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C498BCA-B3A6-47D9-A9CA-64F22C5C5532}"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2" i="13" l="1"/>
  <c r="M17" i="7"/>
  <c r="M23" i="7"/>
  <c r="L23"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E23" i="7"/>
  <c r="D23" i="7"/>
  <c r="V21" i="7"/>
  <c r="U21" i="7"/>
  <c r="M21" i="7"/>
  <c r="L21" i="7"/>
  <c r="E21" i="7"/>
  <c r="D21" i="7"/>
  <c r="V19" i="7"/>
  <c r="U19" i="7"/>
  <c r="M19" i="7"/>
  <c r="L19" i="7"/>
  <c r="E19" i="7"/>
  <c r="D19"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<sst xmlns="http://schemas.openxmlformats.org/spreadsheetml/2006/main" count="13459" uniqueCount="7908">
  <si>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</si>
  <si>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</si>
  <si>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</si>
  <si>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</si>
  <si>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</si>
  <si>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</si>
  <si>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</si>
  <si>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</si>
  <si>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</si>
  <si>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</si>
  <si>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</si>
  <si>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</si>
  <si>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</si>
  <si>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</si>
  <si>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</si>
  <si>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</si>
  <si>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</si>
  <si>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</si>
  <si>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</si>
  <si>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</si>
  <si>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</si>
  <si>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</si>
  <si>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</si>
  <si>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</si>
  <si>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</si>
  <si>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</si>
  <si>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</si>
  <si>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</si>
  <si>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</si>
  <si>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</si>
  <si>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</si>
  <si>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</si>
  <si>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</si>
  <si>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</si>
  <si>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</si>
  <si>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</si>
  <si>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</si>
  <si>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</si>
  <si>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</si>
  <si>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</si>
  <si>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</si>
  <si>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</si>
  <si>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</si>
  <si>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</si>
  <si>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</si>
  <si>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</si>
  <si>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</si>
  <si>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</si>
  <si>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</si>
  <si>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</si>
  <si>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</si>
  <si>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</si>
  <si>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</si>
  <si>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</si>
  <si>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</si>
  <si>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</si>
  <si>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</si>
  <si>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</si>
  <si>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</si>
  <si>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</si>
  <si>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</si>
  <si>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</si>
  <si>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</si>
  <si>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</si>
  <si>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</si>
  <si>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</si>
  <si>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</si>
  <si>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</si>
  <si>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</si>
  <si>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</si>
  <si>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</si>
  <si>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</si>
  <si>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</si>
  <si>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</si>
  <si>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</si>
  <si>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</si>
  <si>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</si>
  <si>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</si>
  <si>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</si>
  <si>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</si>
  <si>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</si>
  <si>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</si>
  <si>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</si>
  <si>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</si>
  <si>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</si>
  <si>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</si>
  <si>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</si>
  <si>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</si>
  <si>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</si>
  <si>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</si>
  <si>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</si>
  <si>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</si>
  <si>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</si>
  <si>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</si>
  <si>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</si>
  <si>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</si>
  <si>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</si>
  <si>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</si>
  <si>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</si>
  <si>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</si>
  <si>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</si>
  <si>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</si>
  <si>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</si>
  <si>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</si>
  <si>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</si>
  <si>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</si>
  <si>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</si>
  <si>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</si>
  <si>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</si>
  <si>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</si>
  <si>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</si>
  <si>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</si>
  <si>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</si>
  <si>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</si>
  <si>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</si>
  <si>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</si>
  <si>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</si>
  <si>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</si>
  <si>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</si>
  <si>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</si>
  <si>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</si>
  <si>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</si>
  <si>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</si>
  <si>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</si>
  <si>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</si>
  <si>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</si>
  <si>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</si>
  <si>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</si>
  <si>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</si>
  <si>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</si>
  <si>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</si>
  <si>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</si>
  <si>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</si>
  <si>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</si>
  <si>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</si>
  <si>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</si>
  <si>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</si>
  <si>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</si>
  <si>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</si>
  <si>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</si>
  <si>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</si>
  <si>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</si>
  <si>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</si>
  <si>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</si>
  <si>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</si>
  <si>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</si>
  <si>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</si>
  <si>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</si>
  <si>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</si>
  <si>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</si>
  <si>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</si>
  <si>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</si>
  <si>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</si>
  <si>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</si>
  <si>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</si>
  <si>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</si>
  <si>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</si>
  <si>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</si>
  <si>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</si>
  <si>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</si>
  <si>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</si>
  <si>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</si>
  <si>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</si>
  <si>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</si>
  <si>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</si>
  <si>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</si>
  <si>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</si>
  <si>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</si>
  <si>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</si>
  <si>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</si>
  <si>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</si>
  <si>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</si>
  <si>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</si>
  <si>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</si>
  <si>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</si>
  <si>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</si>
  <si>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</si>
  <si>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</si>
  <si>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</si>
  <si>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</si>
  <si>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</si>
  <si>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</si>
  <si>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</si>
  <si>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</si>
  <si>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</si>
  <si>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</si>
  <si>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</si>
  <si>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</si>
  <si>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</si>
  <si>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</si>
  <si>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</si>
  <si>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</si>
  <si>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</si>
  <si>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</si>
  <si>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</si>
  <si>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</si>
  <si>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</si>
  <si>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</si>
  <si>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</si>
  <si>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</si>
  <si>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</si>
  <si>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</si>
  <si>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</si>
  <si>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</si>
  <si>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</si>
  <si>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</si>
  <si>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</si>
  <si>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</si>
  <si>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</si>
  <si>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</si>
  <si>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</si>
  <si>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</si>
  <si>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</si>
  <si>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</si>
  <si>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</si>
  <si>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</si>
  <si>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</si>
  <si>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</si>
  <si>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</si>
  <si>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</si>
  <si>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</si>
  <si>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</si>
  <si>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</si>
  <si>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</si>
  <si>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</si>
  <si>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</si>
  <si>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</si>
  <si>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</si>
  <si>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</si>
  <si>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</si>
  <si>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</si>
  <si>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</si>
  <si>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</si>
  <si>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</si>
  <si>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</si>
  <si>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</si>
  <si>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</si>
  <si>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</si>
  <si>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</si>
  <si>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</si>
  <si>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</si>
  <si>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</si>
  <si>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</si>
  <si>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</si>
  <si>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</si>
  <si>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</si>
  <si>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</si>
  <si>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</si>
  <si>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</si>
  <si>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</si>
  <si>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</si>
  <si>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</si>
  <si>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</si>
  <si>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</si>
  <si>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</si>
  <si>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</si>
  <si>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</si>
  <si>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</si>
  <si>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</si>
  <si>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</si>
  <si>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</si>
  <si>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</si>
  <si>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</si>
  <si>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</si>
  <si>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</si>
  <si>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</si>
  <si>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</si>
  <si>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</si>
  <si>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</si>
  <si>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</si>
  <si>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</si>
  <si>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</si>
  <si>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</si>
  <si>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</si>
  <si>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</si>
  <si>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</si>
  <si>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</si>
  <si>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</si>
  <si>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</si>
  <si>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</si>
  <si>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</si>
  <si>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</si>
  <si>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</si>
  <si>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</si>
  <si>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</si>
  <si>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</si>
  <si>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</si>
  <si>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</si>
  <si>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</si>
  <si>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</si>
  <si>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</si>
  <si>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</si>
  <si>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</si>
  <si>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</si>
  <si>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</si>
  <si>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</si>
  <si>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</si>
  <si>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</si>
  <si>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</si>
  <si>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</si>
  <si>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</si>
  <si>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</si>
  <si>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</si>
  <si>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</si>
  <si>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</si>
  <si>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</si>
  <si>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</si>
  <si>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</si>
  <si>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</si>
  <si>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</si>
  <si>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</si>
  <si>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</si>
  <si>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</si>
  <si>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</si>
  <si>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</si>
  <si>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</si>
  <si>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</si>
  <si>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</si>
  <si>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</si>
  <si>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</si>
  <si>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</si>
  <si>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</si>
  <si>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</si>
  <si>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</si>
  <si>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</si>
  <si>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</si>
  <si>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</si>
  <si>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</si>
  <si>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</si>
  <si>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</si>
  <si>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</si>
  <si>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</si>
  <si>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</si>
  <si>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</si>
  <si>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</si>
  <si>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</si>
  <si>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</si>
  <si>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</si>
  <si>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</si>
  <si>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</si>
  <si>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</si>
  <si>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</si>
  <si>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</si>
  <si>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</si>
  <si>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</si>
  <si>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</si>
  <si>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</si>
  <si>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</si>
  <si>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</si>
  <si>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</si>
  <si>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</si>
  <si>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</si>
  <si>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</si>
  <si>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</si>
  <si>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</si>
  <si>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</si>
  <si>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</si>
  <si>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</si>
  <si>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</si>
  <si>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</si>
  <si>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</si>
  <si>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</si>
  <si>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</si>
  <si>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</si>
  <si>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</si>
  <si>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</si>
  <si>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</si>
  <si>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</si>
  <si>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</si>
  <si>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</si>
  <si>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</si>
  <si>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</si>
  <si>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</si>
  <si>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</si>
  <si>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</si>
  <si>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</si>
  <si>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</si>
  <si>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</si>
  <si>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</si>
  <si>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</si>
  <si>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</si>
  <si>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</si>
  <si>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</si>
  <si>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</si>
  <si>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</si>
  <si>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</si>
  <si>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</si>
  <si>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</si>
  <si>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</si>
  <si>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</si>
  <si>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</si>
  <si>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</si>
  <si>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</si>
  <si>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</si>
  <si>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</si>
  <si>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</si>
  <si>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</si>
  <si>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</si>
  <si>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</si>
  <si>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</si>
  <si>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</si>
  <si>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</si>
  <si>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</si>
  <si>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</si>
  <si>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</si>
  <si>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</si>
  <si>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</si>
  <si>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</si>
  <si>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</si>
  <si>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</si>
  <si>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</si>
  <si>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</si>
  <si>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</si>
  <si>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</si>
  <si>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</si>
  <si>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</si>
  <si>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</si>
  <si>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</si>
  <si>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</si>
  <si>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</si>
  <si>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</si>
  <si>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</si>
  <si>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</si>
  <si>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</si>
  <si>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</si>
  <si>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</si>
  <si>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</si>
  <si>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</si>
  <si>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</si>
  <si>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</si>
  <si>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</si>
  <si>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</si>
  <si>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</si>
  <si>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</si>
  <si>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</si>
  <si>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</si>
  <si>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</si>
  <si>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</si>
  <si>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</si>
  <si>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</si>
  <si>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</si>
  <si>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</si>
  <si>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</si>
  <si>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</si>
  <si>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</si>
  <si>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</si>
  <si>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</si>
  <si>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</si>
  <si>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</si>
  <si>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</si>
  <si>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</si>
  <si>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</si>
  <si>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</si>
  <si>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</si>
  <si>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</si>
  <si>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</si>
  <si>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</si>
  <si>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</si>
  <si>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</si>
  <si>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</si>
  <si>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</si>
  <si>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</si>
  <si>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</si>
  <si>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</si>
  <si>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</si>
  <si>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</si>
  <si>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</si>
  <si>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</si>
  <si>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</si>
  <si>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</si>
  <si>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</si>
  <si>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</si>
  <si>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</si>
  <si>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</si>
  <si>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</si>
  <si>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</si>
  <si>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</si>
  <si>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</si>
  <si>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</si>
  <si>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</si>
  <si>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</si>
  <si>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</si>
  <si>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</si>
  <si>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</si>
  <si>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</si>
  <si>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</si>
  <si>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</si>
  <si>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</si>
  <si>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</si>
  <si>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</si>
  <si>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</si>
  <si>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</si>
  <si>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</si>
  <si>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</si>
  <si>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</si>
  <si>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</si>
  <si>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</si>
  <si>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</si>
  <si>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</si>
  <si>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</si>
  <si>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</si>
  <si>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</si>
  <si>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</si>
  <si>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</si>
  <si>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</si>
  <si>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</si>
  <si>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</si>
  <si>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</si>
  <si>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</si>
  <si>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</si>
  <si>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</si>
  <si>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</si>
  <si>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</si>
  <si>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</si>
  <si>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</si>
  <si>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</si>
  <si>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</si>
  <si>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</si>
  <si>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</si>
  <si>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</si>
  <si>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</si>
  <si>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</si>
  <si>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</si>
  <si>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</si>
  <si>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</si>
  <si>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</si>
  <si>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</si>
  <si>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</si>
  <si>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</si>
  <si>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</si>
  <si>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</si>
  <si>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</si>
  <si>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</si>
  <si>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</si>
  <si>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</si>
  <si>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</si>
  <si>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</si>
  <si>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</si>
  <si>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</si>
  <si>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</si>
  <si>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</si>
  <si>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</si>
  <si>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</si>
  <si>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</si>
  <si>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</si>
  <si>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</si>
  <si>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</si>
  <si>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</si>
  <si>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</si>
  <si>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</si>
  <si>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</si>
  <si>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</si>
  <si>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</si>
  <si>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</si>
  <si>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</si>
  <si>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</si>
  <si>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</si>
  <si>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</si>
  <si>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</si>
  <si>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</si>
  <si>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</si>
  <si>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</si>
  <si>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</si>
  <si>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</si>
  <si>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</si>
  <si>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</si>
  <si>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</si>
  <si>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</si>
  <si>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</si>
  <si>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</si>
  <si>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</si>
  <si>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</si>
  <si>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</si>
  <si>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</si>
  <si>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</si>
  <si>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</si>
  <si>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</si>
  <si>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</si>
  <si>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</si>
  <si>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</si>
  <si>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</si>
  <si>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</si>
  <si>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</si>
  <si>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</si>
  <si>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</si>
  <si>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</si>
  <si>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</si>
  <si>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</si>
  <si>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</si>
  <si>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</si>
  <si>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</si>
  <si>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</si>
  <si>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</si>
  <si>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</si>
  <si>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</si>
  <si>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</si>
  <si>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</si>
  <si>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</si>
  <si>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</si>
  <si>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</si>
  <si>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</si>
  <si>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</si>
  <si>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</si>
  <si>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</si>
  <si>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</si>
  <si>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</si>
  <si>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</si>
  <si>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</si>
  <si>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</si>
  <si>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</si>
  <si>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</si>
  <si>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</si>
  <si>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</si>
  <si>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</si>
  <si>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</si>
  <si>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</si>
  <si>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</si>
  <si>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</si>
  <si>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</si>
  <si>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</si>
  <si>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</si>
  <si>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</si>
  <si>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</si>
  <si>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</si>
  <si>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</si>
  <si>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</si>
  <si>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</si>
  <si>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</si>
  <si>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</si>
  <si>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</si>
  <si>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</si>
  <si>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</si>
  <si>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</si>
  <si>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</si>
  <si>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</si>
  <si>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</si>
  <si>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</si>
  <si>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</si>
  <si>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</si>
  <si>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</si>
  <si>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</si>
  <si>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</si>
  <si>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</si>
  <si>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</si>
  <si>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</si>
  <si>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</si>
  <si>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</si>
  <si>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</si>
  <si>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</si>
  <si>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</si>
  <si>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</si>
  <si>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</si>
  <si>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</si>
  <si>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</si>
  <si>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</si>
  <si>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</si>
  <si>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</si>
  <si>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</si>
  <si>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</si>
  <si>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</si>
  <si>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</si>
  <si>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</si>
  <si>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</si>
  <si>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</si>
  <si>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</si>
  <si>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</si>
  <si>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</si>
  <si>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</si>
  <si>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</si>
  <si>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</si>
  <si>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</si>
  <si>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</si>
  <si>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</si>
  <si>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</si>
  <si>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</si>
  <si>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</si>
  <si>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</si>
  <si>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</si>
  <si>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</si>
  <si>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</si>
  <si>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</si>
  <si>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</si>
  <si>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</si>
  <si>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</si>
  <si>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</si>
  <si>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</si>
  <si>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</si>
  <si>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</si>
  <si>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</si>
  <si>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</si>
  <si>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</si>
  <si>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</si>
  <si>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</si>
  <si>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</si>
  <si>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</si>
  <si>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</si>
  <si>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</si>
  <si>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</si>
  <si>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</si>
  <si>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</si>
  <si>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</si>
  <si>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</si>
  <si>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</si>
  <si>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</si>
  <si>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</si>
  <si>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</si>
  <si>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</si>
  <si>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</si>
  <si>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</si>
  <si>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</si>
  <si>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</si>
  <si>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</si>
  <si>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</si>
  <si>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</si>
  <si>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</si>
  <si>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</si>
  <si>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</si>
  <si>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</si>
  <si>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</si>
  <si>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</si>
  <si>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</si>
  <si>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</si>
  <si>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</si>
  <si>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</si>
  <si>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</si>
  <si>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</si>
  <si>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</si>
  <si>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</si>
  <si>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</si>
  <si>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</si>
  <si>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</si>
  <si>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</si>
  <si>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</si>
  <si>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</si>
  <si>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</si>
  <si>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</si>
  <si>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</si>
  <si>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</si>
  <si>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</si>
  <si>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</si>
  <si>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</si>
  <si>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</si>
  <si>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</si>
  <si>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</si>
  <si>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</si>
  <si>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</si>
  <si>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</si>
  <si>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</si>
  <si>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</si>
  <si>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</si>
  <si>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</si>
  <si>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</si>
  <si>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</si>
  <si>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</si>
  <si>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</si>
  <si>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</si>
  <si>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</si>
  <si>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</si>
  <si>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</si>
  <si>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</si>
  <si>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</si>
  <si>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</si>
  <si>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</si>
  <si>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</si>
  <si>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</si>
  <si>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</si>
  <si>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</si>
  <si>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</si>
  <si>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</si>
  <si>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</si>
  <si>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</si>
  <si>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</si>
  <si>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</si>
  <si>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</si>
  <si>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</si>
  <si>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</si>
  <si>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</si>
  <si>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</si>
  <si>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</si>
  <si>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</si>
  <si>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</si>
  <si>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</si>
  <si>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</si>
  <si>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</si>
  <si>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</si>
  <si>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</si>
  <si>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</si>
  <si>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</si>
  <si>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</si>
  <si>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</si>
  <si>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</si>
  <si>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</si>
  <si>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</si>
  <si>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</si>
  <si>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</si>
  <si>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</si>
  <si>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</si>
  <si>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</si>
  <si>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</si>
  <si>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</si>
  <si>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</si>
  <si>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</si>
  <si>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</si>
  <si>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</si>
  <si>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</si>
  <si>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</si>
  <si>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</si>
  <si>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</si>
  <si>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</si>
  <si>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</si>
  <si>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</si>
  <si>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</si>
  <si>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</si>
  <si>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</si>
  <si>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</si>
  <si>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</si>
  <si>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</si>
  <si>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</si>
  <si>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</si>
  <si>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</si>
  <si>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</si>
  <si>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</si>
  <si>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</si>
  <si>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</si>
  <si>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</si>
  <si>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</si>
  <si>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</si>
  <si>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</si>
  <si>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</si>
  <si>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</si>
  <si>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</si>
  <si>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</si>
  <si>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</si>
  <si>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</si>
  <si>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</si>
  <si>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</si>
  <si>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</si>
  <si>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</si>
  <si>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</si>
  <si>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</si>
  <si>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</si>
  <si>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</si>
  <si>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</si>
  <si>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</si>
  <si>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</si>
  <si>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</si>
  <si>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</si>
  <si>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</si>
  <si>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</si>
  <si>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</si>
  <si>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</si>
  <si>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</si>
  <si>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</si>
  <si>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</si>
  <si>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</si>
  <si>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</si>
  <si>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</si>
  <si>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</si>
  <si>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</si>
  <si>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</si>
  <si>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</si>
  <si>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</si>
  <si>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</si>
  <si>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</si>
  <si>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</si>
  <si>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</si>
  <si>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</si>
  <si>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</si>
  <si>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</si>
  <si>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</si>
  <si>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</si>
  <si>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</si>
  <si>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</si>
  <si>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</si>
  <si>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</si>
  <si>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</si>
  <si>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</si>
  <si>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</si>
  <si>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</si>
  <si>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</si>
  <si>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</si>
  <si>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</si>
  <si>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</si>
  <si>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</si>
  <si>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</si>
  <si>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</si>
  <si>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</si>
  <si>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</si>
  <si>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</si>
  <si>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</si>
  <si>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</si>
  <si>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</si>
  <si>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</si>
  <si>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</si>
  <si>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</si>
  <si>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</si>
  <si>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</si>
  <si>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</si>
  <si>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</si>
  <si>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</si>
  <si>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</si>
  <si>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</si>
  <si>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</si>
  <si>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</si>
  <si>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</si>
  <si>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</si>
  <si>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</si>
  <si>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</si>
  <si>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</si>
  <si>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</si>
  <si>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</si>
  <si>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</si>
  <si>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</si>
  <si>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</si>
  <si>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</si>
  <si>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</si>
  <si>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</si>
  <si>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</si>
  <si>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</si>
  <si>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</si>
  <si>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</si>
  <si>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</si>
  <si>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</si>
  <si>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</si>
  <si>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</si>
  <si>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</si>
  <si>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</si>
  <si>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</si>
  <si>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</si>
  <si>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</si>
  <si>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</si>
  <si>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</si>
  <si>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</si>
  <si>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</si>
  <si>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</si>
  <si>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</si>
  <si>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</si>
  <si>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</si>
  <si>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</si>
  <si>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</si>
  <si>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</si>
  <si>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</si>
  <si>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</si>
  <si>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</si>
  <si>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</si>
  <si>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</si>
  <si>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</si>
  <si>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</si>
  <si>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</si>
  <si>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</si>
  <si>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</si>
  <si>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</si>
  <si>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</si>
  <si>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</si>
  <si>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</si>
  <si>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</si>
  <si>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</si>
  <si>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</si>
  <si>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</si>
  <si>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</si>
  <si>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</si>
  <si>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</si>
  <si>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</si>
  <si>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</si>
  <si>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</si>
  <si>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</si>
  <si>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</si>
  <si>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</si>
  <si>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</si>
  <si>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</si>
  <si>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</si>
  <si>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</si>
  <si>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</si>
  <si>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</si>
  <si>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</si>
  <si>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</si>
  <si>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</si>
  <si>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</si>
  <si>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</si>
  <si>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</si>
  <si>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</si>
  <si>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</si>
  <si>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</si>
  <si>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</si>
  <si>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</si>
  <si>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</si>
  <si>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</si>
  <si>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</si>
  <si>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</si>
  <si>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</si>
  <si>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</si>
  <si>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</si>
  <si>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</si>
  <si>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</si>
  <si>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</si>
  <si>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</si>
  <si>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</si>
  <si>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</si>
  <si>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</si>
  <si>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</si>
  <si>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</si>
  <si>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</si>
  <si>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</si>
  <si>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</si>
  <si>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</si>
  <si>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</si>
  <si>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</si>
  <si>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</si>
  <si>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</si>
  <si>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</si>
  <si>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</si>
  <si>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</si>
  <si>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</si>
  <si>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</si>
  <si>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</si>
  <si>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</si>
  <si>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</si>
  <si>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</si>
  <si>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</si>
  <si>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</si>
  <si>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</si>
  <si>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</si>
  <si>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</si>
  <si>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</si>
  <si>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</si>
  <si>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</si>
  <si>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</si>
  <si>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</si>
  <si>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</si>
  <si>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</si>
  <si>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</si>
  <si>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</si>
  <si>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</si>
  <si>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</si>
  <si>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</si>
  <si>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</si>
  <si>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</si>
  <si>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</si>
  <si>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</si>
  <si>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</si>
  <si>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</si>
  <si>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</si>
  <si>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</si>
  <si>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</si>
  <si>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</si>
  <si>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</si>
  <si>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</si>
  <si>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</si>
  <si>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</si>
  <si>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</si>
  <si>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</si>
  <si>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</si>
  <si>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</si>
  <si>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</si>
  <si>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</si>
  <si>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</si>
  <si>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</si>
  <si>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</si>
  <si>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</si>
  <si>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</si>
  <si>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</si>
  <si>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</si>
  <si>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</si>
  <si>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</si>
  <si>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</si>
  <si>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</si>
  <si>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</si>
  <si>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</si>
  <si>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</si>
  <si>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</si>
  <si>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</si>
  <si>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</si>
  <si>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</si>
  <si>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</si>
  <si>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</si>
  <si>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</si>
  <si>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</si>
  <si>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</si>
  <si>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</si>
  <si>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</si>
  <si>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</si>
  <si>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</si>
  <si>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</si>
  <si>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</si>
  <si>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</si>
  <si>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</si>
  <si>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</si>
  <si>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</si>
  <si>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</si>
  <si>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</si>
  <si>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</si>
  <si>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</si>
  <si>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</si>
  <si>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</si>
  <si>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</si>
  <si>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</si>
  <si>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</si>
  <si>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</si>
  <si>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</si>
  <si>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</si>
  <si>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</si>
  <si>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</si>
  <si>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</si>
  <si>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</si>
  <si>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</si>
  <si>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</si>
  <si>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</si>
  <si>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</si>
  <si>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</si>
  <si>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</si>
  <si>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</si>
  <si>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</si>
  <si>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</si>
  <si>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</si>
  <si>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</si>
  <si>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</si>
  <si>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</si>
  <si>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</si>
  <si>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</si>
  <si>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</si>
  <si>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</si>
  <si>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</si>
  <si>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</si>
  <si>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</si>
  <si>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</si>
  <si>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</si>
  <si>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</si>
  <si>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</si>
  <si>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</si>
  <si>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</si>
  <si>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</si>
  <si>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</si>
  <si>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</si>
  <si>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</si>
  <si>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</si>
  <si>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</si>
  <si>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</si>
  <si>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</si>
  <si>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</si>
  <si>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</si>
  <si>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</si>
  <si>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</si>
  <si>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</si>
  <si>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</si>
  <si>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</si>
  <si>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</si>
  <si>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</si>
  <si>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</si>
  <si>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</si>
  <si>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</si>
  <si>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</si>
  <si>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</si>
  <si>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</si>
  <si>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</si>
  <si>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</si>
  <si>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</si>
  <si>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</si>
  <si>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</si>
  <si>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</si>
  <si>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</si>
  <si>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</si>
  <si>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</si>
  <si>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</si>
  <si>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</si>
  <si>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</si>
  <si>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</si>
  <si>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</si>
  <si>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</si>
  <si>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</si>
  <si>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</si>
  <si>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</si>
  <si>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</si>
  <si>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</si>
  <si>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</si>
  <si>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</si>
  <si>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</si>
  <si>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</si>
  <si>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</si>
  <si>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</si>
  <si>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</si>
  <si>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</si>
  <si>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</si>
  <si>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</si>
  <si>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</si>
  <si>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</si>
  <si>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</si>
  <si>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</si>
  <si>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</si>
  <si>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</si>
  <si>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</si>
  <si>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</si>
  <si>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</si>
  <si>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</si>
  <si>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</si>
  <si>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</si>
  <si>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</si>
  <si>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</si>
  <si>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</si>
  <si>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</si>
  <si>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</si>
  <si>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</si>
  <si>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</si>
  <si>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</si>
  <si>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</si>
  <si>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</si>
  <si>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</si>
  <si>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</si>
  <si>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</si>
  <si>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</si>
  <si>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</si>
  <si>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</si>
  <si>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</si>
  <si>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</si>
  <si>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</si>
  <si>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</si>
  <si>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</si>
  <si>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</si>
  <si>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</si>
  <si>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</si>
  <si>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</si>
  <si>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</si>
  <si>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</si>
  <si>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</si>
  <si>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</si>
  <si>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</si>
  <si>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</si>
  <si>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</si>
  <si>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</si>
  <si>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</si>
  <si>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</si>
  <si>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</si>
  <si>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</si>
  <si>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</si>
  <si>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</si>
  <si>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</si>
  <si>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</si>
  <si>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</si>
  <si>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</si>
  <si>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</si>
  <si>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</si>
  <si>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</si>
  <si>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</si>
  <si>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</si>
  <si>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</si>
  <si>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</si>
  <si>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</si>
  <si>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</si>
  <si>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</si>
  <si>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</si>
  <si>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</si>
  <si>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</si>
  <si>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</si>
  <si>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</si>
  <si>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</si>
  <si>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</si>
  <si>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</si>
  <si>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</si>
  <si>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</si>
  <si>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</si>
  <si>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</si>
  <si>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</si>
  <si>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</si>
  <si>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</si>
  <si>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</si>
  <si>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</si>
  <si>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</si>
  <si>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</si>
  <si>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</si>
  <si>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</si>
  <si>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</si>
  <si>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</si>
  <si>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</si>
  <si>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</si>
  <si>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</si>
  <si>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</si>
  <si>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</si>
  <si>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</si>
  <si>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</si>
  <si>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</si>
  <si>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</si>
  <si>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</si>
  <si>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</si>
  <si>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</si>
  <si>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</si>
  <si>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</si>
  <si>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</si>
  <si>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</si>
  <si>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</si>
  <si>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</si>
  <si>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</si>
  <si>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</si>
  <si>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</si>
  <si>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</si>
  <si>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</si>
  <si>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</si>
  <si>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</si>
  <si>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</si>
  <si>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</si>
  <si>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</si>
  <si>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</si>
  <si>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</si>
  <si>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</si>
  <si>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</si>
  <si>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</si>
  <si>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</si>
  <si>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</si>
  <si>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</si>
  <si>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</si>
  <si>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</si>
  <si>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</si>
  <si>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</si>
  <si>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</si>
  <si>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</si>
  <si>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</si>
  <si>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</si>
  <si>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</si>
  <si>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</si>
  <si>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</si>
  <si>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</si>
  <si>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</si>
  <si>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</si>
  <si>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</si>
  <si>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</si>
  <si>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</si>
  <si>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</si>
  <si>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</si>
  <si>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</si>
  <si>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</si>
  <si>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</si>
  <si>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</si>
  <si>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</si>
  <si>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</si>
  <si>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</si>
  <si>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</si>
  <si>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</si>
  <si>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</si>
  <si>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</si>
  <si>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</si>
  <si>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</si>
  <si>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</si>
  <si>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</si>
  <si>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</si>
  <si>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</si>
  <si>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</si>
  <si>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</si>
  <si>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</si>
  <si>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</si>
  <si>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</si>
  <si>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</si>
  <si>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</si>
  <si>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</si>
  <si>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</si>
  <si>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</si>
  <si>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</si>
  <si>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</si>
  <si>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</si>
  <si>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</si>
  <si>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</si>
  <si>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</si>
  <si>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</si>
  <si>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</si>
  <si>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</si>
  <si>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</si>
  <si>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</si>
  <si>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</si>
  <si>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</si>
  <si>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</si>
  <si>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</si>
  <si>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</si>
  <si>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</si>
  <si>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</si>
  <si>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</si>
  <si>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</si>
  <si>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</si>
  <si>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</si>
  <si>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</si>
  <si>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</si>
  <si>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</si>
  <si>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</si>
  <si>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</si>
  <si>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</si>
  <si>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</si>
  <si>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</si>
  <si>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</si>
  <si>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</si>
  <si>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</si>
  <si>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</si>
  <si>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</si>
  <si>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</si>
  <si>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</si>
  <si>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</si>
  <si>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</si>
  <si>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</si>
  <si>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</si>
  <si>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</si>
  <si>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</si>
  <si>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</si>
  <si>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</si>
  <si>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</si>
  <si>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</si>
  <si>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</si>
  <si>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</si>
  <si>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</si>
  <si>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</si>
  <si>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</si>
  <si>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</si>
  <si>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</si>
  <si>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</si>
  <si>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</si>
  <si>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</si>
  <si>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</si>
  <si>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</si>
  <si>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</si>
  <si>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</si>
  <si>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</si>
  <si>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</si>
  <si>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</si>
  <si>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</si>
  <si>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</si>
  <si>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</si>
  <si>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</si>
  <si>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</si>
  <si>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</si>
  <si>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</si>
  <si>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</si>
  <si>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</si>
  <si>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</si>
  <si>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</si>
  <si>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</si>
  <si>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</si>
  <si>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</si>
  <si>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</si>
  <si>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</si>
  <si>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</si>
  <si>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</si>
  <si>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</si>
  <si>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</si>
  <si>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</si>
  <si>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</si>
  <si>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</si>
  <si>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</si>
  <si>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</si>
  <si>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</si>
  <si>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</si>
  <si>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</si>
  <si>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</si>
  <si>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</si>
  <si>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</si>
  <si>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</si>
  <si>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</si>
  <si>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</si>
  <si>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</si>
  <si>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</si>
  <si>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</si>
  <si>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</si>
  <si>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</si>
  <si>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</si>
  <si>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</si>
  <si>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</si>
  <si>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</si>
  <si>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</si>
  <si>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</si>
  <si>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</si>
  <si>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</si>
  <si>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</si>
  <si>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</si>
  <si>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</si>
  <si>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</si>
  <si>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</si>
  <si>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</si>
  <si>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</si>
  <si>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</si>
  <si>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</si>
  <si>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</si>
  <si>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</si>
  <si>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</si>
  <si>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</si>
  <si>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</si>
  <si>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</si>
  <si>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</si>
  <si>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</si>
  <si>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</si>
  <si>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</si>
  <si>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</si>
  <si>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</si>
  <si>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</si>
  <si>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</si>
  <si>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</si>
  <si>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</si>
  <si>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</si>
  <si>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</si>
  <si>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</si>
  <si>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</si>
  <si>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</si>
  <si>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</si>
  <si>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</si>
  <si>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</si>
  <si>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</si>
  <si>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</si>
  <si>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</si>
  <si>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</si>
  <si>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</si>
  <si>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</si>
  <si>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</si>
  <si>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</si>
  <si>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</si>
  <si>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</si>
  <si>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</si>
  <si>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</si>
  <si>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</si>
  <si>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</si>
  <si>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</si>
  <si>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</si>
  <si>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</si>
  <si>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</si>
  <si>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</si>
  <si>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</si>
  <si>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</si>
  <si>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</si>
  <si>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</si>
  <si>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</si>
  <si>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</si>
  <si>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</si>
  <si>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</si>
  <si>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</si>
  <si>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</si>
  <si>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</si>
  <si>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</si>
  <si>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</si>
  <si>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</si>
  <si>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</si>
  <si>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</si>
  <si>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</si>
  <si>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</si>
  <si>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</si>
  <si>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</si>
  <si>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</si>
  <si>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</si>
  <si>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</si>
  <si>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</si>
  <si>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</si>
  <si>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</si>
  <si>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</si>
  <si>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</si>
  <si>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</si>
  <si>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</si>
  <si>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</si>
  <si>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</si>
  <si>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</si>
  <si>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</si>
  <si>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</si>
  <si>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</si>
  <si>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</si>
  <si>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</si>
  <si>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</si>
  <si>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</si>
  <si>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</si>
  <si>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</si>
  <si>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</si>
  <si>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</si>
  <si>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</si>
  <si>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</si>
  <si>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</si>
  <si>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</si>
  <si>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</si>
  <si>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</si>
  <si>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</si>
  <si>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</si>
  <si>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</si>
  <si>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</si>
  <si>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</si>
  <si>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</si>
  <si>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</si>
  <si>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</si>
  <si>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</si>
  <si>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</si>
  <si>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</si>
  <si>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</si>
  <si>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</si>
  <si>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</si>
  <si>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</si>
  <si>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</si>
  <si>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</si>
  <si>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</si>
  <si>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</si>
  <si>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</si>
  <si>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</si>
  <si>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</si>
  <si>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</si>
  <si>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</si>
  <si>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</si>
  <si>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</si>
  <si>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</si>
  <si>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</si>
  <si>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</si>
  <si>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</si>
  <si>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</si>
  <si>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</si>
  <si>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</si>
  <si>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</si>
  <si>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</si>
  <si>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</si>
  <si>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</si>
  <si>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</si>
  <si>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</si>
  <si>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</si>
  <si>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</si>
  <si>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</si>
  <si>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</si>
  <si>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</si>
  <si>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</si>
  <si>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</si>
  <si>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</si>
  <si>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</si>
  <si>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</si>
  <si>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</si>
  <si>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</si>
  <si>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</si>
  <si>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</si>
  <si>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</si>
  <si>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</si>
  <si>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</si>
  <si>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</si>
  <si>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</si>
  <si>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</si>
  <si>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</si>
  <si>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</si>
  <si>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</si>
  <si>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</si>
  <si>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</si>
  <si>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</si>
  <si>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</si>
  <si>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</si>
  <si>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</si>
  <si>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</si>
  <si>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</si>
  <si>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</si>
  <si>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</si>
  <si>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</si>
  <si>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</si>
  <si>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</si>
  <si>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</si>
  <si>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</si>
  <si>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</si>
  <si>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</si>
  <si>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</si>
  <si>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</si>
  <si>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</si>
  <si>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</si>
  <si>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</si>
  <si>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</si>
  <si>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</si>
  <si>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</si>
  <si>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</si>
  <si>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</si>
  <si>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</si>
  <si>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</si>
  <si>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</si>
  <si>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</si>
  <si>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</si>
  <si>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</si>
  <si>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</si>
  <si>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</si>
  <si>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</si>
  <si>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</si>
  <si>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</si>
  <si>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</si>
  <si>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</si>
  <si>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</si>
  <si>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</si>
  <si>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</si>
  <si>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</si>
  <si>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</si>
  <si>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</si>
  <si>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</si>
  <si>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</si>
  <si>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</si>
  <si>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</si>
  <si>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</si>
  <si>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</si>
  <si>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</si>
  <si>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</si>
  <si>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</si>
  <si>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</si>
  <si>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</si>
  <si>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</si>
  <si>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</si>
  <si>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</si>
  <si>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</si>
  <si>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</si>
  <si>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</si>
  <si>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</si>
  <si>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</si>
  <si>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</si>
  <si>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</si>
  <si>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</si>
  <si>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</si>
  <si>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</si>
  <si>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</si>
  <si>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</si>
  <si>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</si>
  <si>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</si>
  <si>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</si>
  <si>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</si>
  <si>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</si>
  <si>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</si>
  <si>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</si>
  <si>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</si>
  <si>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</si>
  <si>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</si>
  <si>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</si>
  <si>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</si>
  <si>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</si>
  <si>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</si>
  <si>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</si>
  <si>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</si>
  <si>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</si>
  <si>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</si>
  <si>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</si>
  <si>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</si>
  <si>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</si>
  <si>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</si>
  <si>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</si>
  <si>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</si>
  <si>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</si>
  <si>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</si>
  <si>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</si>
  <si>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</si>
  <si>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</si>
  <si>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</si>
  <si>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</si>
  <si>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</si>
  <si>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</si>
  <si>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</si>
  <si>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</si>
  <si>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</si>
  <si>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</si>
  <si>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</si>
  <si>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</si>
  <si>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</si>
  <si>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</si>
  <si>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</si>
  <si>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</si>
  <si>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</si>
  <si>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</si>
  <si>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</si>
  <si>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</si>
  <si>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</si>
  <si>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</si>
  <si>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</si>
  <si>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</si>
  <si>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</si>
  <si>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</si>
  <si>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</si>
  <si>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</si>
  <si>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</si>
  <si>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</si>
  <si>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</si>
  <si>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</si>
  <si>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</si>
  <si>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</si>
  <si>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</si>
  <si>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</si>
  <si>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</si>
  <si>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</si>
  <si>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</si>
  <si>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</si>
  <si>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</si>
  <si>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</si>
  <si>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</si>
  <si>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</si>
  <si>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</si>
  <si>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</si>
  <si>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</si>
  <si>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</si>
  <si>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</si>
  <si>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</si>
  <si>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</si>
  <si>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</si>
  <si>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</si>
  <si>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</si>
  <si>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</si>
  <si>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</si>
  <si>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</si>
  <si>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</si>
  <si>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</si>
  <si>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</si>
  <si>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</si>
  <si>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</si>
  <si>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</si>
  <si>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</si>
  <si>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</si>
  <si>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</si>
  <si>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</si>
  <si>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</si>
  <si>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</si>
  <si>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</si>
  <si>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</si>
  <si>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</si>
  <si>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</si>
  <si>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</si>
  <si>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</si>
  <si>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</si>
  <si>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</si>
  <si>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</si>
  <si>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</si>
  <si>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</si>
  <si>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</si>
  <si>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</si>
  <si>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</si>
  <si>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</si>
  <si>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</si>
  <si>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</si>
  <si>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</si>
  <si>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</si>
  <si>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</si>
  <si>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</si>
  <si>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</si>
  <si>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</si>
  <si>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</si>
  <si>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</si>
  <si>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</si>
  <si>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</si>
  <si>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</si>
  <si>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</si>
  <si>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</si>
  <si>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</si>
  <si>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</si>
  <si>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</si>
  <si>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</si>
  <si>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</si>
  <si>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</si>
  <si>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</si>
  <si>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</si>
  <si>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</si>
  <si>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</si>
  <si>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</si>
  <si>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</si>
  <si>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</si>
  <si>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</si>
  <si>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</si>
  <si>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</si>
  <si>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</si>
  <si>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</si>
  <si>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</si>
  <si>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</si>
  <si>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</si>
  <si>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</si>
  <si>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</si>
  <si>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</si>
  <si>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</si>
  <si>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</si>
  <si>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</si>
  <si>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</si>
  <si>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</si>
  <si>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</si>
  <si>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</si>
  <si>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</si>
  <si>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</si>
  <si>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</si>
  <si>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</si>
  <si>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</si>
  <si>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</si>
  <si>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</si>
  <si>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</si>
  <si>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</si>
  <si>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</si>
  <si>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</si>
  <si>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</si>
  <si>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</si>
  <si>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</si>
  <si>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</si>
  <si>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</si>
  <si>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</si>
  <si>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</si>
  <si>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</si>
  <si>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</si>
  <si>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</si>
  <si>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</si>
  <si>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</si>
  <si>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</si>
  <si>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</si>
  <si>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</si>
  <si>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</si>
  <si>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</si>
  <si>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</si>
  <si>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</si>
  <si>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</si>
  <si>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</si>
  <si>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</si>
  <si>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</si>
  <si>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</si>
  <si>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</si>
  <si>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</si>
  <si>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</si>
  <si>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</si>
  <si>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</si>
  <si>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</si>
  <si>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</si>
  <si>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</si>
  <si>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</si>
  <si>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</si>
  <si>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</si>
  <si>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</si>
  <si>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</si>
  <si>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</si>
  <si>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</si>
  <si>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</si>
  <si>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</si>
  <si>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</si>
  <si>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</si>
  <si>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</si>
  <si>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</si>
  <si>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</si>
  <si>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</si>
  <si>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</si>
  <si>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</si>
  <si>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</si>
  <si>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</si>
  <si>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</si>
  <si>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</si>
  <si>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</si>
  <si>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</si>
  <si>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</si>
  <si>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</si>
  <si>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</si>
  <si>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</si>
  <si>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</si>
  <si>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</si>
  <si>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</si>
  <si>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</si>
  <si>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</si>
  <si>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</si>
  <si>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</si>
  <si>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</si>
  <si>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</si>
  <si>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</si>
  <si>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</si>
  <si>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</si>
  <si>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</si>
  <si>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</si>
  <si>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</si>
  <si>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</si>
  <si>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</si>
  <si>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</si>
  <si>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</si>
  <si>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</si>
  <si>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</si>
  <si>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</si>
  <si>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</si>
  <si>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</si>
  <si>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</si>
  <si>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</si>
  <si>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</si>
  <si>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</si>
  <si>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</si>
  <si>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</si>
  <si>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</si>
  <si>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</si>
  <si>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</si>
  <si>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</si>
  <si>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</si>
  <si>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</si>
  <si>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</si>
  <si>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</si>
  <si>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</si>
  <si>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</si>
  <si>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</si>
  <si>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</si>
  <si>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</si>
  <si>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</si>
  <si>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</si>
  <si>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</si>
  <si>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</si>
  <si>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</si>
  <si>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</si>
  <si>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</si>
  <si>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</si>
  <si>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</si>
  <si>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</si>
  <si>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</si>
  <si>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</si>
  <si>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</si>
  <si>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</si>
  <si>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</si>
  <si>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</si>
  <si>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</si>
  <si>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</si>
  <si>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</si>
  <si>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</si>
  <si>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</si>
  <si>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</si>
  <si>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</si>
  <si>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</si>
  <si>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</si>
  <si>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</si>
  <si>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</si>
  <si>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</si>
  <si>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</si>
  <si>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</si>
  <si>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</si>
  <si>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</si>
  <si>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</si>
  <si>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</si>
  <si>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</si>
  <si>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</si>
  <si>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</si>
  <si>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</si>
  <si>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</si>
  <si>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</si>
  <si>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</si>
  <si>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</si>
  <si>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</si>
  <si>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</si>
  <si>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</si>
  <si>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</si>
  <si>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</si>
  <si>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</si>
  <si>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</si>
  <si>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</si>
  <si>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</si>
  <si>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</si>
  <si>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</si>
  <si>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</si>
  <si>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</si>
  <si>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</si>
  <si>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</si>
  <si>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</si>
  <si>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</si>
  <si>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</si>
  <si>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</si>
  <si>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</si>
  <si>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</si>
  <si>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</si>
  <si>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</si>
  <si>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</si>
  <si>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</si>
  <si>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</si>
  <si>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</si>
  <si>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</si>
  <si>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</si>
  <si>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</si>
  <si>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</si>
  <si>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</si>
  <si>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</si>
  <si>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</si>
  <si>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</si>
  <si>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</si>
  <si>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</si>
  <si>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</si>
  <si>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</si>
  <si>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</si>
  <si>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</si>
  <si>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</si>
  <si>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</si>
  <si>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</si>
  <si>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</si>
  <si>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</si>
  <si>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</si>
  <si>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</si>
  <si>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</si>
  <si>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</si>
  <si>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</si>
  <si>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</si>
  <si>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</si>
  <si>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</si>
  <si>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</si>
  <si>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</si>
  <si>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</si>
  <si>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</si>
  <si>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</si>
  <si>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</si>
  <si>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</si>
  <si>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</si>
  <si>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</si>
  <si>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</si>
  <si>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</si>
  <si>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</si>
  <si>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</si>
  <si>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</si>
  <si>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</si>
  <si>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</si>
  <si>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</si>
  <si>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</si>
  <si>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</si>
  <si>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</si>
  <si>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</si>
  <si>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</si>
  <si>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</si>
  <si>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</si>
  <si>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</si>
  <si>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</si>
  <si>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</si>
  <si>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</si>
  <si>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</si>
  <si>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</si>
  <si>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</si>
  <si>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</si>
  <si>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</si>
  <si>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</si>
  <si>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</si>
  <si>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</si>
  <si>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</si>
  <si>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</si>
  <si>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</si>
  <si>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</si>
  <si>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</si>
  <si>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</si>
  <si>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</si>
  <si>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</si>
  <si>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</si>
  <si>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</si>
  <si>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</si>
  <si>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</si>
  <si>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</si>
  <si>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</si>
  <si>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</si>
  <si>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</si>
  <si>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</si>
  <si>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</si>
  <si>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</si>
  <si>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</si>
  <si>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</si>
  <si>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</si>
  <si>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</si>
  <si>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</si>
  <si>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</si>
  <si>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</si>
  <si>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</si>
  <si>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</si>
  <si>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</si>
  <si>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</si>
  <si>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</si>
  <si>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</si>
  <si>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</si>
  <si>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</si>
  <si>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</si>
  <si>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</si>
  <si>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</si>
  <si>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</si>
  <si>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</si>
  <si>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</si>
  <si>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</si>
  <si>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</si>
  <si>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</si>
  <si>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</si>
  <si>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</si>
  <si>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</si>
  <si>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</si>
  <si>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</si>
  <si>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</si>
  <si>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</si>
  <si>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</si>
  <si>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</si>
  <si>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</si>
  <si>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</si>
  <si>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</si>
  <si>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</si>
  <si>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</si>
  <si>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</si>
  <si>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</si>
  <si>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</si>
  <si>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</si>
  <si>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</si>
  <si>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</si>
  <si>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</si>
  <si>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</si>
  <si>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</si>
  <si>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</si>
  <si>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</si>
  <si>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</si>
  <si>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</si>
  <si>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</si>
  <si>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</si>
  <si>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</si>
  <si>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</si>
  <si>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</si>
  <si>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</si>
  <si>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</si>
  <si>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</si>
  <si>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</si>
  <si>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</si>
  <si>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</si>
  <si>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</si>
  <si>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</si>
  <si>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</si>
  <si>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</si>
  <si>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</si>
  <si>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</si>
  <si>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</si>
  <si>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</si>
  <si>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</si>
  <si>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</si>
  <si>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</si>
  <si>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</si>
  <si>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</si>
  <si>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</si>
  <si>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</si>
  <si>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</si>
  <si>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</si>
  <si>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</si>
  <si>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</si>
  <si>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</si>
  <si>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</si>
  <si>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</si>
  <si>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</si>
  <si>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</si>
  <si>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</si>
  <si>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</si>
  <si>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</si>
  <si>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</si>
  <si>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</si>
  <si>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</si>
  <si>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</si>
  <si>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</si>
  <si>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</si>
  <si>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</si>
  <si>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</si>
  <si>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</si>
  <si>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</si>
  <si>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</si>
  <si>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</si>
  <si>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</si>
  <si>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</si>
  <si>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</si>
  <si>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</si>
  <si>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</si>
  <si>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</si>
  <si>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</si>
  <si>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</si>
  <si>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</si>
  <si>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</si>
  <si>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</si>
  <si>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</si>
  <si>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</si>
  <si>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</si>
  <si>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</si>
  <si>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</si>
  <si>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</si>
  <si>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</si>
  <si>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</si>
  <si>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</si>
  <si>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</si>
  <si>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</si>
  <si>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</si>
  <si>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</si>
  <si>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</si>
  <si>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</si>
  <si>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</si>
  <si>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</si>
  <si>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</si>
  <si>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</si>
  <si>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</si>
  <si>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</si>
  <si>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</si>
  <si>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</si>
  <si>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</si>
  <si>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</si>
  <si>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</si>
  <si>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</si>
  <si>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</si>
  <si>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</si>
  <si>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</si>
  <si>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</si>
  <si>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</si>
  <si>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</si>
  <si>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</si>
  <si>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</si>
  <si>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</si>
  <si>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</si>
  <si>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</si>
  <si>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</si>
  <si>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</si>
  <si>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</si>
  <si>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</si>
  <si>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</si>
  <si>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</si>
  <si>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</si>
  <si>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</si>
  <si>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</si>
  <si>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</si>
  <si>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</si>
  <si>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</si>
  <si>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</si>
  <si>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</si>
  <si>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</si>
  <si>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</si>
  <si>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</si>
  <si>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</si>
  <si>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</si>
  <si>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</si>
  <si>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</si>
  <si>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</si>
  <si>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</si>
  <si>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</si>
  <si>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</si>
  <si>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</si>
  <si>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</si>
  <si>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</si>
  <si>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</si>
  <si>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</si>
  <si>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</si>
  <si>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</si>
  <si>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</si>
  <si>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</si>
  <si>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</si>
  <si>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</si>
  <si>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</si>
  <si>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</si>
  <si>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</si>
  <si>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</si>
  <si>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</si>
  <si>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</si>
  <si>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</si>
  <si>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</si>
  <si>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</si>
  <si>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</si>
  <si>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</si>
  <si>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</si>
  <si>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</si>
  <si>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</si>
  <si>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</si>
  <si>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</si>
  <si>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</si>
  <si>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</si>
  <si>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</si>
  <si>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</si>
  <si>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</si>
  <si>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</si>
  <si>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</si>
  <si>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</si>
  <si>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</si>
  <si>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</si>
  <si>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</si>
  <si>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</si>
  <si>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</si>
  <si>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</si>
  <si>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</si>
  <si>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</si>
  <si>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</si>
  <si>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</si>
  <si>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</si>
  <si>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</si>
  <si>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</si>
  <si>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</si>
  <si>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</si>
  <si>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</si>
  <si>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</si>
  <si>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</si>
  <si>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</si>
  <si>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</si>
  <si>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</si>
  <si>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</si>
  <si>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</si>
  <si>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</si>
  <si>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</si>
  <si>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</si>
  <si>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</si>
  <si>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</si>
  <si>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</si>
  <si>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</si>
  <si>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</si>
  <si>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</si>
  <si>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</si>
  <si>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</si>
  <si>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</si>
  <si>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</si>
  <si>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</si>
  <si>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</si>
  <si>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</si>
  <si>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</si>
  <si>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</si>
  <si>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</si>
  <si>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</si>
  <si>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</si>
  <si>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</si>
  <si>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</si>
  <si>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</si>
  <si>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</si>
  <si>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</si>
  <si>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</si>
  <si>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</si>
  <si>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</si>
  <si>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</si>
  <si>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</si>
  <si>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</si>
  <si>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</si>
  <si>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</si>
  <si>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</si>
  <si>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</si>
  <si>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</si>
  <si>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</si>
  <si>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</si>
  <si>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</si>
  <si>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</si>
  <si>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</si>
  <si>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</si>
  <si>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</si>
  <si>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</si>
  <si>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</si>
  <si>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</si>
  <si>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</si>
  <si>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</si>
  <si>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</si>
  <si>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</si>
  <si>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</si>
  <si>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</si>
  <si>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</si>
  <si>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</si>
  <si>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</si>
  <si>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</si>
  <si>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</si>
  <si>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</si>
  <si>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</si>
  <si>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</si>
  <si>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</si>
  <si>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</si>
  <si>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</si>
  <si>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</si>
  <si>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</si>
  <si>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</si>
  <si>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</si>
  <si>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</si>
  <si>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</si>
  <si>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</si>
  <si>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</si>
  <si>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</si>
  <si>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</si>
  <si>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</si>
  <si>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</si>
  <si>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</si>
  <si>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</si>
  <si>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</si>
  <si>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</si>
  <si>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</si>
  <si>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</si>
  <si>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</si>
  <si>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</si>
  <si>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</si>
  <si>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</si>
  <si>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</si>
  <si>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</si>
  <si>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</si>
  <si>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</si>
  <si>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</si>
  <si>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</si>
  <si>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</si>
  <si>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</si>
  <si>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</si>
  <si>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</si>
  <si>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</si>
  <si>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</si>
  <si>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</si>
  <si>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</si>
  <si>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</si>
  <si>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</si>
  <si>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</si>
  <si>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</si>
  <si>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</si>
  <si>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</si>
  <si>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</si>
  <si>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</si>
  <si>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</si>
  <si>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</si>
  <si>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</si>
  <si>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</si>
  <si>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</si>
  <si>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</si>
  <si>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</si>
  <si>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</si>
  <si>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</si>
  <si>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</si>
  <si>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</si>
  <si>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</si>
  <si>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</si>
  <si>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</si>
  <si>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</si>
  <si>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</si>
  <si>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</si>
  <si>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</si>
  <si>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</si>
  <si>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</si>
  <si>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</si>
  <si>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</si>
  <si>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</si>
  <si>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</si>
  <si>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</si>
  <si>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</si>
  <si>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</si>
  <si>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</si>
  <si>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</si>
  <si>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</si>
  <si>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</si>
  <si>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</si>
  <si>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</si>
  <si>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</si>
  <si>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</si>
  <si>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</si>
  <si>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</si>
  <si>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</si>
  <si>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</si>
  <si>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</si>
  <si>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</si>
  <si>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</si>
  <si>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</si>
  <si>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</si>
  <si>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</si>
  <si>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</si>
  <si>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</si>
  <si>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</si>
  <si>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</si>
  <si>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</si>
  <si>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</si>
  <si>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</si>
  <si>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</si>
  <si>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</si>
  <si>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</si>
  <si>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</si>
  <si>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</si>
  <si>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</si>
  <si>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</si>
  <si>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</si>
  <si>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</si>
  <si>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</si>
  <si>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</si>
  <si>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</si>
  <si>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</si>
  <si>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</si>
  <si>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</si>
  <si>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</si>
  <si>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</si>
  <si>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</si>
  <si>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</si>
  <si>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</si>
  <si>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</si>
  <si>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</si>
  <si>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</si>
  <si>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</si>
  <si>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</si>
  <si>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</si>
  <si>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</si>
  <si>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</si>
  <si>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</si>
  <si>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</si>
  <si>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</si>
  <si>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</si>
  <si>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</si>
  <si>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</si>
  <si>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</si>
  <si>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</si>
  <si>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</si>
  <si>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</si>
  <si>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</si>
  <si>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</si>
  <si>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</si>
  <si>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</si>
  <si>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</si>
  <si>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</si>
  <si>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</si>
  <si>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</si>
  <si>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</si>
  <si>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</si>
  <si>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</si>
  <si>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</si>
  <si>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</si>
  <si>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</si>
  <si>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</si>
  <si>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</si>
  <si>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</si>
  <si>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</si>
  <si>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</si>
  <si>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</si>
  <si>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</si>
  <si>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</si>
  <si>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</si>
  <si>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</si>
  <si>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</si>
  <si>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</si>
  <si>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</si>
  <si>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</si>
  <si>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</si>
  <si>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</si>
  <si>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</si>
  <si>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</si>
  <si>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</si>
  <si>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</si>
  <si>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</si>
  <si>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</si>
  <si>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</si>
  <si>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</si>
  <si>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</si>
  <si>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</si>
  <si>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</si>
  <si>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</si>
  <si>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</si>
  <si>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</si>
  <si>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</si>
  <si>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</si>
  <si>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</si>
  <si>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</si>
  <si>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</si>
  <si>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</si>
  <si>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</si>
  <si>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</si>
  <si>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</si>
  <si>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</si>
  <si>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</si>
  <si>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</si>
  <si>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</si>
  <si>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</si>
  <si>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</si>
  <si>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</si>
  <si>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</si>
  <si>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</si>
  <si>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</si>
  <si>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</si>
  <si>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</si>
  <si>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</si>
  <si>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</si>
  <si>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</si>
  <si>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</si>
  <si>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</si>
  <si>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</si>
  <si>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</si>
  <si>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</si>
  <si>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</si>
  <si>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</si>
  <si>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</si>
  <si>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</si>
  <si>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</si>
  <si>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</si>
  <si>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</si>
  <si>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</si>
  <si>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</si>
  <si>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</si>
  <si>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</si>
  <si>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</si>
  <si>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</si>
  <si>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</si>
  <si>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</si>
  <si>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</si>
  <si>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</si>
  <si>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</si>
  <si>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</si>
  <si>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</si>
  <si>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</si>
  <si>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</si>
  <si>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</si>
  <si>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</si>
  <si>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</si>
  <si>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</si>
  <si>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</si>
  <si>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</si>
  <si>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</si>
  <si>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</si>
  <si>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</si>
  <si>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</si>
  <si>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</si>
  <si>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</si>
  <si>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</si>
  <si>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</si>
  <si>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</si>
  <si>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</si>
  <si>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</si>
  <si>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</si>
  <si>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</si>
  <si>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</si>
  <si>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</si>
  <si>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</si>
  <si>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</si>
  <si>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</si>
  <si>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</si>
  <si>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</si>
  <si>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</si>
  <si>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</si>
  <si>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</si>
  <si>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</si>
  <si>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</si>
  <si>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</si>
  <si>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</si>
  <si>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</si>
  <si>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</si>
  <si>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</si>
  <si>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</si>
  <si>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</si>
  <si>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</si>
  <si>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</si>
  <si>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</si>
  <si>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</si>
  <si>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</si>
  <si>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</si>
  <si>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</si>
  <si>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</si>
  <si>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</si>
  <si>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</si>
  <si>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</si>
  <si>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</si>
  <si>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</si>
  <si>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</si>
  <si>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</si>
  <si>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</si>
  <si>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</si>
  <si>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</si>
  <si>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</si>
  <si>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</si>
  <si>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</si>
  <si>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</si>
  <si>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</si>
  <si>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</si>
  <si>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</si>
  <si>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</si>
  <si>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</si>
  <si>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</si>
  <si>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</si>
  <si>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</si>
  <si>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</si>
  <si>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</si>
  <si>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</si>
  <si>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</si>
  <si>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</si>
  <si>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</si>
  <si>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</si>
  <si>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</si>
  <si>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</si>
  <si>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</si>
  <si>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</si>
  <si>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</si>
  <si>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</si>
  <si>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</si>
  <si>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</si>
  <si>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</si>
  <si>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</si>
  <si>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</si>
  <si>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</si>
  <si>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</si>
  <si>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</si>
  <si>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</si>
  <si>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</si>
  <si>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</si>
  <si>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</si>
  <si>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</si>
  <si>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</si>
  <si>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</si>
  <si>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</si>
  <si>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</si>
  <si>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</si>
  <si>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</si>
  <si>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</si>
  <si>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</si>
  <si>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</si>
  <si>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</si>
  <si>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</si>
  <si>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</si>
  <si>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</si>
  <si>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</si>
  <si>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</si>
  <si>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</si>
  <si>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</si>
  <si>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</si>
  <si>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</si>
  <si>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</si>
  <si>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</si>
  <si>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</si>
  <si>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</si>
  <si>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</si>
  <si>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</si>
  <si>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</si>
  <si>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</si>
  <si>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</si>
  <si>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</si>
  <si>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</si>
  <si>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</si>
  <si>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</si>
  <si>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</si>
  <si>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</si>
  <si>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</si>
  <si>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</si>
  <si>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</si>
  <si>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</si>
  <si>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</si>
  <si>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</si>
  <si>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</si>
  <si>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</si>
  <si>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</si>
  <si>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</si>
  <si>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</si>
  <si>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</si>
  <si>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</si>
  <si>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</si>
  <si>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</si>
  <si>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</si>
  <si>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</si>
  <si>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</si>
  <si>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</si>
  <si>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</si>
  <si>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</si>
  <si>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</si>
  <si>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</si>
  <si>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</si>
  <si>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</si>
  <si>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</si>
  <si>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</si>
  <si>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</si>
  <si>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</si>
  <si>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</si>
  <si>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</si>
  <si>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</si>
  <si>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</si>
  <si>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</si>
  <si>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</si>
  <si>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</si>
  <si>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</si>
  <si>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</si>
  <si>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</si>
  <si>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</si>
  <si>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</si>
  <si>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</si>
  <si>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</si>
  <si>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</si>
  <si>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</si>
  <si>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</si>
  <si>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</si>
  <si>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</si>
  <si>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</si>
  <si>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</si>
  <si>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</si>
  <si>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</si>
  <si>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</si>
  <si>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</si>
  <si>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</si>
  <si>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</si>
  <si>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</si>
  <si>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</si>
  <si>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</si>
  <si>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</si>
  <si>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</si>
  <si>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</si>
  <si>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</si>
  <si>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</si>
  <si>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</si>
  <si>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</si>
  <si>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</si>
  <si>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</si>
  <si>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</si>
  <si>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</si>
  <si>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</si>
  <si>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</si>
  <si>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</si>
  <si>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</si>
  <si>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</si>
  <si>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</si>
  <si>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</si>
  <si>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</si>
  <si>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</si>
  <si>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</si>
  <si>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</si>
  <si>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</si>
  <si>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</si>
  <si>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</si>
  <si>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</si>
  <si>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</si>
  <si>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</si>
  <si>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</si>
  <si>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</si>
  <si>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</si>
  <si>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</si>
  <si>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</si>
  <si>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</si>
  <si>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</si>
  <si>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</si>
  <si>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</si>
  <si>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</si>
  <si>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</si>
  <si>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</si>
  <si>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</si>
  <si>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</si>
  <si>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</si>
  <si>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</si>
  <si>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</si>
  <si>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</si>
  <si>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</si>
  <si>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</si>
  <si>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</si>
  <si>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</si>
  <si>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</si>
  <si>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</si>
  <si>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</si>
  <si>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</si>
  <si>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</si>
  <si>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</si>
  <si>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</si>
  <si>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</si>
  <si>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</si>
  <si>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</si>
  <si>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</si>
  <si>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</si>
  <si>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</si>
  <si>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</si>
  <si>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</si>
  <si>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</si>
  <si>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</si>
  <si>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</si>
  <si>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</si>
  <si>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</si>
  <si>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</si>
  <si>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</si>
  <si>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</si>
  <si>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</si>
  <si>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</si>
  <si>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</si>
  <si>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</si>
  <si>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</si>
  <si>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</si>
  <si>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</si>
  <si>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</si>
  <si>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</si>
  <si>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</si>
  <si>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</si>
  <si>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</si>
  <si>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</si>
  <si>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</si>
  <si>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</si>
  <si>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</si>
  <si>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</si>
  <si>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</si>
  <si>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</si>
  <si>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</si>
  <si>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</si>
  <si>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</si>
  <si>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</si>
  <si>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</si>
  <si>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</si>
  <si>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</si>
  <si>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</si>
  <si>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</si>
  <si>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</si>
  <si>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</si>
  <si>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</si>
  <si>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</si>
  <si>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</si>
  <si>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</si>
  <si>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</si>
  <si>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</si>
  <si>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</si>
  <si>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</si>
  <si>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</si>
  <si>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</si>
  <si>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</si>
  <si>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</si>
  <si>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</si>
  <si>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</si>
  <si>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</si>
  <si>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</si>
  <si>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</si>
  <si>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</si>
  <si>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</si>
  <si>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</si>
  <si>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</si>
  <si>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</si>
  <si>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</si>
  <si>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</si>
  <si>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</si>
  <si>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</si>
  <si>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</si>
  <si>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</si>
  <si>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</si>
  <si>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</si>
  <si>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</si>
  <si>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</si>
  <si>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</si>
  <si>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</si>
  <si>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</si>
  <si>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</si>
  <si>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</si>
  <si>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</si>
  <si>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</si>
  <si>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</si>
  <si>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</si>
  <si>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</si>
  <si>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</si>
  <si>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</si>
  <si>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</si>
  <si>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</si>
  <si>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</si>
  <si>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</si>
  <si>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</si>
  <si>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</si>
  <si>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</si>
  <si>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</si>
  <si>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</si>
  <si>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</si>
  <si>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</si>
  <si>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</si>
  <si>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</si>
  <si>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</si>
  <si>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</si>
  <si>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</si>
  <si>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</si>
  <si>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</si>
  <si>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</si>
  <si>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</si>
  <si>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</si>
  <si>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</si>
  <si>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</si>
  <si>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</si>
  <si>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</si>
  <si>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</si>
  <si>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</si>
  <si>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</si>
  <si>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</si>
  <si>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</si>
  <si>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</si>
  <si>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</si>
  <si>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</si>
  <si>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</si>
  <si>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</si>
  <si>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</si>
  <si>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</si>
  <si>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</si>
  <si>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</si>
  <si>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</si>
  <si>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</si>
  <si>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</si>
  <si>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</si>
  <si>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</si>
  <si>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</si>
  <si>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</si>
  <si>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</si>
  <si>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</si>
  <si>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</si>
  <si>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</si>
  <si>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</si>
  <si>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</si>
  <si>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</si>
  <si>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</si>
  <si>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</si>
  <si>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</si>
  <si>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</si>
  <si>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</si>
  <si>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</si>
  <si>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</si>
  <si>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</si>
  <si>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</si>
  <si>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</si>
  <si>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</si>
  <si>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</si>
  <si>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</si>
  <si>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</si>
  <si>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</si>
  <si>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</si>
  <si>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</si>
  <si>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</si>
  <si>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</si>
  <si>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</si>
  <si>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</si>
  <si>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</si>
  <si>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</si>
  <si>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</si>
  <si>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</si>
  <si>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</si>
  <si>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</si>
  <si>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</si>
  <si>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</si>
  <si>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</si>
  <si>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</si>
  <si>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</si>
  <si>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</si>
  <si>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</si>
  <si>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</si>
  <si>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</si>
  <si>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</si>
  <si>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</si>
  <si>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</si>
  <si>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</si>
  <si>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</si>
  <si>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</si>
  <si>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</si>
  <si>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</si>
  <si>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</si>
  <si>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</si>
  <si>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</si>
  <si>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</si>
  <si>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</si>
  <si>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</si>
  <si>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</si>
  <si>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</si>
  <si>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</si>
  <si>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</si>
  <si>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</si>
  <si>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</si>
  <si>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</si>
  <si>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</si>
  <si>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</si>
  <si>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</si>
  <si>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</si>
  <si>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</si>
  <si>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</si>
  <si>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</si>
  <si>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</si>
  <si>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</si>
  <si>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</si>
  <si>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</si>
  <si>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</si>
  <si>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</si>
  <si>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</si>
  <si>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</si>
  <si>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</si>
  <si>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</si>
  <si>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</si>
  <si>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</si>
  <si>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</si>
  <si>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</si>
  <si>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</si>
  <si>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</si>
  <si>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</si>
  <si>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</si>
  <si>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</si>
  <si>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</si>
  <si>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</si>
  <si>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</si>
  <si>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</si>
  <si>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</si>
  <si>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</si>
  <si>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</si>
  <si>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</si>
  <si>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</si>
  <si>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</si>
  <si>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</si>
  <si>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</si>
  <si>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</si>
  <si>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</si>
  <si>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</si>
  <si>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</si>
  <si>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</si>
  <si>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</si>
  <si>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</si>
  <si>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</si>
  <si>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</si>
  <si>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</si>
  <si>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</si>
  <si>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</si>
  <si>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</si>
  <si>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</si>
  <si>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</si>
  <si>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</si>
  <si>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</si>
  <si>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</si>
  <si>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</si>
  <si>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</si>
  <si>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</si>
  <si>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</si>
  <si>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</si>
  <si>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</si>
  <si>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</si>
  <si>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</si>
  <si>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</si>
  <si>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</si>
  <si>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</si>
  <si>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</si>
  <si>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</si>
  <si>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</si>
  <si>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</si>
  <si>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</si>
  <si>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</si>
  <si>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</si>
  <si>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</si>
  <si>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</si>
  <si>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</si>
  <si>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</si>
  <si>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</si>
  <si>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</si>
  <si>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</si>
  <si>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</si>
  <si>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</si>
  <si>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</si>
  <si>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</si>
  <si>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</si>
  <si>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</si>
  <si>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</si>
  <si>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</si>
  <si>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</si>
  <si>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</si>
  <si>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</si>
  <si>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</si>
  <si>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</si>
  <si>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</si>
  <si>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</si>
  <si>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</si>
  <si>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</si>
  <si>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</si>
  <si>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</si>
  <si>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</si>
  <si>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</si>
  <si>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</si>
  <si>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</si>
  <si>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</si>
  <si>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</si>
  <si>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</si>
  <si>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</si>
  <si>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</si>
  <si>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</si>
  <si>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</si>
  <si>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</si>
  <si>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</si>
  <si>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</si>
  <si>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</si>
  <si>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</si>
  <si>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</si>
  <si>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</si>
  <si>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</si>
  <si>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</si>
  <si>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</si>
  <si>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</si>
  <si>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</si>
  <si>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</si>
  <si>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</si>
  <si>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</si>
  <si>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</si>
  <si>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</si>
  <si>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</si>
  <si>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</si>
  <si>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</si>
  <si>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</si>
  <si>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</si>
  <si>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</si>
  <si>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</si>
  <si>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</si>
  <si>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</si>
  <si>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</si>
  <si>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</si>
  <si>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</si>
  <si>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</si>
  <si>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</si>
  <si>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</si>
  <si>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</si>
  <si>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</si>
  <si>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</si>
  <si>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</si>
  <si>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</si>
  <si>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</si>
  <si>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</si>
  <si>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</si>
  <si>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</si>
  <si>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</si>
  <si>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</si>
  <si>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</si>
  <si>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</si>
  <si>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</si>
  <si>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</si>
  <si>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</si>
  <si>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</si>
  <si>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</si>
  <si>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</si>
  <si>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</si>
  <si>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</si>
  <si>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</si>
  <si>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</si>
  <si>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</si>
  <si>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</si>
  <si>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</si>
  <si>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</si>
  <si>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</si>
  <si>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</si>
  <si>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</si>
  <si>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</si>
  <si>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</si>
  <si>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</si>
  <si>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</si>
  <si>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</si>
  <si>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</si>
  <si>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</si>
  <si>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</si>
  <si>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</si>
  <si>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</si>
  <si>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</si>
  <si>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</si>
  <si>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</si>
  <si>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</si>
  <si>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</si>
  <si>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</si>
  <si>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</si>
  <si>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</si>
  <si>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</si>
  <si>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</si>
  <si>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</si>
  <si>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</si>
  <si>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</si>
  <si>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</si>
  <si>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</si>
  <si>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</si>
  <si>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</si>
  <si>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</si>
  <si>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</si>
  <si>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</si>
  <si>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</si>
  <si>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</si>
  <si>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</si>
  <si>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</si>
  <si>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</si>
  <si>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</si>
  <si>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</si>
  <si>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</si>
  <si>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</si>
  <si>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</si>
  <si>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</si>
  <si>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</si>
  <si>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</si>
  <si>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</si>
  <si>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</si>
  <si>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</si>
  <si>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</si>
  <si>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</si>
  <si>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</si>
  <si>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</si>
  <si>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</si>
  <si>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</si>
  <si>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</si>
  <si>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</si>
  <si>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</si>
  <si>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</si>
  <si>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</si>
  <si>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</si>
  <si>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</si>
  <si>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</si>
  <si>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</si>
  <si>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</si>
  <si>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</si>
  <si>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</si>
  <si>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</si>
  <si>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</si>
  <si>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</si>
  <si>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</si>
  <si>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</si>
  <si>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</si>
  <si>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</si>
  <si>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</si>
  <si>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</si>
  <si>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</si>
  <si>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</si>
  <si>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</si>
  <si>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</si>
  <si>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</si>
  <si>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</si>
  <si>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</si>
  <si>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</si>
  <si>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</si>
  <si>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</si>
  <si>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</si>
  <si>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</si>
  <si>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</si>
  <si>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</si>
  <si>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</si>
  <si>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</si>
  <si>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</si>
  <si>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</si>
  <si>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</si>
  <si>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</si>
  <si>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</si>
  <si>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</si>
  <si>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</si>
  <si>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</si>
  <si>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</si>
  <si>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</si>
  <si>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</si>
  <si>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</si>
  <si>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</si>
  <si>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</si>
  <si>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</si>
  <si>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</si>
  <si>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</si>
  <si>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</si>
  <si>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</si>
  <si>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</si>
  <si>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</si>
  <si>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</si>
  <si>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</si>
  <si>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</si>
  <si>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</si>
  <si>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</si>
  <si>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</si>
  <si>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</si>
  <si>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</si>
  <si>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</si>
  <si>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</si>
  <si>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</si>
  <si>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</si>
  <si>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</si>
  <si>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</si>
  <si>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</si>
  <si>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</si>
  <si>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</si>
  <si>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</si>
  <si>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</si>
  <si>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</si>
  <si>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</si>
  <si>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</si>
  <si>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</si>
  <si>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</si>
  <si>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</si>
  <si>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</si>
  <si>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</si>
  <si>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</si>
  <si>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</si>
  <si>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</si>
  <si>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</si>
  <si>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</si>
  <si>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</si>
  <si>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</si>
  <si>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</si>
  <si>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</si>
  <si>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</si>
  <si>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</si>
  <si>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</si>
  <si>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</si>
  <si>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</si>
  <si>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</si>
  <si>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</si>
  <si>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</si>
  <si>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</si>
  <si>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</si>
  <si>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</si>
  <si>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</si>
  <si>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</si>
  <si>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</si>
  <si>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</si>
  <si>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</si>
  <si>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</si>
  <si>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</si>
  <si>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</si>
  <si>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</si>
  <si>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</si>
  <si>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</si>
  <si>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</si>
  <si>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</si>
  <si>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</si>
  <si>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</si>
  <si>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</si>
  <si>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</si>
  <si>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</si>
  <si>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</si>
  <si>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</si>
  <si>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</si>
  <si>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</si>
  <si>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</si>
  <si>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</si>
  <si>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</si>
  <si>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</si>
  <si>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</si>
  <si>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</si>
  <si>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</si>
  <si>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</si>
  <si>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</si>
  <si>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</si>
  <si>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</si>
  <si>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</si>
  <si>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</si>
  <si>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</si>
  <si>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</si>
  <si>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</si>
  <si>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</si>
  <si>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</si>
  <si>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</si>
  <si>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</si>
  <si>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</si>
  <si>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</si>
  <si>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</si>
  <si>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</si>
  <si>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</si>
  <si>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</si>
  <si>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</si>
  <si>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</si>
  <si>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</si>
  <si>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</si>
  <si>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</si>
  <si>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</si>
  <si>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</si>
  <si>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</si>
  <si>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</si>
  <si>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</si>
  <si>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</si>
  <si>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</si>
  <si>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</si>
  <si>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</si>
  <si>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</si>
  <si>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</si>
  <si>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</si>
  <si>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</si>
  <si>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</si>
  <si>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</si>
  <si>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</si>
  <si>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</si>
  <si>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</si>
  <si>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</si>
  <si>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</si>
  <si>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</si>
  <si>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</si>
  <si>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</si>
  <si>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</si>
  <si>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</si>
  <si>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</si>
  <si>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</si>
  <si>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</si>
  <si>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</si>
  <si>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</si>
  <si>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</si>
  <si>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</si>
  <si>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</si>
  <si>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</si>
  <si>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</si>
  <si>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</si>
  <si>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</si>
  <si>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</si>
  <si>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</si>
  <si>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</si>
  <si>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</si>
  <si>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</si>
  <si>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</si>
  <si>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</si>
  <si>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</si>
  <si>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</si>
  <si>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</si>
  <si>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</si>
  <si>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</si>
  <si>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</si>
  <si>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</si>
  <si>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</si>
  <si>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</si>
  <si>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</si>
  <si>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</si>
  <si>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</si>
  <si>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</si>
  <si>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</si>
  <si>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</si>
  <si>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</si>
  <si>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</si>
  <si>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</si>
  <si>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</si>
  <si>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</si>
  <si>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</si>
  <si>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</si>
  <si>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</si>
  <si>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</si>
  <si>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</si>
  <si>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</si>
  <si>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</si>
  <si>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</si>
  <si>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</si>
  <si>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</si>
  <si>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</si>
  <si>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</si>
  <si>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</si>
  <si>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</si>
  <si>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</si>
  <si>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</si>
  <si>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</si>
  <si>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</si>
  <si>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</si>
  <si>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</si>
  <si>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</si>
  <si>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</si>
  <si>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</si>
  <si>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</si>
  <si>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</si>
  <si>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</si>
  <si>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</si>
  <si>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</si>
  <si>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</si>
  <si>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</si>
  <si>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</si>
  <si>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</si>
  <si>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</si>
  <si>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</si>
  <si>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</si>
  <si>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</si>
  <si>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</si>
  <si>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</si>
  <si>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</si>
  <si>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</si>
  <si>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</si>
  <si>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</si>
  <si>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</si>
  <si>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</si>
  <si>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</si>
  <si>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</si>
  <si>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</si>
  <si>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</si>
  <si>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</si>
  <si>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</si>
  <si>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</si>
  <si>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</si>
  <si>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</si>
  <si>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</si>
  <si>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</si>
  <si>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</si>
  <si>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</si>
  <si>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</si>
  <si>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</si>
  <si>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</si>
  <si>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</si>
  <si>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</si>
  <si>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</si>
  <si>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</si>
  <si>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</si>
  <si>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</si>
  <si>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</si>
  <si>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</si>
  <si>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</si>
  <si>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</si>
  <si>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</si>
  <si>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</si>
  <si>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</si>
  <si>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</si>
  <si>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</si>
  <si>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</si>
  <si>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</si>
  <si>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</si>
  <si>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</si>
  <si>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</si>
  <si>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</si>
  <si>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</si>
  <si>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</si>
  <si>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</si>
  <si>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</si>
  <si>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</si>
  <si>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</si>
  <si>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</si>
  <si>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</si>
  <si>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</si>
  <si>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</si>
  <si>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</si>
  <si>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</si>
  <si>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</si>
  <si>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</si>
  <si>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</si>
  <si>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</si>
  <si>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</si>
  <si>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</si>
  <si>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</si>
  <si>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</si>
  <si>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</si>
  <si>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</si>
  <si>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</si>
  <si>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</si>
  <si>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</si>
  <si>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</si>
  <si>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</si>
  <si>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</si>
  <si>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</si>
  <si>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</si>
  <si>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</si>
  <si>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</si>
  <si>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</si>
  <si>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</si>
  <si>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</si>
  <si>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</si>
  <si>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</si>
  <si>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</si>
  <si>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</si>
  <si>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</si>
  <si>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</si>
  <si>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</si>
  <si>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</si>
  <si>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</si>
  <si>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</si>
  <si>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</si>
  <si>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</si>
  <si>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</si>
  <si>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</si>
  <si>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</si>
  <si>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</si>
  <si>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</si>
  <si>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</si>
  <si>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</si>
  <si>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</si>
  <si>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</si>
  <si>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</si>
  <si>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</si>
  <si>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</si>
  <si>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</si>
  <si>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</si>
  <si>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</si>
  <si>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</si>
  <si>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</si>
  <si>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</si>
  <si>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</si>
  <si>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</si>
  <si>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</si>
  <si>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</si>
  <si>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</si>
  <si>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</si>
  <si>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</si>
  <si>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</si>
  <si>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</si>
  <si>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</si>
  <si>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</si>
  <si>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</si>
  <si>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</si>
  <si>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</si>
  <si>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</si>
  <si>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</si>
  <si>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</si>
  <si>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</si>
  <si>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</si>
  <si>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</si>
  <si>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</si>
  <si>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</si>
  <si>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</si>
  <si>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</si>
  <si>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</si>
  <si>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</si>
  <si>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</si>
  <si>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</si>
  <si>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</si>
  <si>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</si>
  <si>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</si>
  <si>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</si>
  <si>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</si>
  <si>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</si>
  <si>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</si>
  <si>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</si>
  <si>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</si>
  <si>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</si>
  <si>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</si>
  <si>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</si>
  <si>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</si>
  <si>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</si>
  <si>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</si>
  <si>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</si>
  <si>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</si>
  <si>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</si>
  <si>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</si>
  <si>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</si>
  <si>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</si>
  <si>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</si>
  <si>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</si>
  <si>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</si>
  <si>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</si>
  <si>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</si>
  <si>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</si>
  <si>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</si>
  <si>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</si>
  <si>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</si>
  <si>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</si>
  <si>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</si>
  <si>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</si>
  <si>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</si>
  <si>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</si>
  <si>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</si>
  <si>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</si>
  <si>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</si>
  <si>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</si>
  <si>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</si>
  <si>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</si>
  <si>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</si>
  <si>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</si>
  <si>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</si>
  <si>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</si>
  <si>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</si>
  <si>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</si>
  <si>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</si>
  <si>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</si>
  <si>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</si>
  <si>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</si>
  <si>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</si>
  <si>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</si>
  <si>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</si>
  <si>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</si>
  <si>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</si>
  <si>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</si>
  <si>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</si>
  <si>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</si>
  <si>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</si>
  <si>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</si>
  <si>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</si>
  <si>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</si>
  <si>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</si>
  <si>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</si>
  <si>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</si>
  <si>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</si>
  <si>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</si>
  <si>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</si>
  <si>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</si>
  <si>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</si>
  <si>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</si>
  <si>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</si>
  <si>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</si>
  <si>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</si>
  <si>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</si>
  <si>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</si>
  <si>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</si>
  <si>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</si>
  <si>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</si>
  <si>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</si>
  <si>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</si>
  <si>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</si>
  <si>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</si>
  <si>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</si>
  <si>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</si>
  <si>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</si>
  <si>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</si>
  <si>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</si>
  <si>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</si>
  <si>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</si>
  <si>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</si>
  <si>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</si>
  <si>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</si>
  <si>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</si>
  <si>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</si>
  <si>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</si>
  <si>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</si>
  <si>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</si>
  <si>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</si>
  <si>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</si>
  <si>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</si>
  <si>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</si>
  <si>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</si>
  <si>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</si>
  <si>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</si>
  <si>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</si>
  <si>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</si>
  <si>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</si>
  <si>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</si>
  <si>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</si>
  <si>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</si>
  <si>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</si>
  <si>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</si>
  <si>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</si>
  <si>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</si>
  <si>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</si>
  <si>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</si>
  <si>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</si>
  <si>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</si>
  <si>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</si>
  <si>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</si>
  <si>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</si>
  <si>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</si>
  <si>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</si>
  <si>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</si>
  <si>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</si>
  <si>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</si>
  <si>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</si>
  <si>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</si>
  <si>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</si>
  <si>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</si>
  <si>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</si>
  <si>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</si>
  <si>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</si>
  <si>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</si>
  <si>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</si>
  <si>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</si>
  <si>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</si>
  <si>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</si>
  <si>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</si>
  <si>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</si>
  <si>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</si>
  <si>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</si>
  <si>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</si>
  <si>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</si>
  <si>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</si>
  <si>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</si>
  <si>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</si>
  <si>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</si>
  <si>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</si>
  <si>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</si>
  <si>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</si>
  <si>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</si>
  <si>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</si>
  <si>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</si>
  <si>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</si>
  <si>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</si>
  <si>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</si>
  <si>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</si>
  <si>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</si>
  <si>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</si>
  <si>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</si>
  <si>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</si>
  <si>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</si>
  <si>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</si>
  <si>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</si>
  <si>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</si>
  <si>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</si>
  <si>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</si>
  <si>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</si>
  <si>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</si>
  <si>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</si>
  <si>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</si>
  <si>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</si>
  <si>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</si>
  <si>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</si>
  <si>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</si>
  <si>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</si>
  <si>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</si>
  <si>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</si>
  <si>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</si>
  <si>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</si>
  <si>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</si>
  <si>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</si>
  <si>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</si>
  <si>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</si>
  <si>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</si>
  <si>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</si>
  <si>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</si>
  <si>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</si>
  <si>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</si>
  <si>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</si>
  <si>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</si>
  <si>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</si>
  <si>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</si>
  <si>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</si>
  <si>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</si>
  <si>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</si>
  <si>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</si>
  <si>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</si>
  <si>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</si>
  <si>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</si>
  <si>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</si>
  <si>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</si>
  <si>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</si>
  <si>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</si>
  <si>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</si>
  <si>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</si>
  <si>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</si>
  <si>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</si>
  <si>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</si>
  <si>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</si>
  <si>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</si>
  <si>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</si>
  <si>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</si>
  <si>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</si>
  <si>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</si>
  <si>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</si>
  <si>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</si>
  <si>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</si>
  <si>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</si>
  <si>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</si>
  <si>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</si>
  <si>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</si>
  <si>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</si>
  <si>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</si>
  <si>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</si>
  <si>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</si>
  <si>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</si>
  <si>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</si>
  <si>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</si>
  <si>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</si>
  <si>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</si>
  <si>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</si>
  <si>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</si>
  <si>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</si>
  <si>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</si>
  <si>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</si>
  <si>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</si>
  <si>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</si>
  <si>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</si>
  <si>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</si>
  <si>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</si>
  <si>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</si>
  <si>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</si>
  <si>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</si>
  <si>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</si>
  <si>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</si>
  <si>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</si>
  <si>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</si>
  <si>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</si>
  <si>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</si>
  <si>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</si>
  <si>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</si>
  <si>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</si>
  <si>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</si>
  <si>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</si>
  <si>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</si>
  <si>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</si>
  <si>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</si>
  <si>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</si>
  <si>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</si>
  <si>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</si>
  <si>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</si>
  <si>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</si>
  <si>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</si>
  <si>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</si>
  <si>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</si>
  <si>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</si>
  <si>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</si>
  <si>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</si>
  <si>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</si>
  <si>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</si>
  <si>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</si>
  <si>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</si>
  <si>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</si>
  <si>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</si>
  <si>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</si>
  <si>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</si>
  <si>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</si>
  <si>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</si>
  <si>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</si>
  <si>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</si>
  <si>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</si>
  <si>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</si>
  <si>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</si>
  <si>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</si>
  <si>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</si>
  <si>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</si>
  <si>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</si>
  <si>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</si>
  <si>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</si>
  <si>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</si>
  <si>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</si>
  <si>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</si>
  <si>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</si>
  <si>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</si>
  <si>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</si>
  <si>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</si>
  <si>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</si>
  <si>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</si>
  <si>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</si>
  <si>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</si>
  <si>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</si>
  <si>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</si>
  <si>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</si>
  <si>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</si>
  <si>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</si>
  <si>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</si>
  <si>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</si>
  <si>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</si>
  <si>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</si>
  <si>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</si>
  <si>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</si>
  <si>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</si>
  <si>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</si>
  <si>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</si>
  <si>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</si>
  <si>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</si>
  <si>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</si>
  <si>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</si>
  <si>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</si>
  <si>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</si>
  <si>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</si>
  <si>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</si>
  <si>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</si>
  <si>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</si>
  <si>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</si>
  <si>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</si>
  <si>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</si>
  <si>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</si>
  <si>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</si>
  <si>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</si>
  <si>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</si>
  <si>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</si>
  <si>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</si>
  <si>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</si>
  <si>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</si>
  <si>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</si>
  <si>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</si>
  <si>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</si>
  <si>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</si>
  <si>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</si>
  <si>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</si>
  <si>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</si>
  <si>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</si>
  <si>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</si>
  <si>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</si>
  <si>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</si>
  <si>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</si>
  <si>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</si>
  <si>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</si>
  <si>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</si>
  <si>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</si>
  <si>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</si>
  <si>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</si>
  <si>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</si>
  <si>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</si>
  <si>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</si>
  <si>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</si>
  <si>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</si>
  <si>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</si>
  <si>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</si>
  <si>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</si>
  <si>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</si>
  <si>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</si>
  <si>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</si>
  <si>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</si>
  <si>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</si>
  <si>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</si>
  <si>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</si>
  <si>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</si>
  <si>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</si>
  <si>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</si>
  <si>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</si>
  <si>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</si>
  <si>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</si>
  <si>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</si>
  <si>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</si>
  <si>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</si>
  <si>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</si>
  <si>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</si>
  <si>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</si>
  <si>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</si>
  <si>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</si>
  <si>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</si>
  <si>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</si>
  <si>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</si>
  <si>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</si>
  <si>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</si>
  <si>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</si>
  <si>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</si>
  <si>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</si>
  <si>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</si>
  <si>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</si>
  <si>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</si>
  <si>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</si>
  <si>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</si>
  <si>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</si>
  <si>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</si>
  <si>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</si>
  <si>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</si>
  <si>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</si>
  <si>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</si>
  <si>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</si>
  <si>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</si>
  <si>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</si>
  <si>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</si>
  <si>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</si>
  <si>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</si>
  <si>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</si>
  <si>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</si>
  <si>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</si>
  <si>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</si>
  <si>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</si>
  <si>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</si>
  <si>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</si>
  <si>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</si>
  <si>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</si>
  <si>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</si>
  <si>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</si>
  <si>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</si>
  <si>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</si>
  <si>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</si>
  <si>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</si>
  <si>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</si>
  <si>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</si>
  <si>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</si>
  <si>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</si>
  <si>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</si>
  <si>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</si>
  <si>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</si>
  <si>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</si>
  <si>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</si>
  <si>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</si>
  <si>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</si>
  <si>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</si>
  <si>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</si>
  <si>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</si>
  <si>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</si>
  <si>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</si>
  <si>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</si>
  <si>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</si>
  <si>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</si>
  <si>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</si>
  <si>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</si>
  <si>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</si>
  <si>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</si>
  <si>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</si>
  <si>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</si>
  <si>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</si>
  <si>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</si>
  <si>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</si>
  <si>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</si>
  <si>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</si>
  <si>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</si>
  <si>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</si>
  <si>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</si>
  <si>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</si>
  <si>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</si>
  <si>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</si>
  <si>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</si>
  <si>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</si>
  <si>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</si>
  <si>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</si>
  <si>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</si>
  <si>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</si>
  <si>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</si>
  <si>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</si>
  <si>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</si>
  <si>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</si>
  <si>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</si>
  <si>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</si>
  <si>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</si>
  <si>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</si>
  <si>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</si>
  <si>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</si>
  <si>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</si>
  <si>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</si>
  <si>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</si>
  <si>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</si>
  <si>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</si>
  <si>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</si>
  <si>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</si>
  <si>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</si>
  <si>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</si>
  <si>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</si>
  <si>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</si>
  <si>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</si>
  <si>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</si>
  <si>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</si>
  <si>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</si>
  <si>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</si>
  <si>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</si>
  <si>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</si>
  <si>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</si>
  <si>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</si>
  <si>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</si>
  <si>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</si>
  <si>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</si>
  <si>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</si>
  <si>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</si>
  <si>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</si>
  <si>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</si>
  <si>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</si>
  <si>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</si>
  <si>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</si>
  <si>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</si>
  <si>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</si>
  <si>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</si>
  <si>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</si>
  <si>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</si>
  <si>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</si>
  <si>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</si>
  <si>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</si>
  <si>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</si>
  <si>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</si>
  <si>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</si>
  <si>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</si>
  <si>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</si>
  <si>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</si>
  <si>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</si>
  <si>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</si>
  <si>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</si>
  <si>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</si>
  <si>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</si>
  <si>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</si>
  <si>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</si>
  <si>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</si>
  <si>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</si>
  <si>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</si>
  <si>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</si>
  <si>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</si>
  <si>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</si>
  <si>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</si>
  <si>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</si>
  <si>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</si>
  <si>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</si>
  <si>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</si>
  <si>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</si>
  <si>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</si>
  <si>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</si>
  <si>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</si>
  <si>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</si>
  <si>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</si>
  <si>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</si>
  <si>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</si>
  <si>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</si>
  <si>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</si>
  <si>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</si>
  <si>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</si>
  <si>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</si>
  <si>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</si>
  <si>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</si>
  <si>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</si>
  <si>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</si>
  <si>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</si>
  <si>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</si>
  <si>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</si>
  <si>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</si>
  <si>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</si>
  <si>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</si>
  <si>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</si>
  <si>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</si>
  <si>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</si>
  <si>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</si>
  <si>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</si>
  <si>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</si>
  <si>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</si>
  <si>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</si>
  <si>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</si>
  <si>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</si>
  <si>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</si>
  <si>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</si>
  <si>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</si>
  <si>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</si>
  <si>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</si>
  <si>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</si>
  <si>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</si>
  <si>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</si>
  <si>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</si>
  <si>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</si>
  <si>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</si>
  <si>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</si>
  <si>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</si>
  <si>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</si>
  <si>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</si>
  <si>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</si>
  <si>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</si>
  <si>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</si>
  <si>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</si>
  <si>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</si>
  <si>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</si>
  <si>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</si>
  <si>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</si>
  <si>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</si>
  <si>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</si>
  <si>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</si>
  <si>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</si>
  <si>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</si>
  <si>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</si>
  <si>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</si>
  <si>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</si>
  <si>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</si>
  <si>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</si>
  <si>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</si>
  <si>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</si>
  <si>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</si>
  <si>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</si>
  <si>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</si>
  <si>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</si>
  <si>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</si>
  <si>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</si>
  <si>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</si>
  <si>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</si>
  <si>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</si>
  <si>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</si>
  <si>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</si>
  <si>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</si>
  <si>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</si>
  <si>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</si>
  <si>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</si>
  <si>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</si>
  <si>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</si>
  <si>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</si>
  <si>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</si>
  <si>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</si>
  <si>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</si>
  <si>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</si>
  <si>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</si>
  <si>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</si>
  <si>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</si>
  <si>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</si>
  <si>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</si>
  <si>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</si>
  <si>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</si>
  <si>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</si>
  <si>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</si>
  <si>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</si>
  <si>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</si>
  <si>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</si>
  <si>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</si>
  <si>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</si>
  <si>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</si>
  <si>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</si>
  <si>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</si>
  <si>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</si>
  <si>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</si>
  <si>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</si>
  <si>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</si>
  <si>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</si>
  <si>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</si>
  <si>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</si>
  <si>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</si>
  <si>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</si>
  <si>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</si>
  <si>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</si>
  <si>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</si>
  <si>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</si>
  <si>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</si>
  <si>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</si>
  <si>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</si>
  <si>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</si>
  <si>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</si>
  <si>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</si>
  <si>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</si>
  <si>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</si>
  <si>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</si>
  <si>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</si>
  <si>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</si>
  <si>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</si>
  <si>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</si>
  <si>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</si>
  <si>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</si>
  <si>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</si>
  <si>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</si>
  <si>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</si>
  <si>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</si>
  <si>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</si>
  <si>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</si>
  <si>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</si>
  <si>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</si>
  <si>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</si>
  <si>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</si>
  <si>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</si>
  <si>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</si>
  <si>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</si>
  <si>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</si>
  <si>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</si>
  <si>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</si>
  <si>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</si>
  <si>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</si>
  <si>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</si>
  <si>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</si>
  <si>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</si>
  <si>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</si>
  <si>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</si>
  <si>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</si>
  <si>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</si>
  <si>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</si>
  <si>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</si>
  <si>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</si>
  <si>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</si>
  <si>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</si>
  <si>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</si>
  <si>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</si>
  <si>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</si>
  <si>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</si>
  <si>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</si>
  <si>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</si>
  <si>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</si>
  <si>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</si>
  <si>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</si>
  <si>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</si>
  <si>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</si>
  <si>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</si>
  <si>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</si>
  <si>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</si>
  <si>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</si>
  <si>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</si>
  <si>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</si>
  <si>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</si>
  <si>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</si>
  <si>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</si>
  <si>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</si>
  <si>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</si>
  <si>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</si>
  <si>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</si>
  <si>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</si>
  <si>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</si>
  <si>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</si>
  <si>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</si>
  <si>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</si>
  <si>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</si>
  <si>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</si>
  <si>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</si>
  <si>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</si>
  <si>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</si>
  <si>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</si>
  <si>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</si>
  <si>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</si>
  <si>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</si>
  <si>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</si>
  <si>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</si>
  <si>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</si>
  <si>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</si>
  <si>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</si>
  <si>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</si>
  <si>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</si>
  <si>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</si>
  <si>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</si>
  <si>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</si>
  <si>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</si>
  <si>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</si>
  <si>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</si>
  <si>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</si>
  <si>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</si>
  <si>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</si>
  <si>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</si>
  <si>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</si>
  <si>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</si>
  <si>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</si>
  <si>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</si>
  <si>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</si>
  <si>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</si>
  <si>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</si>
  <si>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</si>
  <si>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</si>
  <si>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</si>
  <si>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</si>
  <si>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</si>
  <si>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</si>
  <si>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</si>
  <si>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</si>
  <si>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</si>
  <si>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</si>
  <si>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</si>
  <si>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</si>
  <si>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</si>
  <si>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</si>
  <si>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</si>
  <si>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</si>
  <si>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</si>
  <si>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</si>
  <si>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</si>
  <si>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</si>
  <si>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</si>
  <si>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</si>
  <si>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</si>
  <si>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</si>
  <si>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</si>
  <si>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</si>
  <si>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</si>
  <si>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</si>
  <si>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</si>
  <si>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</si>
  <si>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</si>
  <si>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</si>
  <si>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</si>
  <si>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</si>
  <si>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</si>
  <si>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</si>
  <si>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</si>
  <si>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</si>
  <si>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</si>
  <si>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</si>
  <si>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</si>
  <si>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</si>
  <si>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</si>
  <si>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</si>
  <si>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</si>
  <si>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</si>
  <si>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</si>
  <si>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</si>
  <si>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</si>
  <si>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</si>
  <si>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</si>
  <si>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</si>
  <si>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</si>
  <si>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</si>
  <si>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</si>
  <si>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</si>
  <si>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</si>
  <si>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</si>
  <si>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</si>
  <si>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</si>
  <si>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</si>
  <si>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</si>
  <si>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</si>
  <si>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</si>
  <si>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</si>
  <si>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</si>
  <si>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</si>
  <si>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</si>
  <si>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</si>
  <si>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</si>
  <si>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</si>
  <si>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</si>
  <si>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</si>
  <si>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</si>
  <si>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</si>
  <si>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</si>
  <si>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</si>
  <si>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</si>
  <si>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</si>
  <si>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</si>
  <si>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</si>
  <si>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</si>
  <si>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</si>
  <si>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</si>
  <si>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</si>
  <si>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</si>
  <si>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</si>
  <si>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</si>
  <si>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</si>
  <si>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</si>
  <si>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</si>
  <si>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</si>
  <si>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</si>
  <si>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</si>
  <si>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</si>
  <si>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</si>
  <si>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</si>
  <si>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</si>
  <si>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</si>
  <si>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</si>
  <si>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</si>
  <si>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</si>
  <si>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</si>
  <si>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</si>
  <si>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</si>
  <si>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</si>
  <si>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</si>
  <si>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</si>
  <si>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</si>
  <si>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</si>
  <si>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</si>
  <si>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</si>
  <si>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</si>
  <si>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</si>
  <si>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</si>
  <si>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</si>
  <si>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</si>
  <si>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</si>
  <si>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</si>
  <si>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</si>
  <si>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</si>
  <si>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</si>
  <si>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</si>
  <si>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</si>
  <si>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</si>
  <si>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</si>
  <si>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</si>
  <si>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</si>
  <si>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</si>
  <si>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</si>
  <si>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</si>
  <si>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</si>
  <si>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</si>
  <si>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</si>
  <si>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</si>
  <si>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</si>
  <si>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</si>
  <si>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</si>
  <si>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</si>
  <si>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</si>
  <si>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</si>
  <si>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</si>
  <si>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</si>
  <si>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</si>
  <si>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</si>
  <si>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</si>
  <si>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</si>
  <si>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</si>
  <si>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</si>
  <si>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</si>
  <si>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</si>
  <si>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</si>
  <si>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</si>
  <si>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</si>
  <si>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</si>
  <si>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</si>
  <si>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</si>
  <si>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</si>
  <si>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</si>
  <si>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</si>
  <si>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</si>
  <si>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</si>
  <si>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</si>
  <si>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</si>
  <si>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</si>
  <si>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</si>
  <si>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</si>
  <si>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</si>
  <si>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</si>
  <si>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</si>
  <si>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</si>
  <si>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</si>
  <si>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</si>
  <si>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</si>
  <si>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</si>
  <si>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</si>
  <si>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</si>
  <si>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</si>
  <si>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</si>
  <si>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</si>
  <si>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</si>
  <si>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</si>
  <si>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</si>
  <si>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</si>
  <si>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</si>
  <si>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</si>
  <si>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</si>
  <si>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</si>
  <si>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</si>
  <si>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</si>
  <si>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</si>
  <si>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</si>
  <si>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</si>
  <si>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</si>
  <si>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</si>
  <si>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</si>
  <si>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</si>
  <si>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</si>
  <si>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</si>
  <si>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</si>
  <si>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</si>
  <si>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</si>
  <si>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</si>
  <si>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</si>
  <si>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</si>
  <si>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</si>
  <si>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</si>
  <si>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</si>
  <si>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</si>
  <si>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</si>
  <si>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</si>
  <si>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</si>
  <si>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</si>
  <si>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</si>
  <si>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</si>
  <si>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</si>
  <si>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</si>
  <si>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</si>
  <si>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</si>
  <si>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</si>
  <si>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</si>
  <si>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</si>
  <si>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</si>
  <si>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</si>
  <si>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</si>
  <si>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</si>
  <si>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</si>
  <si>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</si>
  <si>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</si>
  <si>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</si>
  <si>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</si>
  <si>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</si>
  <si>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</si>
  <si>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</si>
  <si>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</si>
  <si>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</si>
  <si>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</si>
  <si>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</si>
  <si>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</si>
  <si>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</si>
  <si>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</si>
  <si>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</si>
  <si>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</si>
  <si>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</si>
  <si>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</si>
  <si>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</si>
  <si>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</si>
  <si>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</si>
  <si>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</si>
  <si>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</si>
  <si>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</si>
  <si>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</si>
  <si>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</si>
  <si>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</si>
  <si>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</si>
  <si>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</si>
  <si>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</si>
  <si>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</si>
  <si>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</si>
  <si>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</si>
  <si>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</si>
  <si>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</si>
  <si>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</si>
  <si>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</si>
  <si>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</si>
  <si>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</si>
  <si>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</si>
  <si>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</si>
  <si>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</si>
  <si>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</si>
  <si>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</si>
  <si>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</si>
  <si>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</si>
  <si>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</si>
  <si>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</si>
  <si>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</si>
  <si>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</si>
  <si>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</si>
  <si>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</si>
  <si>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</si>
  <si>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</si>
  <si>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</si>
  <si>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</si>
  <si>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</si>
  <si>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</si>
  <si>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</si>
  <si>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</si>
  <si>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</si>
  <si>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</si>
  <si>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</si>
  <si>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</si>
  <si>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</si>
  <si>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</si>
  <si>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</si>
  <si>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</si>
  <si>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</si>
  <si>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</si>
  <si>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</si>
  <si>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</si>
  <si>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</si>
  <si>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</si>
  <si>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</si>
  <si>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</si>
  <si>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</si>
  <si>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</si>
  <si>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</si>
  <si>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</si>
  <si>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</si>
  <si>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</si>
  <si>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</si>
  <si>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</si>
  <si>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</si>
  <si>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</si>
  <si>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</si>
  <si>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</si>
  <si>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</si>
  <si>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</si>
  <si>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</si>
  <si>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</si>
  <si>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</si>
  <si>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</si>
  <si>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</si>
  <si>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</si>
  <si>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</si>
  <si>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</si>
  <si>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</si>
  <si>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</si>
  <si>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</si>
  <si>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</si>
  <si>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</si>
  <si>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</si>
  <si>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</si>
  <si>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</si>
  <si>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</si>
  <si>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</si>
  <si>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</si>
  <si>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</si>
  <si>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</si>
  <si>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</si>
  <si>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</si>
  <si>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</si>
  <si>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</si>
  <si>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</si>
  <si>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</si>
  <si>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</si>
  <si>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</si>
  <si>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</si>
  <si>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</si>
  <si>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</si>
  <si>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</si>
  <si>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</si>
  <si>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</si>
  <si>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</si>
  <si>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</si>
  <si>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</si>
  <si>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</si>
  <si>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</si>
  <si>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</si>
  <si>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</si>
  <si>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</si>
  <si>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</si>
  <si>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</si>
  <si>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</si>
  <si>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</si>
  <si>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</si>
  <si>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</si>
  <si>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</si>
  <si>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</si>
  <si>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</si>
  <si>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</si>
  <si>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</si>
  <si>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</si>
  <si>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</si>
  <si>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</si>
  <si>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</si>
  <si>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</si>
  <si>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</si>
  <si>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</si>
  <si>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</si>
  <si>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</si>
  <si>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</si>
  <si>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</si>
  <si>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</si>
  <si>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</si>
  <si>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</si>
  <si>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</si>
  <si>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</si>
  <si>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</si>
  <si>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</si>
  <si>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</si>
  <si>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</si>
  <si>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</si>
  <si>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</si>
  <si>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</si>
  <si>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</si>
  <si>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</si>
  <si>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</si>
  <si>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</si>
  <si>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</si>
  <si>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</si>
  <si>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</si>
  <si>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</si>
  <si>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</si>
  <si>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</si>
  <si>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</si>
  <si>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</si>
  <si>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</si>
  <si>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</si>
  <si>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</si>
  <si>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</si>
  <si>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</si>
  <si>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</si>
  <si>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</si>
  <si>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</si>
  <si>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</si>
  <si>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</si>
  <si>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</si>
  <si>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</si>
  <si>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</si>
  <si>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</si>
  <si>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</si>
  <si>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</si>
  <si>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</si>
  <si>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</si>
  <si>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</si>
  <si>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</si>
  <si>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</si>
  <si>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</si>
  <si>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</si>
  <si>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</si>
  <si>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</si>
  <si>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</si>
  <si>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</si>
  <si>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</si>
  <si>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</si>
  <si>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</si>
  <si>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</si>
  <si>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</si>
  <si>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</si>
  <si>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</si>
  <si>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</si>
  <si>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</si>
  <si>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</si>
  <si>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</si>
  <si>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</si>
  <si>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</si>
  <si>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</si>
  <si>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</si>
  <si>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</si>
  <si>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</si>
  <si>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</si>
  <si>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</si>
  <si>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</si>
  <si>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</si>
  <si>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</si>
  <si>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</si>
  <si>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</si>
  <si>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</si>
  <si>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</si>
  <si>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</si>
  <si>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</si>
  <si>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</si>
  <si>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</si>
  <si>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</si>
  <si>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</si>
  <si>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</si>
  <si>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</si>
  <si>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</si>
  <si>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</si>
  <si>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</si>
  <si>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</si>
  <si>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</si>
  <si>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</si>
  <si>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</si>
  <si>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</si>
  <si>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</si>
  <si>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</si>
  <si>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</si>
  <si>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</si>
  <si>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</si>
  <si>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</si>
  <si>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</si>
  <si>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</si>
  <si>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</si>
  <si>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</si>
  <si>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</si>
  <si>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</si>
  <si>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</si>
  <si>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</si>
  <si>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</si>
  <si>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</si>
  <si>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</si>
  <si>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</si>
  <si>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</si>
  <si>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</si>
  <si>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</si>
  <si>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</si>
  <si>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</si>
  <si>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</si>
  <si>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</si>
  <si>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</si>
  <si>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</si>
  <si>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</si>
  <si>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</si>
  <si>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</si>
  <si>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</si>
  <si>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</si>
  <si>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</si>
  <si>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</si>
  <si>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</si>
  <si>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</si>
  <si>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</si>
  <si>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</si>
  <si>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</si>
  <si>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</si>
  <si>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</si>
  <si>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</si>
  <si>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</si>
  <si>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</si>
  <si>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</si>
  <si>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</si>
  <si>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</si>
  <si>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</si>
  <si>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</si>
  <si>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</si>
  <si>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</si>
  <si>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</si>
  <si>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</si>
  <si>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</si>
  <si>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</si>
  <si>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</si>
  <si>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</si>
  <si>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</si>
  <si>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</si>
  <si>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</si>
  <si>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</si>
  <si>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</si>
  <si>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</si>
  <si>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</si>
  <si>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</si>
  <si>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</si>
  <si>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</si>
  <si>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</si>
  <si>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</si>
  <si>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</si>
  <si>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</si>
  <si>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</si>
  <si>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</si>
  <si>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</si>
  <si>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</si>
  <si>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</si>
  <si>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</si>
  <si>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</si>
  <si>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</si>
  <si>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</si>
  <si>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</si>
  <si>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</si>
  <si>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</si>
  <si>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</si>
  <si>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</si>
  <si>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</si>
  <si>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</si>
  <si>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</si>
  <si>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</si>
  <si>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</si>
  <si>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</si>
  <si>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</si>
  <si>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</si>
  <si>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</si>
  <si>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</si>
  <si>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</si>
  <si>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</si>
  <si>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</si>
  <si>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</si>
  <si>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</si>
  <si>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</si>
  <si>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</si>
  <si>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</si>
  <si>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</si>
  <si>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</si>
  <si>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</si>
  <si>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</si>
  <si>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</si>
  <si>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</si>
  <si>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</si>
  <si>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</si>
  <si>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</si>
  <si>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</si>
  <si>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</si>
  <si>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</si>
  <si>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</si>
  <si>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</si>
  <si>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</si>
  <si>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</si>
  <si>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</si>
  <si>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</si>
  <si>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</si>
  <si>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</si>
  <si>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</si>
  <si>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</si>
  <si>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</si>
  <si>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</si>
  <si>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</si>
  <si>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</si>
  <si>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</si>
  <si>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</si>
  <si>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</si>
  <si>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</si>
  <si>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</si>
  <si>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</si>
  <si>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</si>
  <si>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</si>
  <si>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</si>
  <si>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</si>
  <si>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</si>
  <si>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</si>
  <si>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</si>
  <si>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</si>
  <si>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</si>
  <si>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</si>
  <si>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</si>
  <si>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</si>
  <si>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</si>
  <si>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</si>
  <si>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</si>
  <si>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</si>
  <si>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</si>
  <si>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</si>
  <si>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</si>
  <si>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</si>
  <si>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</si>
  <si>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</si>
  <si>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</si>
  <si>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</si>
  <si>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</si>
  <si>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</si>
  <si>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</si>
  <si>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</si>
  <si>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</si>
  <si>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</si>
  <si>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</si>
  <si>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</si>
  <si>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</si>
  <si>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</si>
  <si>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</si>
  <si>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</si>
  <si>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</si>
  <si>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</si>
  <si>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</si>
  <si>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</si>
  <si>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</si>
  <si>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</si>
  <si>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</si>
  <si>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</si>
  <si>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</si>
  <si>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</si>
  <si>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</si>
  <si>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</si>
  <si>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</si>
  <si>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</si>
  <si>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</si>
  <si>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</si>
  <si>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</si>
  <si>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</si>
  <si>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</si>
  <si>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</si>
  <si>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</si>
  <si>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</si>
  <si>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</si>
  <si>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</si>
  <si>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</si>
  <si>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</si>
  <si>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</si>
  <si>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</si>
  <si>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</si>
  <si>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</si>
  <si>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</si>
  <si>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</si>
  <si>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</si>
  <si>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</si>
  <si>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</si>
  <si>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</si>
  <si>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</si>
  <si>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</si>
  <si>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</si>
  <si>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</si>
  <si>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</si>
  <si>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</si>
  <si>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</si>
  <si>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</si>
  <si>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</si>
  <si>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</si>
  <si>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</si>
  <si>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</si>
  <si>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</si>
  <si>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</si>
  <si>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</si>
  <si>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</si>
  <si>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</si>
  <si>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</si>
  <si>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</si>
  <si>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</si>
  <si>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</si>
  <si>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</si>
  <si>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</si>
  <si>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</si>
  <si>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</si>
  <si>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</si>
  <si>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</si>
  <si>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</si>
  <si>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</si>
  <si>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</si>
  <si>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</si>
  <si>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</si>
  <si>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</si>
  <si>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</si>
  <si>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</si>
  <si>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</si>
  <si>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</si>
  <si>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</si>
  <si>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</si>
  <si>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</si>
  <si>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</si>
  <si>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</si>
  <si>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</si>
  <si>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</si>
  <si>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</si>
  <si>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</si>
  <si>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</si>
  <si>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</si>
  <si>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</si>
  <si>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</si>
  <si>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</si>
  <si>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</si>
  <si>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</si>
  <si>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</si>
  <si>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</si>
  <si>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</si>
  <si>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</si>
  <si>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</si>
  <si>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</si>
  <si>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</si>
  <si>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</si>
  <si>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</si>
  <si>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</si>
  <si>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</si>
  <si>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</si>
  <si>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</si>
  <si>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</si>
  <si>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</si>
  <si>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</si>
  <si>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</si>
  <si>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</si>
  <si>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</si>
  <si>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</si>
  <si>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</si>
  <si>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</si>
  <si>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</si>
  <si>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</si>
  <si>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</si>
  <si>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</si>
  <si>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</si>
  <si>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</si>
  <si>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</si>
  <si>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</si>
  <si>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</si>
  <si>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</si>
  <si>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</si>
  <si>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</si>
  <si>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</si>
  <si>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</si>
  <si>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</si>
  <si>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</si>
  <si>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</si>
  <si>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</si>
  <si>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</si>
  <si>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</si>
  <si>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</si>
  <si>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</si>
  <si>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</si>
  <si>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</si>
  <si>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</si>
  <si>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</si>
  <si>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</si>
  <si>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</si>
  <si>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</si>
  <si>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</si>
  <si>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</si>
  <si>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</si>
  <si>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</si>
  <si>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</si>
  <si>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</si>
  <si>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</si>
  <si>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</si>
  <si>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</si>
  <si>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</si>
  <si>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</si>
  <si>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</si>
  <si>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</si>
  <si>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</si>
  <si>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</si>
  <si>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</si>
  <si>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</si>
  <si>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</si>
  <si>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</si>
  <si>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</si>
  <si>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</si>
  <si>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</si>
  <si>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</si>
  <si>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</si>
  <si>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</si>
  <si>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</si>
  <si>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</si>
  <si>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</si>
  <si>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</si>
  <si>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</si>
  <si>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</si>
  <si>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</si>
  <si>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</si>
  <si>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</si>
  <si>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</si>
  <si>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</si>
  <si>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</si>
  <si>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</si>
  <si>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</si>
  <si>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</si>
  <si>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</si>
  <si>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</si>
  <si>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</si>
  <si>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</si>
  <si>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</si>
  <si>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</si>
  <si>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</si>
  <si>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</si>
  <si>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</si>
  <si>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</si>
  <si>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</si>
  <si>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</si>
  <si>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</si>
  <si>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</si>
  <si>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</si>
  <si>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</si>
  <si>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</si>
  <si>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</si>
  <si>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</si>
  <si>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</si>
  <si>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</si>
  <si>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</si>
  <si>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</si>
  <si>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</si>
  <si>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</si>
  <si>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</si>
  <si>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</si>
  <si>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</si>
  <si>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</si>
  <si>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</si>
  <si>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</si>
  <si>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</si>
  <si>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</si>
  <si>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</si>
  <si>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</si>
  <si>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</si>
  <si>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</si>
  <si>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</si>
  <si>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</si>
  <si>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</si>
  <si>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</si>
  <si>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</si>
  <si>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</si>
  <si>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</si>
  <si>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</si>
  <si>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</si>
  <si>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</si>
  <si>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</si>
  <si>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</si>
  <si>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</si>
  <si>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</si>
  <si>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</si>
  <si>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</si>
  <si>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</si>
  <si>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</si>
  <si>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</si>
  <si>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</si>
  <si>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</si>
  <si>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</si>
  <si>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</si>
  <si>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</si>
  <si>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</si>
  <si>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</si>
  <si>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</si>
  <si>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</si>
  <si>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</si>
  <si>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</si>
  <si>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</si>
  <si>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</si>
  <si>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</si>
  <si>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</si>
  <si>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</si>
  <si>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</si>
  <si>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</si>
  <si>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</si>
  <si>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</si>
  <si>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</si>
  <si>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</si>
  <si>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</si>
  <si>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</si>
  <si>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</si>
  <si>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</si>
  <si>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</si>
  <si>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</si>
  <si>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</si>
  <si>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</si>
  <si>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</si>
  <si>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</si>
  <si>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</si>
  <si>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</si>
  <si>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</si>
  <si>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</si>
  <si>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</si>
  <si>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</si>
  <si>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</si>
  <si>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</si>
  <si>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</si>
  <si>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</si>
  <si>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</si>
  <si>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</si>
  <si>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</si>
  <si>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</si>
  <si>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</si>
  <si>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</si>
  <si>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</si>
  <si>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</si>
  <si>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</si>
  <si>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</si>
  <si>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</si>
  <si>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</si>
  <si>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</si>
  <si>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</si>
  <si>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</si>
  <si>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</si>
  <si>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</si>
  <si>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</si>
  <si>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</si>
  <si>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</si>
  <si>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</si>
  <si>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</si>
  <si>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</si>
  <si>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</si>
  <si>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</si>
  <si>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</si>
  <si>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</si>
  <si>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</si>
  <si>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</si>
  <si>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</si>
  <si>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</si>
  <si>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</si>
  <si>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</si>
  <si>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</si>
  <si>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</si>
  <si>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</si>
  <si>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</si>
  <si>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</si>
  <si>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</si>
  <si>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</si>
  <si>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</si>
  <si>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</si>
  <si>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</si>
  <si>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</si>
  <si>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</si>
  <si>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</si>
  <si>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</si>
  <si>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</si>
  <si>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</si>
  <si>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</si>
  <si>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</si>
  <si>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</si>
  <si>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</si>
  <si>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</si>
  <si>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</si>
  <si>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</si>
  <si>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</si>
  <si>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</si>
  <si>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</si>
  <si>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</si>
  <si>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</si>
  <si>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</si>
  <si>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</si>
  <si>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</si>
  <si>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</si>
  <si>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</si>
  <si>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</si>
  <si>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</si>
  <si>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</si>
  <si>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</si>
  <si>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</si>
  <si>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</si>
  <si>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</si>
  <si>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</si>
  <si>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</si>
  <si>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</si>
  <si>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</si>
  <si>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</si>
  <si>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</si>
  <si>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</si>
  <si>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</si>
  <si>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</si>
  <si>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</si>
  <si>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</si>
  <si>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</si>
  <si>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</si>
  <si>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</si>
  <si>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</si>
  <si>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</si>
  <si>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</si>
  <si>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</si>
  <si>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</si>
  <si>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</si>
  <si>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</si>
  <si>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</si>
  <si>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</si>
  <si>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</si>
  <si>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</si>
  <si>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</si>
  <si>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</si>
  <si>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</si>
  <si>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</si>
  <si>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</si>
  <si>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</si>
  <si>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</si>
  <si>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</si>
  <si>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</si>
  <si>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</si>
  <si>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</si>
  <si>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</si>
  <si>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</si>
  <si>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</si>
  <si>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</si>
  <si>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</si>
  <si>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</si>
  <si>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</si>
  <si>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</si>
  <si>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</si>
  <si>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</si>
  <si>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</si>
  <si>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</si>
  <si>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</si>
  <si>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</si>
  <si>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</si>
  <si>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</si>
  <si>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</si>
  <si>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</si>
  <si>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</si>
  <si>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</si>
  <si>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</si>
  <si>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</si>
  <si>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</si>
  <si>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</si>
  <si>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</si>
  <si>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</si>
  <si>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</si>
  <si>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</si>
  <si>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</si>
  <si>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</si>
  <si>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</si>
  <si>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</si>
  <si>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</si>
  <si>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</si>
  <si>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</si>
  <si>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</si>
  <si>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</si>
  <si>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</si>
  <si>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</si>
  <si>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</si>
  <si>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</si>
  <si>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</si>
  <si>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</si>
  <si>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</si>
  <si>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</si>
  <si>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</si>
  <si>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</si>
  <si>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</si>
  <si>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</si>
  <si>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</si>
  <si>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</si>
  <si>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</si>
  <si>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</si>
  <si>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</si>
  <si>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</si>
  <si>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</si>
  <si>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</si>
  <si>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</si>
  <si>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</si>
  <si>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</si>
  <si>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</si>
  <si>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</si>
  <si>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</si>
  <si>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</si>
  <si>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</si>
  <si>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</si>
  <si>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</si>
  <si>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</si>
  <si>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</si>
  <si>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</si>
  <si>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</si>
  <si>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</si>
  <si>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</si>
  <si>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</si>
  <si>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</si>
  <si>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</si>
  <si>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</si>
  <si>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</si>
  <si>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</si>
  <si>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</si>
  <si>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</si>
  <si>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</si>
  <si>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</si>
  <si>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</si>
  <si>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</si>
  <si>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</si>
  <si>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</si>
  <si>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</si>
  <si>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</si>
  <si>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</si>
  <si>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</si>
  <si>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</si>
  <si>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</si>
  <si>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</si>
  <si>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</si>
  <si>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</si>
  <si>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</si>
  <si>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</si>
  <si>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</si>
  <si>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</si>
  <si>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</si>
  <si>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</si>
  <si>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</si>
  <si>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</si>
  <si>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</si>
  <si>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</si>
  <si>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</si>
  <si>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</si>
  <si>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</si>
  <si>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</si>
  <si>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</si>
  <si>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</si>
  <si>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</si>
  <si>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</si>
  <si>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</si>
  <si>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</si>
  <si>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</si>
  <si>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</si>
  <si>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</si>
  <si>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</si>
  <si>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</si>
  <si>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</si>
  <si>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</si>
  <si>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</si>
  <si>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</si>
  <si>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</si>
  <si>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</si>
  <si>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</si>
  <si>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</si>
  <si>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</si>
  <si>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</si>
  <si>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</si>
  <si>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</si>
  <si>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</si>
  <si>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</si>
  <si>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</si>
  <si>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</si>
  <si>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</si>
  <si>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</si>
  <si>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</si>
  <si>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</si>
  <si>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</si>
  <si>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</si>
  <si>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</si>
  <si>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</si>
  <si>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</si>
  <si>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</si>
  <si>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</si>
  <si>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</si>
  <si>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</si>
  <si>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</si>
  <si>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</si>
  <si>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</si>
  <si>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</si>
  <si>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</si>
  <si>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</si>
  <si>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</si>
  <si>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</si>
  <si>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</si>
  <si>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</si>
  <si>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</si>
  <si>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</si>
  <si>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</si>
  <si>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</si>
  <si>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</si>
  <si>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</si>
  <si>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</si>
  <si>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</si>
  <si>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</si>
  <si>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</si>
  <si>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</si>
  <si>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</si>
  <si>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</si>
  <si>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</si>
  <si>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</si>
  <si>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</si>
  <si>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</si>
  <si>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</si>
  <si>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</si>
  <si>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</si>
  <si>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</si>
  <si>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</si>
  <si>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</si>
  <si>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</si>
  <si>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</si>
  <si>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</si>
  <si>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</si>
  <si>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</si>
  <si>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</si>
  <si>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</si>
  <si>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</si>
  <si>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</si>
  <si>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</si>
  <si>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</si>
  <si>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</si>
  <si>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</si>
  <si>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</si>
  <si>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</si>
  <si>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</si>
  <si>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</si>
  <si>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</si>
  <si>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</si>
  <si>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</si>
  <si>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</si>
  <si>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</si>
  <si>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</si>
  <si>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</si>
  <si>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</si>
  <si>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</si>
  <si>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</si>
  <si>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</si>
  <si>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</si>
  <si>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</si>
  <si>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</si>
  <si>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</si>
  <si>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</si>
  <si>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</si>
  <si>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</si>
  <si>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</si>
  <si>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</si>
  <si>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</si>
  <si>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</si>
  <si>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</si>
  <si>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</si>
  <si>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</si>
  <si>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</si>
  <si>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</si>
  <si>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</si>
  <si>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</si>
  <si>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</si>
  <si>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</si>
  <si>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</si>
  <si>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</si>
  <si>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</si>
  <si>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</si>
  <si>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</si>
  <si>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</si>
  <si>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</si>
  <si>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</si>
  <si>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</si>
  <si>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</si>
  <si>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</si>
  <si>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</si>
  <si>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</si>
  <si>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</si>
  <si>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</si>
  <si>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</si>
  <si>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</si>
  <si>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</si>
  <si>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</si>
  <si>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</si>
  <si>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</si>
  <si>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</si>
  <si>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</si>
  <si>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</si>
  <si>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</si>
  <si>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</si>
  <si>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</si>
  <si>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</si>
  <si>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</si>
  <si>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</si>
  <si>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</si>
  <si>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</si>
  <si>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</si>
  <si>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</si>
  <si>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</si>
  <si>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</si>
  <si>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</si>
  <si>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</si>
  <si>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</si>
  <si>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</si>
  <si>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</si>
  <si>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</si>
  <si>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</si>
  <si>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</si>
  <si>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</si>
  <si>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</si>
  <si>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</si>
  <si>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</si>
  <si>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</si>
  <si>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</si>
  <si>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</si>
  <si>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</si>
  <si>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</si>
  <si>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</si>
  <si>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</si>
  <si>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</si>
  <si>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</si>
  <si>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</si>
  <si>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</si>
  <si>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</si>
  <si>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</si>
  <si>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</si>
  <si>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</si>
  <si>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</si>
  <si>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</si>
  <si>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</si>
  <si>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</si>
  <si>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</si>
  <si>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</si>
  <si>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</si>
  <si>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</si>
  <si>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</si>
  <si>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</si>
  <si>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</si>
  <si>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</si>
  <si>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</si>
  <si>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</si>
  <si>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</si>
  <si>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</si>
  <si>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</si>
  <si>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</si>
  <si>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</si>
  <si>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</si>
  <si>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</si>
  <si>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</si>
  <si>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</si>
  <si>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</si>
  <si>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</si>
  <si>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</si>
  <si>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</si>
  <si>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</si>
  <si>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</si>
  <si>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</si>
  <si>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</si>
  <si>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</si>
  <si>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</si>
  <si>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</si>
  <si>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</si>
  <si>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</si>
  <si>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</si>
  <si>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</si>
  <si>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</si>
  <si>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</si>
  <si>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</si>
  <si>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</si>
  <si>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</si>
  <si>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</si>
  <si>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</si>
  <si>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</si>
  <si>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</si>
  <si>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</si>
  <si>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</si>
  <si>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</si>
  <si>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</si>
  <si>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</si>
  <si>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</si>
  <si>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</si>
  <si>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</si>
  <si>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</si>
  <si>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</si>
  <si>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</si>
  <si>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</si>
  <si>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</si>
  <si>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</si>
  <si>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</si>
  <si>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</si>
  <si>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</si>
  <si>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</si>
  <si>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</si>
  <si>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</si>
  <si>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</si>
  <si>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</si>
  <si>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</si>
  <si>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</si>
  <si>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</si>
  <si>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</si>
  <si>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</si>
  <si>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</si>
  <si>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</si>
  <si>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</si>
  <si>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</si>
  <si>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</si>
  <si>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</si>
  <si>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</si>
  <si>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</si>
  <si>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</si>
  <si>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</si>
  <si>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</si>
  <si>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</si>
  <si>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</si>
  <si>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</si>
  <si>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</si>
  <si>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</si>
  <si>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</si>
  <si>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</si>
  <si>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</si>
  <si>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</si>
  <si>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</si>
  <si>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</si>
  <si>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</si>
  <si>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</si>
  <si>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</si>
  <si>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</si>
  <si>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</si>
  <si>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</si>
  <si>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</si>
  <si>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</si>
  <si>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</si>
  <si>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</si>
  <si>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</si>
  <si>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</si>
  <si>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</si>
  <si>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</si>
  <si>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</si>
  <si>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</si>
  <si>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</si>
  <si>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</si>
  <si>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</si>
  <si>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</si>
  <si>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</si>
  <si>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</si>
  <si>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</si>
  <si>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</si>
  <si>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</si>
  <si>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</si>
  <si>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</si>
  <si>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</si>
  <si>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</si>
  <si>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</si>
  <si>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</si>
  <si>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</si>
  <si>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</si>
  <si>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</si>
  <si>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</si>
  <si>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</si>
  <si>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</si>
  <si>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</si>
  <si>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</si>
  <si>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</si>
  <si>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</si>
  <si>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</si>
  <si>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</si>
  <si>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</si>
  <si>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</si>
  <si>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</si>
  <si>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</si>
  <si>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</si>
  <si>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</si>
  <si>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</si>
  <si>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</si>
  <si>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</si>
  <si>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</si>
  <si>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</si>
  <si>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</si>
  <si>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</si>
  <si>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</si>
  <si>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</si>
  <si>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</si>
  <si>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</si>
  <si>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</si>
  <si>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</si>
  <si>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</si>
  <si>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</si>
  <si>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</si>
  <si>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</si>
  <si>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</si>
  <si>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</si>
  <si>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</si>
  <si>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</si>
  <si>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</si>
  <si>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</si>
  <si>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</si>
  <si>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</si>
  <si>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</si>
  <si>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</si>
  <si>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</si>
  <si>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</si>
  <si>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</si>
  <si>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</si>
  <si>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</si>
  <si>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</si>
  <si>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</si>
  <si>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</si>
  <si>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</si>
  <si>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</si>
  <si>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</si>
  <si>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</si>
  <si>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</si>
  <si>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</si>
  <si>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</si>
  <si>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</si>
  <si>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</si>
  <si>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</si>
  <si>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</si>
  <si>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</si>
  <si>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</si>
  <si>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</si>
  <si>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</si>
  <si>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</si>
  <si>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</si>
  <si>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</si>
  <si>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</si>
  <si>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</si>
  <si>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</si>
  <si>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</si>
  <si>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</si>
  <si>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</si>
  <si>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</si>
  <si>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</si>
  <si>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</si>
  <si>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</si>
  <si>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</si>
  <si>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</si>
  <si>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</si>
  <si>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</si>
  <si>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</si>
  <si>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</si>
  <si>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</si>
  <si>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</si>
  <si>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</si>
  <si>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</si>
  <si>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</si>
  <si>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</si>
  <si>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</si>
  <si>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</si>
  <si>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</si>
  <si>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</si>
  <si>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</si>
  <si>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</si>
  <si>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</si>
  <si>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</si>
  <si>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</si>
  <si>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</si>
  <si>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</si>
  <si>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</si>
  <si>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</si>
  <si>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</si>
  <si>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</si>
  <si>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</si>
  <si>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</si>
  <si>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</si>
  <si>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</si>
  <si>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</si>
  <si>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</si>
  <si>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</si>
  <si>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</si>
  <si>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</si>
  <si>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</si>
  <si>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</si>
  <si>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</si>
  <si>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</si>
  <si>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</si>
  <si>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</si>
  <si>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</si>
  <si>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</si>
  <si>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</si>
  <si>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</si>
  <si>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</si>
  <si>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</si>
  <si>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</si>
  <si>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</si>
  <si>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</si>
  <si>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</si>
  <si>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</si>
  <si>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</si>
  <si>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</si>
  <si>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</si>
  <si>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</si>
  <si>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</si>
  <si>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</si>
  <si>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</si>
  <si>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</si>
  <si>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</si>
  <si>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</si>
  <si>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</si>
  <si>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</si>
  <si>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</si>
  <si>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</si>
  <si>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</si>
  <si>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</si>
  <si>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</si>
  <si>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</si>
  <si>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</si>
  <si>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</si>
  <si>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</si>
  <si>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</si>
  <si>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</si>
  <si>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</si>
  <si>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</si>
  <si>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</si>
  <si>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</si>
  <si>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</si>
  <si>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</si>
  <si>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</si>
  <si>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</si>
  <si>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</si>
  <si>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</si>
  <si>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</si>
  <si>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</si>
  <si>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</si>
  <si>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</si>
  <si>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</si>
  <si>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</si>
  <si>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</si>
  <si>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</si>
  <si>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</si>
  <si>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</si>
  <si>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</si>
  <si>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</si>
  <si>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</si>
  <si>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</si>
  <si>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</si>
  <si>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</si>
  <si>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</si>
  <si>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</si>
  <si>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</si>
  <si>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</si>
  <si>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</si>
  <si>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</si>
  <si>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</si>
  <si>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</si>
  <si>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</si>
  <si>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</si>
  <si>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</si>
  <si>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</si>
  <si>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</si>
  <si>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</si>
  <si>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</si>
  <si>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</si>
  <si>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</si>
  <si>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</si>
  <si>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</si>
  <si>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</si>
  <si>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</si>
  <si>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</si>
  <si>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</si>
  <si>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</si>
  <si>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</si>
  <si>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</si>
  <si>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</si>
  <si>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</si>
  <si>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</si>
  <si>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</si>
  <si>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</si>
  <si>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</si>
  <si>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</si>
  <si>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</si>
  <si>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</si>
  <si>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</si>
  <si>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</si>
  <si>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</si>
  <si>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</si>
  <si>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</si>
  <si>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</si>
  <si>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</si>
  <si>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</si>
  <si>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</si>
  <si>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</si>
  <si>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</si>
  <si>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</si>
  <si>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</si>
  <si>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</si>
  <si>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</si>
  <si>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</si>
  <si>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</si>
  <si>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</si>
  <si>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</si>
  <si>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</si>
  <si>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</si>
  <si>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</si>
  <si>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</si>
  <si>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</si>
  <si>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</si>
  <si>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</si>
  <si>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</si>
  <si>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</si>
  <si>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</si>
  <si>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</si>
  <si>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</si>
  <si>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</si>
  <si>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</si>
  <si>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</si>
  <si>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</si>
  <si>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</si>
  <si>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</si>
  <si>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</si>
  <si>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</si>
  <si>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</si>
  <si>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</si>
  <si>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</si>
  <si>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</si>
  <si>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</si>
  <si>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</si>
  <si>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</si>
  <si>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</si>
  <si>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</si>
  <si>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</si>
  <si>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</si>
  <si>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</si>
  <si>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</si>
  <si>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</si>
  <si>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</si>
  <si>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</si>
  <si>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</si>
  <si>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</si>
  <si>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</si>
  <si>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</si>
  <si>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</si>
  <si>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</si>
  <si>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</si>
  <si>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</si>
  <si>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</si>
  <si>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</si>
  <si>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</si>
  <si>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</si>
  <si>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</si>
  <si>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</si>
  <si>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</si>
  <si>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</si>
  <si>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</si>
  <si>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</si>
  <si>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</si>
  <si>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</si>
  <si>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</si>
  <si>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</si>
  <si>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</si>
  <si>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</si>
  <si>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</si>
  <si>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</si>
  <si>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</si>
  <si>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</si>
  <si>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</si>
  <si>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</si>
  <si>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</si>
  <si>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</si>
  <si>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</si>
  <si>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</si>
  <si>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</si>
  <si>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</si>
  <si>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</si>
  <si>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</si>
  <si>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</si>
  <si>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</si>
  <si>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</si>
  <si>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</si>
  <si>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</si>
  <si>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</si>
  <si>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</si>
  <si>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</si>
  <si>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</si>
  <si>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</si>
  <si>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</si>
  <si>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</si>
  <si>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</si>
  <si>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</si>
  <si>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</si>
  <si>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</si>
  <si>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</si>
  <si>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</si>
  <si>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</si>
  <si>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</si>
  <si>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</si>
  <si>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</si>
  <si>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</si>
  <si>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</si>
  <si>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</si>
  <si>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</si>
  <si>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</si>
  <si>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</si>
  <si>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</si>
  <si>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</si>
  <si>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</si>
  <si>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</si>
  <si>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</si>
  <si>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</si>
  <si>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</si>
  <si>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</si>
  <si>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</si>
  <si>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</si>
  <si>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</si>
  <si>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</si>
  <si>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</si>
  <si>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</si>
  <si>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</si>
  <si>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</si>
  <si>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</si>
  <si>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</si>
  <si>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</si>
  <si>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</si>
  <si>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</si>
  <si>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</si>
  <si>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</si>
  <si>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</si>
  <si>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</si>
  <si>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</si>
  <si>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</si>
  <si>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</si>
  <si>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</si>
  <si>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</si>
  <si>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</si>
  <si>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</si>
  <si>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</si>
  <si>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</si>
  <si>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</si>
  <si>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</si>
  <si>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</si>
  <si>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</si>
  <si>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</si>
  <si>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</si>
  <si>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</si>
  <si>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</si>
  <si>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</si>
  <si>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</si>
  <si>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</si>
  <si>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</si>
  <si>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</si>
  <si>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</si>
  <si>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</si>
  <si>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</si>
  <si>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</si>
  <si>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</si>
  <si>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</si>
  <si>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</si>
  <si>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</si>
  <si>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</si>
  <si>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</si>
  <si>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</si>
  <si>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</si>
  <si>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</si>
  <si>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</si>
  <si>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</si>
  <si>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</si>
  <si>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</si>
  <si>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</si>
  <si>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</si>
  <si>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</si>
  <si>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</si>
  <si>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</si>
  <si>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</si>
  <si>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</si>
  <si>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</si>
  <si>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</si>
  <si>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</si>
  <si>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</si>
  <si>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</si>
  <si>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</si>
  <si>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</si>
  <si>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</si>
  <si>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</si>
  <si>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</si>
  <si>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</si>
  <si>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</si>
  <si>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</si>
  <si>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</si>
  <si>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</si>
  <si>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</si>
  <si>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</si>
  <si>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</si>
  <si>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</si>
  <si>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</si>
  <si>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</si>
  <si>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</si>
  <si>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</si>
  <si>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</si>
  <si>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</si>
  <si>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</si>
  <si>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</si>
  <si>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</si>
  <si>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</si>
  <si>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</si>
  <si>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</si>
  <si>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</si>
  <si>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</si>
  <si>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</si>
  <si>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</si>
  <si>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</si>
  <si>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</si>
  <si>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</si>
  <si>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</si>
  <si>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</si>
  <si>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</si>
  <si>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</si>
  <si>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</si>
  <si>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</si>
  <si>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</si>
  <si>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</si>
  <si>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</si>
  <si>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</si>
  <si>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</si>
  <si>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</si>
  <si>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</si>
  <si>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</si>
  <si>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</si>
  <si>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</si>
  <si>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</si>
  <si>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</si>
  <si>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</si>
  <si>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</si>
  <si>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</si>
  <si>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</si>
  <si>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</si>
  <si>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</si>
  <si>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</si>
  <si>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</si>
  <si>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</si>
  <si>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</si>
  <si>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</si>
  <si>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</si>
  <si>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</si>
  <si>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</si>
  <si>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</si>
  <si>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</si>
  <si>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</si>
  <si>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</si>
  <si>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</si>
  <si>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</si>
  <si>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</si>
  <si>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</si>
  <si>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</si>
  <si>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</si>
  <si>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</si>
  <si>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</si>
  <si>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</si>
  <si>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</si>
  <si>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</si>
  <si>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</si>
  <si>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</si>
  <si>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</si>
  <si>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</si>
  <si>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</si>
  <si>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</si>
  <si>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</si>
  <si>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</si>
  <si>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</si>
  <si>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</si>
  <si>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</si>
  <si>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</si>
  <si>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</si>
  <si>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</si>
  <si>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</si>
  <si>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</si>
  <si>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</si>
  <si>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</si>
  <si>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</si>
  <si>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</si>
  <si>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</si>
  <si>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</si>
  <si>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</si>
  <si>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</si>
  <si>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</si>
  <si>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</si>
  <si>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</si>
  <si>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</si>
  <si>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</si>
  <si>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</si>
  <si>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</si>
  <si>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</si>
  <si>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</si>
  <si>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</si>
  <si>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</si>
  <si>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</si>
  <si>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</si>
  <si>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</si>
  <si>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</si>
  <si>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</si>
  <si>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</si>
  <si>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</si>
  <si>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</si>
  <si>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</si>
  <si>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</si>
  <si>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</si>
  <si>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</si>
  <si>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</si>
  <si>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</si>
  <si>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</si>
  <si>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</si>
  <si>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</si>
  <si>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</si>
  <si>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</si>
  <si>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</si>
  <si>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</si>
  <si>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</si>
  <si>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</si>
  <si>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</si>
  <si>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</si>
  <si>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</si>
  <si>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</si>
  <si>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</si>
  <si>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</si>
  <si>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</si>
  <si>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</si>
  <si>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</si>
  <si>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</si>
  <si>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</si>
  <si>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</si>
  <si>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</si>
  <si>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</si>
  <si>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</si>
  <si>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</si>
  <si>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</si>
  <si>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</si>
  <si>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</si>
  <si>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</si>
  <si>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</si>
  <si>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</si>
  <si>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</si>
  <si>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</si>
  <si>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</si>
  <si>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</si>
  <si>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</si>
  <si>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</si>
  <si>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</si>
  <si>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</si>
  <si>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</si>
  <si>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</si>
  <si>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</si>
  <si>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</si>
  <si>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</si>
  <si>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</si>
  <si>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</si>
  <si>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</si>
  <si>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</si>
  <si>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</si>
  <si>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</si>
  <si>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</si>
  <si>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</si>
  <si>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</si>
  <si>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</si>
  <si>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</si>
  <si>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</si>
  <si>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</si>
  <si>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</si>
  <si>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</si>
  <si>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</si>
  <si>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</si>
  <si>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</si>
  <si>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</si>
  <si>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</si>
  <si>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</si>
  <si>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</si>
  <si>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</si>
  <si>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</si>
  <si>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</si>
  <si>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</si>
  <si>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</si>
  <si>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</si>
  <si>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</si>
  <si>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</si>
  <si>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</si>
  <si>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</si>
  <si>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</si>
  <si>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</si>
  <si>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</si>
  <si>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</si>
  <si>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</si>
  <si>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</si>
  <si>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</si>
  <si>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</si>
  <si>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</si>
  <si>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</si>
  <si>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</si>
  <si>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</si>
  <si>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</si>
  <si>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</si>
  <si>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</si>
  <si>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</si>
  <si>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</si>
  <si>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</si>
  <si>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</si>
  <si>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</si>
  <si>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</si>
  <si>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</si>
  <si>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</si>
  <si>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</si>
  <si>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</si>
  <si>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</si>
  <si>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</si>
  <si>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</si>
  <si>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</si>
  <si>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</si>
  <si>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</si>
  <si>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</si>
  <si>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</si>
  <si>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</si>
  <si>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</si>
  <si>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</si>
  <si>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</si>
  <si>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</si>
  <si>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</si>
  <si>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</si>
  <si>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</si>
  <si>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</si>
  <si>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</si>
  <si>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</si>
  <si>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</si>
  <si>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</si>
  <si>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</si>
  <si>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</si>
  <si>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</si>
  <si>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</si>
  <si>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</si>
  <si>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</si>
  <si>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</si>
  <si>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</si>
  <si>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</si>
  <si>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</si>
  <si>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</si>
  <si>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</si>
  <si>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</si>
  <si>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</si>
  <si>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</si>
  <si>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</si>
  <si>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</si>
  <si>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</si>
  <si>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</si>
  <si>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</si>
  <si>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</si>
  <si>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</si>
  <si>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</si>
  <si>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</si>
  <si>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</si>
  <si>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</si>
  <si>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</si>
  <si>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</si>
  <si>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</si>
  <si>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</si>
  <si>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</si>
  <si>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</si>
  <si>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</si>
  <si>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</si>
  <si>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</si>
  <si>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</si>
  <si>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</si>
  <si>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</si>
  <si>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</si>
  <si>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</si>
  <si>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</si>
  <si>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</si>
  <si>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</si>
  <si>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</si>
  <si>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</si>
  <si>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</si>
  <si>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</si>
  <si>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</si>
  <si>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</si>
  <si>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</si>
  <si>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</si>
  <si>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</si>
  <si>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</si>
  <si>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</si>
  <si>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</si>
  <si>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</si>
  <si>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</si>
  <si>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</si>
  <si>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</si>
  <si>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</si>
  <si>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</si>
  <si>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</si>
  <si>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</si>
  <si>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</si>
  <si>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</si>
  <si>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</si>
  <si>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</si>
  <si>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</si>
  <si>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</si>
  <si>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</si>
  <si>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</si>
  <si>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</si>
  <si>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</si>
  <si>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</si>
  <si>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</si>
  <si>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</si>
  <si>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</si>
  <si>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</si>
  <si>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</si>
  <si>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</si>
  <si>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</si>
  <si>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</si>
  <si>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</si>
  <si>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</si>
  <si>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</si>
  <si>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</si>
  <si>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</si>
  <si>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</si>
  <si>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</si>
  <si>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</si>
  <si>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</si>
  <si>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</si>
  <si>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</si>
  <si>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</si>
  <si>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</si>
  <si>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</si>
  <si>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</si>
  <si>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</si>
  <si>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</si>
  <si>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</si>
  <si>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</si>
  <si>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</si>
  <si>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</si>
  <si>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</si>
  <si>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</si>
  <si>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</si>
  <si>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</si>
  <si>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</si>
  <si>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</si>
  <si>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</si>
  <si>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</si>
  <si>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</si>
  <si>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</si>
  <si>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</si>
  <si>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</si>
  <si>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</si>
  <si>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</si>
  <si>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</si>
  <si>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</si>
  <si>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</si>
  <si>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</si>
  <si>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</si>
  <si>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</si>
  <si>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</si>
  <si>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</si>
  <si>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</si>
  <si>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</si>
  <si>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</si>
  <si>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</si>
  <si>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</si>
  <si>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</si>
  <si>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</si>
  <si>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</si>
  <si>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</si>
  <si>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</si>
  <si>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</si>
  <si>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</si>
  <si>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</si>
  <si>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</si>
  <si>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</si>
  <si>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</si>
  <si>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</si>
  <si>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</si>
  <si>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</si>
  <si>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</si>
  <si>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</si>
  <si>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</si>
  <si>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</si>
  <si>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</si>
  <si>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</si>
  <si>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</si>
  <si>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</si>
  <si>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</si>
  <si>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</si>
  <si>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</si>
  <si>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</si>
  <si>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</si>
  <si>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</si>
  <si>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</si>
  <si>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</si>
  <si>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</si>
  <si>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</si>
  <si>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</si>
  <si>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</si>
  <si>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</si>
  <si>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</si>
  <si>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</si>
  <si>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</si>
  <si>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</si>
  <si>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</si>
  <si>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</si>
  <si>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</si>
  <si>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</si>
  <si>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</si>
  <si>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</si>
  <si>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</si>
  <si>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</si>
  <si>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</si>
  <si>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</si>
  <si>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</si>
  <si>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</si>
  <si>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</si>
  <si>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</si>
  <si>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</si>
  <si>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</si>
  <si>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</si>
  <si>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</si>
  <si>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</si>
  <si>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</si>
  <si>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</si>
  <si>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</si>
  <si>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</si>
  <si>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</si>
  <si>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</si>
  <si>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</si>
  <si>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</si>
  <si>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</si>
  <si>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</si>
  <si>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</si>
  <si>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</si>
  <si>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</si>
  <si>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</si>
  <si>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</si>
  <si>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</si>
  <si>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</si>
  <si>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</si>
  <si>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</si>
  <si>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</si>
  <si>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</si>
  <si>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</si>
  <si>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</si>
  <si>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</si>
  <si>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</si>
  <si>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</si>
  <si>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</si>
  <si>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</si>
  <si>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</si>
  <si>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</si>
  <si>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</si>
  <si>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</si>
  <si>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</si>
  <si>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</si>
  <si>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</si>
  <si>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</si>
  <si>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</si>
  <si>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</si>
  <si>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</si>
  <si>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</si>
  <si>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</si>
  <si>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</si>
  <si>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</si>
  <si>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</si>
  <si>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</si>
  <si>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</si>
  <si>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</si>
  <si>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</si>
  <si>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</si>
  <si>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</si>
  <si>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</si>
  <si>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</si>
  <si>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</si>
  <si>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</si>
  <si>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</si>
  <si>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</si>
  <si>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</si>
  <si>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</si>
  <si>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</si>
  <si>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</si>
  <si>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</si>
  <si>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</si>
  <si>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</si>
  <si>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</si>
  <si>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</si>
  <si>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</si>
  <si>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</si>
  <si>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</si>
  <si>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</si>
  <si>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</si>
  <si>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</si>
  <si>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</si>
  <si>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</si>
  <si>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</si>
  <si>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</si>
  <si>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</si>
  <si>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</si>
  <si>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</si>
  <si>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</si>
  <si>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</si>
  <si>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</si>
  <si>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</si>
  <si>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</si>
  <si>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</si>
  <si>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</si>
  <si>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</si>
  <si>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</si>
  <si>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</si>
  <si>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</si>
  <si>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</si>
  <si>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</si>
  <si>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</si>
  <si>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</si>
  <si>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</si>
  <si>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</si>
  <si>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</si>
  <si>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</si>
  <si>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</si>
  <si>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</si>
  <si>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</si>
  <si>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</si>
  <si>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</si>
  <si>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</si>
  <si>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</si>
  <si>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</si>
  <si>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</si>
  <si>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</si>
  <si>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</si>
  <si>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</si>
  <si>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</si>
  <si>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</si>
  <si>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</si>
  <si>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</si>
  <si>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</si>
  <si>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</si>
  <si>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</si>
  <si>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</si>
  <si>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</si>
  <si>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</si>
  <si>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</si>
  <si>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</si>
  <si>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</si>
  <si>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</si>
  <si>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</si>
  <si>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</si>
  <si>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</si>
  <si>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</si>
  <si>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</si>
  <si>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</si>
  <si>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</si>
  <si>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</si>
  <si>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</si>
  <si>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</si>
  <si>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</si>
  <si>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</si>
  <si>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</si>
  <si>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</si>
  <si>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</si>
  <si>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</si>
  <si>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</si>
  <si>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</si>
  <si>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</si>
  <si>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</si>
  <si>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</si>
  <si>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</si>
  <si>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</si>
  <si>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</si>
  <si>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</si>
  <si>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</si>
  <si>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</si>
  <si>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</si>
  <si>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</si>
  <si>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</si>
  <si>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</si>
  <si>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</si>
  <si>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</si>
  <si>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</si>
  <si>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</si>
  <si>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</si>
  <si>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</si>
  <si>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</si>
  <si>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</si>
  <si>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</si>
  <si>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</si>
  <si>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</si>
  <si>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</si>
  <si>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</si>
  <si>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</si>
  <si>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</si>
  <si>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</si>
  <si>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</si>
  <si>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</si>
  <si>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</si>
  <si>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</si>
  <si>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</si>
  <si>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</si>
  <si>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</si>
  <si>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</si>
  <si>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</si>
  <si>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</si>
  <si>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</si>
  <si>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</si>
  <si>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</si>
  <si>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</si>
  <si>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</si>
  <si>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</si>
  <si>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</si>
  <si>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</si>
  <si>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</si>
  <si>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</si>
  <si>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</si>
  <si>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</si>
  <si>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</si>
  <si>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</si>
  <si>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</si>
  <si>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</si>
  <si>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</si>
  <si>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</si>
  <si>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</si>
  <si>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</si>
  <si>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</si>
  <si>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</si>
  <si>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</si>
  <si>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</si>
  <si>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</si>
  <si>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</si>
  <si>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</si>
  <si>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</si>
  <si>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</si>
  <si>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</si>
  <si>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</si>
  <si>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</si>
  <si>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</si>
  <si>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</si>
  <si>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</si>
  <si>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</si>
  <si>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</si>
  <si>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</si>
  <si>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</si>
  <si>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</si>
  <si>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</si>
  <si>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</si>
  <si>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</si>
  <si>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</si>
  <si>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</si>
  <si>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</si>
  <si>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</si>
  <si>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</si>
  <si>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</si>
  <si>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</si>
  <si>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</si>
  <si>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</si>
  <si>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</si>
  <si>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</si>
  <si>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</si>
  <si>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</si>
  <si>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</si>
  <si>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</si>
  <si>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</si>
  <si>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</si>
  <si>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</si>
  <si>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</si>
  <si>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</si>
  <si>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</si>
  <si>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</si>
  <si>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</si>
  <si>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</si>
  <si>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</si>
  <si>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</si>
  <si>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</si>
  <si>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</si>
  <si>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</si>
  <si>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</si>
  <si>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</si>
  <si>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</si>
  <si>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</si>
  <si>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</si>
  <si>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</si>
  <si>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</si>
  <si>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</si>
  <si>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</si>
  <si>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</si>
  <si>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</si>
  <si>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</si>
  <si>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</si>
  <si>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</si>
  <si>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</si>
  <si>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</si>
  <si>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</si>
  <si>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</si>
  <si>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</si>
  <si>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</si>
  <si>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</si>
  <si>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</si>
  <si>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</si>
  <si>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</si>
  <si>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</si>
  <si>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</si>
  <si>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</si>
  <si>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</si>
  <si>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</si>
  <si>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</si>
  <si>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</si>
  <si>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</si>
  <si>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</si>
  <si>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</si>
  <si>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</si>
  <si>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</si>
  <si>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</si>
  <si>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</si>
  <si>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</si>
  <si>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</si>
  <si>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</si>
  <si>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</si>
  <si>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</si>
  <si>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</si>
  <si>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</si>
  <si>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</si>
  <si>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</si>
  <si>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</si>
  <si>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</si>
  <si>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</si>
  <si>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</si>
  <si>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</si>
  <si>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</si>
  <si>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</si>
  <si>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</si>
  <si>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</si>
  <si>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</si>
  <si>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</si>
  <si>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</si>
  <si>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</si>
  <si>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</si>
  <si>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</si>
  <si>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</si>
  <si>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</si>
  <si>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</si>
  <si>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</si>
  <si>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</si>
  <si>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</si>
  <si>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</si>
  <si>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</si>
  <si>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</si>
  <si>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</si>
  <si>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</si>
  <si>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</si>
  <si>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</si>
  <si>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</si>
  <si>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</si>
  <si>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</si>
  <si>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</si>
  <si>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</si>
  <si>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</si>
  <si>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</si>
  <si>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</si>
  <si>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</si>
  <si>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</si>
  <si>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</si>
  <si>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</si>
  <si>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</si>
  <si>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</si>
  <si>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</si>
  <si>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</si>
  <si>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</si>
  <si>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</si>
  <si>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</si>
  <si>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</si>
  <si>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</si>
  <si>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</si>
  <si>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</si>
  <si>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</si>
  <si>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</si>
  <si>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</si>
  <si>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</si>
  <si>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</si>
  <si>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</si>
  <si>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</si>
  <si>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</si>
  <si>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</si>
  <si>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</si>
  <si>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</si>
  <si>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</si>
  <si>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</si>
  <si>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</si>
  <si>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</si>
  <si>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</si>
  <si>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</si>
  <si>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</si>
  <si>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</si>
  <si>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</si>
  <si>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</si>
  <si>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</si>
  <si>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</si>
  <si>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</si>
  <si>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</si>
  <si>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</si>
  <si>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</si>
  <si>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</si>
  <si>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</si>
  <si>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</si>
  <si>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</si>
  <si>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</si>
  <si>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</si>
  <si>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</si>
  <si>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</si>
  <si>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</si>
  <si>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</si>
  <si>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</si>
  <si>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</si>
  <si>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</si>
  <si>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</si>
  <si>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</si>
  <si>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</si>
  <si>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</si>
  <si>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</si>
  <si>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</si>
  <si>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</si>
  <si>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</si>
  <si>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</si>
  <si>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</si>
  <si>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</si>
  <si>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</si>
  <si>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</si>
  <si>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</si>
  <si>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</si>
  <si>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</si>
  <si>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</si>
  <si>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</si>
  <si>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</si>
  <si>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</si>
  <si>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</si>
  <si>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</si>
  <si>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</si>
  <si>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</si>
  <si>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</si>
  <si>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</si>
  <si>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</si>
  <si>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</si>
  <si>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</si>
  <si>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</si>
  <si>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</si>
  <si>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</si>
  <si>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</si>
  <si>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</si>
  <si>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</si>
  <si>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</si>
  <si>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</si>
  <si>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</si>
  <si>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</si>
  <si>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</si>
  <si>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</si>
  <si>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</si>
  <si>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</si>
  <si>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</si>
  <si>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</si>
  <si>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</si>
  <si>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</si>
  <si>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</si>
  <si>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</si>
  <si>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</si>
  <si>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</si>
  <si>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</si>
  <si>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</si>
  <si>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</si>
  <si>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</si>
  <si>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</si>
  <si>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</si>
  <si>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</si>
  <si>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</si>
  <si>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</si>
  <si>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</si>
  <si>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</si>
  <si>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</si>
  <si>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</si>
  <si>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</si>
  <si>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</si>
  <si>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</si>
  <si>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</si>
  <si>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</si>
  <si>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</si>
  <si>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</si>
  <si>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</si>
  <si>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</si>
  <si>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</si>
  <si>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</si>
  <si>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</si>
  <si>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</si>
  <si>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</si>
  <si>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</si>
  <si>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</si>
  <si>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</si>
  <si>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</si>
  <si>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</si>
  <si>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</si>
  <si>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</si>
  <si>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</si>
  <si>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</si>
  <si>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</si>
  <si>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</si>
  <si>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</si>
  <si>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</si>
  <si>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</si>
  <si>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</si>
  <si>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</si>
  <si>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</si>
  <si>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</si>
  <si>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</si>
  <si>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</si>
  <si>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</si>
  <si>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</si>
  <si>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</si>
  <si>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</si>
  <si>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</si>
  <si>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</si>
  <si>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</si>
  <si>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</si>
  <si>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</si>
  <si>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</si>
  <si>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</si>
  <si>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</si>
  <si>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</si>
  <si>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</si>
  <si>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</si>
  <si>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</si>
  <si>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</si>
  <si>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</si>
  <si>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</si>
  <si>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</si>
  <si>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</si>
  <si>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</si>
  <si>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</si>
  <si>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</si>
  <si>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</si>
  <si>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</si>
  <si>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</si>
  <si>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</si>
  <si>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</si>
  <si>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</si>
  <si>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</si>
  <si>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</si>
  <si>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</si>
  <si>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</si>
  <si>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</si>
  <si>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</si>
  <si>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</si>
  <si>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</si>
  <si>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</si>
  <si>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</si>
  <si>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</si>
  <si>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</si>
  <si>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</si>
  <si>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</si>
  <si>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</si>
  <si>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</si>
  <si>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</si>
  <si>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</si>
  <si>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</si>
  <si>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</si>
  <si>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</si>
  <si>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</si>
  <si>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</si>
  <si>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</si>
  <si>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</si>
  <si>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</si>
  <si>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</si>
  <si>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</si>
  <si>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</si>
  <si>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</si>
  <si>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</si>
  <si>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</si>
  <si>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</si>
  <si>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</si>
  <si>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</si>
  <si>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</si>
  <si>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</si>
  <si>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</si>
  <si>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</si>
  <si>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</si>
  <si>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</si>
  <si>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</si>
  <si>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</si>
  <si>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</si>
  <si>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</si>
  <si>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</si>
  <si>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</si>
  <si>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</si>
  <si>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</si>
  <si>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</si>
  <si>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</si>
  <si>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</si>
  <si>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</si>
  <si>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</si>
  <si>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</si>
  <si>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</si>
  <si>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</si>
  <si>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</si>
  <si>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</si>
  <si>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</si>
  <si>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</si>
  <si>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</si>
  <si>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</si>
  <si>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</si>
  <si>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</si>
  <si>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</si>
  <si>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</si>
  <si>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</si>
  <si>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</si>
  <si>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</si>
  <si>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</si>
  <si>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</si>
  <si>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</si>
  <si>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</si>
  <si>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</si>
  <si>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</si>
  <si>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</si>
  <si>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</si>
  <si>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</si>
  <si>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</si>
  <si>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</si>
  <si>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</si>
  <si>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</si>
  <si>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</si>
  <si>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</si>
  <si>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</si>
  <si>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</si>
  <si>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</si>
  <si>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</si>
  <si>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</si>
  <si>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</si>
  <si>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</si>
  <si>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</si>
  <si>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</si>
  <si>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</si>
  <si>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</si>
  <si>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</si>
  <si>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</si>
  <si>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</si>
  <si>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</si>
  <si>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</si>
  <si>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</si>
  <si>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</si>
  <si>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</si>
  <si>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</si>
  <si>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</si>
  <si>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</si>
  <si>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</si>
  <si>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</si>
  <si>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</si>
  <si>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</si>
  <si>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</si>
  <si>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</si>
  <si>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</si>
  <si>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</si>
  <si>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</si>
  <si>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</si>
  <si>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</si>
  <si>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</si>
  <si>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</si>
  <si>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</si>
  <si>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</si>
  <si>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</si>
  <si>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</si>
  <si>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</si>
  <si>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</si>
  <si>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</si>
  <si>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</si>
  <si>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</si>
  <si>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</si>
  <si>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</si>
  <si>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</si>
  <si>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</si>
  <si>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</si>
  <si>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</si>
  <si>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</si>
  <si>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</si>
  <si>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</si>
  <si>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</si>
  <si>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</si>
  <si>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</si>
  <si>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</si>
  <si>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</si>
  <si>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</si>
  <si>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</si>
  <si>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</si>
  <si>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</si>
  <si>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</si>
  <si>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</si>
  <si>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</si>
  <si>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</si>
  <si>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</si>
  <si>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</si>
  <si>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</si>
  <si>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</si>
  <si>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</si>
  <si>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</si>
  <si>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</si>
  <si>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</si>
  <si>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</si>
  <si>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</si>
  <si>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</si>
  <si>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</si>
  <si>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</si>
  <si>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</si>
  <si>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</si>
  <si>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</si>
  <si>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</si>
  <si>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</si>
  <si>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</si>
  <si>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</si>
  <si>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</si>
  <si>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</si>
  <si>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</si>
  <si>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</si>
  <si>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</si>
  <si>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</si>
  <si>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</si>
  <si>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</si>
  <si>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</si>
  <si>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</si>
  <si>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</si>
  <si>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</si>
  <si>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</si>
  <si>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</si>
  <si>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</si>
  <si>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</si>
  <si>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</si>
  <si>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</si>
  <si>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</si>
  <si>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</si>
  <si>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</si>
  <si>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</si>
  <si>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</si>
  <si>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</si>
  <si>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</si>
  <si>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</si>
  <si>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</si>
  <si>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</si>
  <si>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</si>
  <si>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</si>
  <si>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</si>
  <si>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</si>
  <si>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</si>
  <si>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</si>
  <si>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</si>
  <si>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</si>
  <si>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</si>
  <si>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</si>
  <si>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</si>
  <si>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</si>
  <si>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</si>
  <si>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</si>
  <si>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</si>
  <si>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</si>
  <si>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</si>
  <si>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</si>
  <si>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</si>
  <si>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</si>
  <si>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</si>
  <si>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</si>
  <si>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</si>
  <si>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</si>
  <si>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</si>
  <si>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</si>
  <si>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</si>
  <si>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</si>
  <si>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</si>
  <si>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</si>
  <si>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</si>
  <si>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</si>
  <si>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</si>
  <si>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</si>
  <si>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</si>
  <si>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</si>
  <si>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</si>
  <si>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</si>
  <si>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</si>
  <si>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</si>
  <si>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</si>
  <si>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</si>
  <si>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</si>
  <si>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</si>
  <si>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</si>
  <si>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</si>
  <si>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</si>
  <si>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</si>
  <si>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</si>
  <si>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</si>
  <si>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</si>
  <si>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</si>
  <si>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</si>
  <si>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</si>
  <si>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</si>
  <si>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</si>
  <si>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</si>
  <si>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</si>
  <si>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</si>
  <si>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</si>
  <si>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</si>
  <si>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</si>
  <si>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</si>
  <si>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</si>
  <si>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</si>
  <si>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</si>
  <si>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</si>
  <si>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</si>
  <si>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</si>
  <si>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</si>
  <si>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</si>
  <si>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</si>
  <si>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</si>
  <si>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</si>
  <si>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</si>
  <si>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</si>
  <si>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</si>
  <si>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</si>
  <si>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</si>
  <si>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</si>
  <si>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</si>
  <si>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</si>
  <si>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</si>
  <si>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</si>
  <si>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</si>
  <si>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</si>
  <si>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</si>
  <si>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</si>
  <si>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</si>
  <si>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</si>
  <si>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</si>
  <si>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</si>
  <si>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</si>
  <si>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</si>
  <si>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</si>
  <si>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</si>
  <si>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</si>
  <si>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</si>
  <si>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</si>
  <si>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</si>
  <si>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</si>
  <si>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</si>
  <si>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</si>
  <si>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</si>
  <si>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</si>
  <si>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</si>
  <si>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</si>
  <si>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</si>
  <si>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</si>
  <si>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</si>
  <si>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</si>
  <si>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</si>
  <si>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</si>
  <si>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</si>
  <si>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</si>
  <si>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</si>
  <si>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</si>
  <si>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</si>
  <si>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</si>
  <si>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</si>
  <si>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</si>
  <si>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</si>
  <si>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</si>
  <si>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</si>
  <si>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</si>
  <si>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</si>
  <si>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</si>
  <si>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</si>
  <si>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</si>
  <si>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</si>
  <si>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</si>
  <si>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</si>
  <si>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</si>
  <si>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</si>
  <si>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</si>
  <si>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</si>
  <si>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</si>
  <si>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</si>
  <si>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</si>
  <si>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</si>
  <si>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</si>
  <si>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</si>
  <si>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</si>
  <si>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</si>
  <si>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</si>
  <si>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</si>
  <si>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</si>
  <si>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</si>
  <si>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</si>
  <si>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</si>
  <si>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</si>
  <si>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</si>
  <si>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</si>
  <si>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</si>
  <si>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</si>
  <si>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</si>
  <si>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</si>
  <si>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</si>
  <si>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</si>
  <si>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</si>
  <si>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</si>
  <si>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</si>
  <si>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</si>
  <si>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</si>
  <si>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</si>
  <si>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</si>
  <si>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</si>
  <si>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</si>
  <si>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</si>
  <si>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</si>
  <si>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</si>
  <si>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</si>
  <si>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</si>
  <si>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</si>
  <si>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</si>
  <si>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</si>
  <si>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</si>
  <si>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</si>
  <si>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</si>
  <si>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</si>
  <si>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</si>
  <si>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</si>
  <si>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</si>
  <si>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</si>
  <si>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</si>
  <si>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</si>
  <si>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</si>
  <si>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</si>
  <si>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</si>
  <si>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</si>
  <si>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</si>
  <si>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</si>
  <si>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</si>
  <si>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</si>
  <si>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</si>
  <si>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</si>
  <si>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</si>
  <si>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</si>
  <si>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</si>
  <si>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</si>
  <si>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</si>
  <si>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</si>
  <si>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</si>
  <si>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</si>
  <si>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</si>
  <si>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</si>
  <si>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</si>
  <si>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</si>
  <si>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</si>
  <si>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</si>
  <si>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</si>
  <si>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</si>
  <si>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</si>
  <si>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</si>
  <si>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</si>
  <si>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</si>
  <si>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</si>
  <si>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</si>
  <si>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</si>
  <si>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</si>
  <si>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</si>
  <si>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</si>
  <si>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</si>
  <si>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</si>
  <si>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</si>
  <si>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</si>
  <si>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</si>
  <si>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</si>
  <si>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</si>
  <si>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</si>
  <si>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</si>
  <si>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</si>
  <si>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</si>
  <si>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</si>
  <si>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</si>
  <si>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</si>
  <si>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</si>
  <si>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</si>
  <si>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</si>
  <si>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</si>
  <si>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</si>
  <si>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</si>
  <si>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</si>
  <si>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</si>
  <si>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</si>
  <si>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</si>
  <si>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</si>
  <si>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</si>
  <si>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</si>
  <si>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</si>
  <si>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</si>
  <si>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</si>
  <si>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</si>
  <si>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</si>
  <si>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</si>
  <si>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</si>
  <si>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</si>
  <si>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</si>
  <si>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</si>
  <si>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</si>
  <si>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</si>
  <si>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</si>
  <si>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</si>
  <si>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</si>
  <si>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</si>
  <si>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</si>
  <si>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</si>
  <si>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</si>
  <si>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</si>
  <si>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</si>
  <si>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</si>
  <si>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</si>
  <si>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</si>
  <si>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</si>
  <si>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</si>
  <si>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</si>
  <si>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</si>
  <si>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</si>
  <si>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</si>
  <si>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</si>
  <si>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</si>
  <si>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</si>
  <si>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</si>
  <si>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</si>
  <si>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</si>
  <si>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</si>
  <si>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</si>
  <si>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</si>
  <si>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</si>
  <si>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</si>
  <si>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</si>
  <si>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</si>
  <si>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</si>
  <si>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</si>
  <si>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</si>
  <si>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</si>
  <si>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</si>
  <si>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</si>
  <si>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</si>
  <si>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</si>
  <si>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</si>
  <si>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</si>
  <si>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</si>
  <si>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</si>
  <si>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</si>
  <si>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</si>
  <si>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</si>
  <si>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</si>
  <si>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</si>
  <si>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</si>
  <si>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</si>
  <si>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</si>
  <si>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</si>
  <si>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</si>
  <si>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</si>
  <si>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</si>
  <si>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</si>
  <si>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</si>
  <si>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</si>
  <si>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</si>
  <si>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</si>
  <si>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</si>
  <si>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</si>
  <si>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</si>
  <si>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</si>
  <si>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</si>
  <si>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</si>
  <si>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</si>
  <si>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</si>
  <si>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</si>
  <si>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</si>
  <si>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</si>
  <si>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</si>
  <si>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</si>
  <si>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</si>
  <si>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</si>
  <si>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</si>
  <si>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</si>
  <si>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</si>
  <si>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</si>
  <si>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</si>
  <si>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</si>
  <si>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</si>
  <si>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</si>
  <si>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</si>
  <si>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</si>
  <si>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</si>
  <si>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</si>
  <si>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</si>
  <si>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</si>
  <si>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</si>
  <si>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</si>
  <si>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</si>
  <si>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</si>
  <si>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</si>
  <si>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</si>
  <si>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全</t>
    <rPh sb="0" eb="1">
      <t>ゼン</t>
    </rPh>
    <phoneticPr fontId="15"/>
  </si>
  <si>
    <t>１</t>
    <phoneticPr fontId="15"/>
  </si>
  <si>
    <t>算数</t>
    <rPh sb="0" eb="2">
      <t>サンスウ</t>
    </rPh>
    <phoneticPr fontId="15"/>
  </si>
  <si>
    <t>生活</t>
    <rPh sb="0" eb="2">
      <t>セイカツ</t>
    </rPh>
    <phoneticPr fontId="15"/>
  </si>
  <si>
    <t>１～２</t>
    <phoneticPr fontId="15"/>
  </si>
  <si>
    <t>g163</t>
    <phoneticPr fontId="15"/>
  </si>
  <si>
    <t>音楽</t>
    <rPh sb="0" eb="2">
      <t>オンガク</t>
    </rPh>
    <phoneticPr fontId="15"/>
  </si>
  <si>
    <t>道徳</t>
    <rPh sb="0" eb="2">
      <t>ドウトク</t>
    </rPh>
    <phoneticPr fontId="15"/>
  </si>
  <si>
    <t>２</t>
    <phoneticPr fontId="15"/>
  </si>
  <si>
    <t>算数</t>
    <phoneticPr fontId="15"/>
  </si>
  <si>
    <t>〇</t>
  </si>
  <si>
    <t>Ｂ</t>
    <phoneticPr fontId="11"/>
  </si>
  <si>
    <t>g166</t>
    <phoneticPr fontId="15"/>
  </si>
  <si>
    <t>３～４</t>
    <phoneticPr fontId="15"/>
  </si>
  <si>
    <t>02-1
岩崎書店</t>
    <rPh sb="5" eb="7">
      <t>イワサキ</t>
    </rPh>
    <rPh sb="7" eb="9">
      <t>ショテン</t>
    </rPh>
    <phoneticPr fontId="15"/>
  </si>
  <si>
    <t>五味太郎のことばの絵本
ことばのあいうえお</t>
    <rPh sb="0" eb="2">
      <t>ゴミ</t>
    </rPh>
    <rPh sb="9" eb="11">
      <t>エホン</t>
    </rPh>
    <phoneticPr fontId="15"/>
  </si>
  <si>
    <t>Ｃ</t>
    <phoneticPr fontId="15"/>
  </si>
  <si>
    <t>g164</t>
    <phoneticPr fontId="15"/>
  </si>
  <si>
    <t>全</t>
    <rPh sb="0" eb="1">
      <t>ゼン</t>
    </rPh>
    <phoneticPr fontId="11"/>
  </si>
  <si>
    <t>３</t>
    <phoneticPr fontId="15"/>
  </si>
  <si>
    <t>図画工作</t>
    <rPh sb="0" eb="4">
      <t>ズガコウサク</t>
    </rPh>
    <phoneticPr fontId="15"/>
  </si>
  <si>
    <t>図画工作</t>
    <rPh sb="0" eb="2">
      <t>ズガ</t>
    </rPh>
    <rPh sb="2" eb="4">
      <t>コウサク</t>
    </rPh>
    <phoneticPr fontId="15"/>
  </si>
  <si>
    <t>体育</t>
    <rPh sb="0" eb="2">
      <t>タイイク</t>
    </rPh>
    <phoneticPr fontId="15"/>
  </si>
  <si>
    <t>保健</t>
    <rPh sb="0" eb="2">
      <t>ホケン</t>
    </rPh>
    <phoneticPr fontId="15"/>
  </si>
  <si>
    <t>思斉支援学校</t>
  </si>
  <si>
    <t>身近な物の名称と、日常生活の中でよく使う言葉から50音の学習ができ、動作や発声へもつながりやすい。また日常生活の場面を愉快な挿絵を用いて簡単な言葉と対応させており、文字習得の導入としての効果が期待できる。児童の発達段階を考慮し、小学部第3～4学年の国語科教科用図書として適切である。</t>
    <rPh sb="0" eb="2">
      <t>ミジカ</t>
    </rPh>
    <rPh sb="3" eb="4">
      <t>モノ</t>
    </rPh>
    <rPh sb="5" eb="7">
      <t>メイショウ</t>
    </rPh>
    <rPh sb="9" eb="13">
      <t>ニチジョウセイカツ</t>
    </rPh>
    <rPh sb="14" eb="15">
      <t>ナカ</t>
    </rPh>
    <rPh sb="18" eb="19">
      <t>ツカ</t>
    </rPh>
    <rPh sb="20" eb="22">
      <t>コトバ</t>
    </rPh>
    <rPh sb="26" eb="27">
      <t>オン</t>
    </rPh>
    <rPh sb="28" eb="30">
      <t>ガクシュウ</t>
    </rPh>
    <rPh sb="34" eb="36">
      <t>ドウサ</t>
    </rPh>
    <rPh sb="37" eb="39">
      <t>ハッセイ</t>
    </rPh>
    <rPh sb="51" eb="55">
      <t>ニチジョウセイカツ</t>
    </rPh>
    <rPh sb="56" eb="58">
      <t>バメン</t>
    </rPh>
    <rPh sb="59" eb="61">
      <t>ユカイ</t>
    </rPh>
    <rPh sb="62" eb="64">
      <t>サシエ</t>
    </rPh>
    <rPh sb="65" eb="66">
      <t>モチ</t>
    </rPh>
    <rPh sb="68" eb="70">
      <t>カンタン</t>
    </rPh>
    <rPh sb="71" eb="73">
      <t>コトバ</t>
    </rPh>
    <rPh sb="74" eb="76">
      <t>タイオウ</t>
    </rPh>
    <rPh sb="82" eb="86">
      <t>モジシュウトク</t>
    </rPh>
    <rPh sb="87" eb="89">
      <t>ドウニュウ</t>
    </rPh>
    <rPh sb="93" eb="95">
      <t>コウカ</t>
    </rPh>
    <rPh sb="96" eb="98">
      <t>キタイ</t>
    </rPh>
    <rPh sb="102" eb="104">
      <t>ジドウ</t>
    </rPh>
    <rPh sb="105" eb="109">
      <t>ハッタツダンカイ</t>
    </rPh>
    <rPh sb="110" eb="112">
      <t>コウリョ</t>
    </rPh>
    <rPh sb="114" eb="117">
      <t>ショウガクブ</t>
    </rPh>
    <rPh sb="117" eb="118">
      <t>ダイ</t>
    </rPh>
    <rPh sb="121" eb="123">
      <t>ガクネン</t>
    </rPh>
    <rPh sb="124" eb="127">
      <t>コクゴカ</t>
    </rPh>
    <rPh sb="127" eb="132">
      <t>キョウカヨウトショ</t>
    </rPh>
    <rPh sb="135" eb="137">
      <t>テキセツ</t>
    </rPh>
    <phoneticPr fontId="6"/>
  </si>
  <si>
    <t>色々な場面の挿絵を見ながら、動き、似た意味、反対の意味等を表す語彙が増やせるよう取り扱われている。また、挿絵に対応して言葉が考えられるように配列され、数多くの場面の助詞が例示されている。児童の発達段階を考慮し、小学部第3～4学年の国語科教科用図書として適切である。</t>
    <rPh sb="0" eb="2">
      <t>イロイロ</t>
    </rPh>
    <rPh sb="3" eb="5">
      <t>バメン</t>
    </rPh>
    <rPh sb="6" eb="8">
      <t>サシエ</t>
    </rPh>
    <rPh sb="9" eb="10">
      <t>ミ</t>
    </rPh>
    <rPh sb="14" eb="15">
      <t>ウゴ</t>
    </rPh>
    <rPh sb="17" eb="18">
      <t>ニ</t>
    </rPh>
    <rPh sb="19" eb="21">
      <t>イミ</t>
    </rPh>
    <rPh sb="22" eb="24">
      <t>ハンタイ</t>
    </rPh>
    <rPh sb="25" eb="28">
      <t>イミトウ</t>
    </rPh>
    <rPh sb="29" eb="30">
      <t>アラワ</t>
    </rPh>
    <rPh sb="31" eb="33">
      <t>ゴイ</t>
    </rPh>
    <rPh sb="34" eb="35">
      <t>フ</t>
    </rPh>
    <rPh sb="40" eb="41">
      <t>ト</t>
    </rPh>
    <rPh sb="42" eb="43">
      <t>アツカ</t>
    </rPh>
    <rPh sb="52" eb="54">
      <t>サシエ</t>
    </rPh>
    <rPh sb="55" eb="57">
      <t>タイオウ</t>
    </rPh>
    <rPh sb="59" eb="61">
      <t>コトバ</t>
    </rPh>
    <rPh sb="62" eb="63">
      <t>カンガ</t>
    </rPh>
    <rPh sb="70" eb="72">
      <t>ハイレツ</t>
    </rPh>
    <rPh sb="75" eb="77">
      <t>カズオオ</t>
    </rPh>
    <rPh sb="79" eb="81">
      <t>バメン</t>
    </rPh>
    <rPh sb="82" eb="84">
      <t>ジョシ</t>
    </rPh>
    <rPh sb="85" eb="87">
      <t>レイジ</t>
    </rPh>
    <rPh sb="93" eb="95">
      <t>ジドウ</t>
    </rPh>
    <rPh sb="96" eb="100">
      <t>ハッタツダンカイ</t>
    </rPh>
    <rPh sb="101" eb="103">
      <t>コウリョ</t>
    </rPh>
    <rPh sb="105" eb="108">
      <t>ショウガクブ</t>
    </rPh>
    <rPh sb="108" eb="109">
      <t>ダイ</t>
    </rPh>
    <rPh sb="112" eb="114">
      <t>ガクネン</t>
    </rPh>
    <rPh sb="115" eb="118">
      <t>コクゴカ</t>
    </rPh>
    <rPh sb="118" eb="120">
      <t>キョウカ</t>
    </rPh>
    <rPh sb="120" eb="123">
      <t>ヨウトショ</t>
    </rPh>
    <rPh sb="126" eb="128">
      <t>テキセツ</t>
    </rPh>
    <phoneticPr fontId="6"/>
  </si>
  <si>
    <t>「大きい・小さい」の概念を「ぼく」と「おとうさん」が使用する身近な道具を使って、学習できる内容となっている。児童にとって身近なものを使うことで興味をひきやすく、また鮮明な色づかいの絵で注目しやすい。児童の発達段階を考慮し、小学部第3～4学年の算数科教科用図書として適切である。</t>
    <rPh sb="1" eb="2">
      <t>オオ</t>
    </rPh>
    <rPh sb="5" eb="6">
      <t>チイ</t>
    </rPh>
    <rPh sb="10" eb="12">
      <t>ガイネン</t>
    </rPh>
    <rPh sb="26" eb="28">
      <t>シヨウ</t>
    </rPh>
    <rPh sb="30" eb="32">
      <t>ミジカ</t>
    </rPh>
    <rPh sb="33" eb="35">
      <t>ドウグ</t>
    </rPh>
    <rPh sb="36" eb="37">
      <t>ツカ</t>
    </rPh>
    <rPh sb="40" eb="42">
      <t>ガクシュウ</t>
    </rPh>
    <rPh sb="45" eb="47">
      <t>ナイヨウ</t>
    </rPh>
    <rPh sb="54" eb="56">
      <t>ジドウ</t>
    </rPh>
    <rPh sb="60" eb="62">
      <t>ミジカ</t>
    </rPh>
    <rPh sb="66" eb="67">
      <t>ツカ</t>
    </rPh>
    <rPh sb="71" eb="73">
      <t>キョウミ</t>
    </rPh>
    <rPh sb="82" eb="84">
      <t>センメイ</t>
    </rPh>
    <rPh sb="85" eb="86">
      <t>イロ</t>
    </rPh>
    <rPh sb="90" eb="91">
      <t>エ</t>
    </rPh>
    <rPh sb="92" eb="94">
      <t>チュウモク</t>
    </rPh>
    <rPh sb="99" eb="101">
      <t>ジドウ</t>
    </rPh>
    <rPh sb="102" eb="106">
      <t>ハッタツダンカイ</t>
    </rPh>
    <rPh sb="107" eb="109">
      <t>コウリョ</t>
    </rPh>
    <rPh sb="111" eb="115">
      <t>ショウガクブダイ</t>
    </rPh>
    <rPh sb="118" eb="120">
      <t>ガクネン</t>
    </rPh>
    <rPh sb="121" eb="123">
      <t>サンスウ</t>
    </rPh>
    <phoneticPr fontId="6"/>
  </si>
  <si>
    <t>午前1時から夜の12時までの正時を中心に生活と結び付けて取り扱われているため、児童が時計を身近に感じながら学習できる。長針短針ともに読み方が書かれているので時刻や時間の読み取りもしやすく、正時の導入に適している。児童の発達段階を考慮し、小学部第3～4学年の算数科教科用図書として適切である。</t>
    <rPh sb="0" eb="2">
      <t>ゴゼン</t>
    </rPh>
    <rPh sb="3" eb="4">
      <t>ジ</t>
    </rPh>
    <rPh sb="6" eb="7">
      <t>ヨル</t>
    </rPh>
    <rPh sb="10" eb="11">
      <t>ジ</t>
    </rPh>
    <rPh sb="128" eb="130">
      <t>サンスウ</t>
    </rPh>
    <phoneticPr fontId="6"/>
  </si>
  <si>
    <t>卵から蝶になるまでの話を通して、生命の美しさを学びながら、言葉の学習ができる内容である。また、見開きで挿絵と簡単な文がうまく対応するように配列されている。カラフルな挿絵と仕掛けの面白さで子どもの興味関心を引き付けるよう工夫されている。児童の発達段階を考慮し、小学部第２学年の国語科教科用図書として適切である。</t>
    <phoneticPr fontId="6"/>
  </si>
  <si>
    <t>季節の歌や日常生活に関わる歌が、イラストで多く紹介されている。イラストの真似をして体を動かしたり、声を出したりして音楽に親しむことができる。歌唱、楽器、表現、音楽づくり、鑑賞の活動内容が適切に取り上げられている。児童の発達段階を考慮し、小学部第２学年の音楽科教科用図書として適切である。</t>
    <phoneticPr fontId="6"/>
  </si>
  <si>
    <t>児童が親しみやすいキャラクターで描かれており、関心を引きやすい。低学年の児童にとって分量も適当である。お風呂に入るという身近な日常の活動を題材に取り上げられており、繰り返しのある内容で親しみを持ちながら言葉の学習に取り組むことができる。児童の発達段階を考慮し、小学部第１学年の国語科教科用図書として適切である。</t>
    <phoneticPr fontId="6"/>
  </si>
  <si>
    <t>さんかく、しかく、まる、白、赤、黄など簡単な形と色を取り扱っている。形、色を身近な言葉と結びつけながら豊かに連想させ、導入するのに適している。また形と色を交互に扱うことにより、違いを認識させることができるようになっている。児童の発達段階を考慮し、小学部第１学年の算数科教科用図書として適切である。</t>
    <phoneticPr fontId="6"/>
  </si>
  <si>
    <t>１３種類の色を使った、様々な色の変化が紹介されているため、１～２年生の児童が色彩への興味・関心を持ちやすく、絵の具を使用する活動の導入用教材として非常に使いやすい。また、筆、指、ヘラ、刷毛、スポンジ、ストロー、きりふき等身近にあるものを使った表現方法に触れることができることからも、小学部第１～２学年の図画工作科教科用図書として適切である。</t>
    <phoneticPr fontId="6"/>
  </si>
  <si>
    <t>各ページに工夫されたしかけがあり、児童が実際に手を動かしながら楽しんで読み進めることができる。主人公や動物たちが着替えをする姿を通じて、「自分でできることは自分でする」という気持ちを育むことができる。児童の発達段階を考慮し、小学部第１～２学年の道徳科教科用図書として適切である。</t>
    <phoneticPr fontId="6"/>
  </si>
  <si>
    <t>身近な生活の中で次第に自ら取り組もうとする意欲や態度につながるような題材が取り上げられている。また、買い物の方法や乗り物の乗り方についても学習ができ、校外での活動が増える段階の児童にあった内容である。学習児童の発達段階を考慮し、小学部３～４年生の生活科教科用図書として適切である。</t>
    <rPh sb="0" eb="2">
      <t>ミジカ</t>
    </rPh>
    <rPh sb="3" eb="5">
      <t>セイカツ</t>
    </rPh>
    <rPh sb="6" eb="7">
      <t>ナカ</t>
    </rPh>
    <rPh sb="8" eb="10">
      <t>シダイ</t>
    </rPh>
    <rPh sb="11" eb="12">
      <t>ミズカ</t>
    </rPh>
    <rPh sb="13" eb="14">
      <t>ト</t>
    </rPh>
    <rPh sb="15" eb="16">
      <t>ク</t>
    </rPh>
    <rPh sb="21" eb="23">
      <t>イヨク</t>
    </rPh>
    <rPh sb="24" eb="26">
      <t>タイド</t>
    </rPh>
    <rPh sb="34" eb="36">
      <t>ダイザイ</t>
    </rPh>
    <rPh sb="37" eb="38">
      <t>ト</t>
    </rPh>
    <rPh sb="39" eb="40">
      <t>ア</t>
    </rPh>
    <rPh sb="50" eb="51">
      <t>カ</t>
    </rPh>
    <rPh sb="52" eb="53">
      <t>モノ</t>
    </rPh>
    <rPh sb="54" eb="56">
      <t>ホウホウ</t>
    </rPh>
    <rPh sb="57" eb="58">
      <t>ノ</t>
    </rPh>
    <rPh sb="59" eb="60">
      <t>モノ</t>
    </rPh>
    <rPh sb="61" eb="62">
      <t>ノ</t>
    </rPh>
    <rPh sb="63" eb="64">
      <t>カタ</t>
    </rPh>
    <rPh sb="69" eb="71">
      <t>ガクシュウ</t>
    </rPh>
    <rPh sb="75" eb="77">
      <t>コウガイ</t>
    </rPh>
    <rPh sb="79" eb="81">
      <t>カツドウ</t>
    </rPh>
    <rPh sb="82" eb="83">
      <t>フ</t>
    </rPh>
    <rPh sb="85" eb="87">
      <t>ダンカイ</t>
    </rPh>
    <rPh sb="88" eb="90">
      <t>ジドウ</t>
    </rPh>
    <rPh sb="94" eb="96">
      <t>ナイヨウ</t>
    </rPh>
    <rPh sb="100" eb="102">
      <t>ガクシュウ</t>
    </rPh>
    <rPh sb="102" eb="104">
      <t>ジドウ</t>
    </rPh>
    <rPh sb="105" eb="107">
      <t>ハッタツ</t>
    </rPh>
    <rPh sb="107" eb="109">
      <t>ダンカイ</t>
    </rPh>
    <rPh sb="110" eb="112">
      <t>コウリョ</t>
    </rPh>
    <rPh sb="114" eb="117">
      <t>ショウガクブ</t>
    </rPh>
    <rPh sb="120" eb="122">
      <t>ネンセイ</t>
    </rPh>
    <rPh sb="123" eb="126">
      <t>セイカツカ</t>
    </rPh>
    <rPh sb="126" eb="131">
      <t>キョウカヨウトショ</t>
    </rPh>
    <rPh sb="134" eb="136">
      <t>テキセツ</t>
    </rPh>
    <phoneticPr fontId="6"/>
  </si>
  <si>
    <t>どうぶつのかわいいイラストと７０以上の仕掛けめくりで絵本に興味を持つことができる内容となっている。また、簡単な足し算と引き算を取り扱っており、子どもの興味関心を引き付けながら数の学習ができるように工夫されている。児童の発達段階を考慮し、小学部第２学年の算数科教科用図書として適切である。</t>
    <rPh sb="16" eb="18">
      <t>イジョウ</t>
    </rPh>
    <rPh sb="19" eb="21">
      <t>シカ</t>
    </rPh>
    <rPh sb="26" eb="28">
      <t>エホン</t>
    </rPh>
    <rPh sb="29" eb="31">
      <t>キョウミ</t>
    </rPh>
    <rPh sb="32" eb="33">
      <t>モ</t>
    </rPh>
    <rPh sb="40" eb="42">
      <t>ナイヨウ</t>
    </rPh>
    <rPh sb="52" eb="54">
      <t>カンタン</t>
    </rPh>
    <rPh sb="55" eb="56">
      <t>タ</t>
    </rPh>
    <rPh sb="57" eb="58">
      <t>ザン</t>
    </rPh>
    <rPh sb="59" eb="60">
      <t>ヒ</t>
    </rPh>
    <rPh sb="61" eb="62">
      <t>ザン</t>
    </rPh>
    <rPh sb="63" eb="64">
      <t>ト</t>
    </rPh>
    <rPh sb="65" eb="66">
      <t>アツカ</t>
    </rPh>
    <rPh sb="87" eb="88">
      <t>カズ</t>
    </rPh>
    <rPh sb="89" eb="91">
      <t>ガクシュウ</t>
    </rPh>
    <phoneticPr fontId="6"/>
  </si>
  <si>
    <t>鮮やかな色彩と親しみのあるキャラクターが登場し、子どもの興味関心を引き付けるよう工夫されている。また、１から１０までの数を扱い、数に興味を持つことができる内容となっている。見開き２ページで１つの数を扱っており、数字と数量を対応させて見ることができる。児童の発達段階を考慮し、小学部第２学年の算数科教科用図書として適切である。</t>
    <rPh sb="0" eb="1">
      <t>アザ</t>
    </rPh>
    <rPh sb="4" eb="6">
      <t>シキサイ</t>
    </rPh>
    <rPh sb="7" eb="8">
      <t>シタ</t>
    </rPh>
    <rPh sb="20" eb="22">
      <t>トウジョウ</t>
    </rPh>
    <rPh sb="24" eb="25">
      <t>コ</t>
    </rPh>
    <rPh sb="28" eb="30">
      <t>キョウミ</t>
    </rPh>
    <rPh sb="30" eb="32">
      <t>カンシン</t>
    </rPh>
    <rPh sb="33" eb="34">
      <t>ヒ</t>
    </rPh>
    <rPh sb="35" eb="36">
      <t>ツ</t>
    </rPh>
    <rPh sb="40" eb="42">
      <t>クフウ</t>
    </rPh>
    <phoneticPr fontId="6"/>
  </si>
  <si>
    <t>まねっこ遊びやリズムにのった言葉遊び、盆踊りのような音頭などバラエティに富んだ遊び歌が記載されていて、付属のCDを使うと歌とダンスを楽しむことができる。ダンスはイラストで分かりやすく説明されている。児童の発達段階を考慮し、小学部第３学年の音楽科教科用図書として適切である。</t>
    <rPh sb="4" eb="5">
      <t>アソ</t>
    </rPh>
    <rPh sb="14" eb="16">
      <t>コトバ</t>
    </rPh>
    <rPh sb="16" eb="17">
      <t>アソ</t>
    </rPh>
    <rPh sb="19" eb="21">
      <t>ボンオド</t>
    </rPh>
    <rPh sb="26" eb="28">
      <t>オンド</t>
    </rPh>
    <rPh sb="36" eb="37">
      <t>ト</t>
    </rPh>
    <rPh sb="39" eb="40">
      <t>アソ</t>
    </rPh>
    <rPh sb="41" eb="42">
      <t>ウタ</t>
    </rPh>
    <rPh sb="43" eb="45">
      <t>キサイ</t>
    </rPh>
    <rPh sb="51" eb="53">
      <t>フゾク</t>
    </rPh>
    <rPh sb="57" eb="58">
      <t>ツカ</t>
    </rPh>
    <rPh sb="60" eb="61">
      <t>ウタ</t>
    </rPh>
    <rPh sb="66" eb="67">
      <t>タノ</t>
    </rPh>
    <rPh sb="85" eb="86">
      <t>ワ</t>
    </rPh>
    <rPh sb="91" eb="93">
      <t>セツメイ</t>
    </rPh>
    <rPh sb="99" eb="101">
      <t>ジドウ</t>
    </rPh>
    <rPh sb="102" eb="106">
      <t>ハッタツダンカイ</t>
    </rPh>
    <rPh sb="107" eb="109">
      <t>コウリョ</t>
    </rPh>
    <rPh sb="111" eb="114">
      <t>ショウガクブ</t>
    </rPh>
    <rPh sb="114" eb="115">
      <t>ダイ</t>
    </rPh>
    <rPh sb="116" eb="118">
      <t>ガクネン</t>
    </rPh>
    <rPh sb="119" eb="122">
      <t>オンガクカ</t>
    </rPh>
    <rPh sb="122" eb="125">
      <t>キョウカヨウ</t>
    </rPh>
    <rPh sb="125" eb="127">
      <t>トショ</t>
    </rPh>
    <rPh sb="130" eb="132">
      <t>テキセツ</t>
    </rPh>
    <phoneticPr fontId="6"/>
  </si>
  <si>
    <t>身近にある素材を使って、作って遊べる工作が紹介されており、簡単な道具立てと作業手順で制作できるように分かりやすく説明されている。遊び方についても図解で示され、楽しめる工夫がなされていることからも、児童の発達段階を考慮し、小学部第３～４学年の図画工作科教科用図書として適切である。</t>
    <rPh sb="0" eb="2">
      <t>ミジカ</t>
    </rPh>
    <rPh sb="5" eb="7">
      <t>ソザイ</t>
    </rPh>
    <rPh sb="8" eb="9">
      <t>ツカ</t>
    </rPh>
    <rPh sb="12" eb="13">
      <t>ツク</t>
    </rPh>
    <rPh sb="15" eb="16">
      <t>アソ</t>
    </rPh>
    <rPh sb="18" eb="20">
      <t>コウサク</t>
    </rPh>
    <rPh sb="21" eb="23">
      <t>ショウカイ</t>
    </rPh>
    <rPh sb="29" eb="31">
      <t>カンタン</t>
    </rPh>
    <rPh sb="32" eb="34">
      <t>ドウグ</t>
    </rPh>
    <rPh sb="34" eb="35">
      <t>タ</t>
    </rPh>
    <rPh sb="37" eb="39">
      <t>サギョウ</t>
    </rPh>
    <rPh sb="39" eb="41">
      <t>テジュン</t>
    </rPh>
    <rPh sb="42" eb="44">
      <t>セイサク</t>
    </rPh>
    <rPh sb="50" eb="51">
      <t>ワ</t>
    </rPh>
    <rPh sb="56" eb="58">
      <t>セツメイ</t>
    </rPh>
    <rPh sb="64" eb="65">
      <t>アソ</t>
    </rPh>
    <rPh sb="66" eb="67">
      <t>カタ</t>
    </rPh>
    <rPh sb="72" eb="74">
      <t>ズカイ</t>
    </rPh>
    <rPh sb="75" eb="76">
      <t>シメ</t>
    </rPh>
    <rPh sb="79" eb="80">
      <t>タノ</t>
    </rPh>
    <rPh sb="83" eb="85">
      <t>クフウ</t>
    </rPh>
    <rPh sb="98" eb="100">
      <t>ジドウ</t>
    </rPh>
    <rPh sb="101" eb="103">
      <t>ハッタツ</t>
    </rPh>
    <rPh sb="103" eb="105">
      <t>ダンカイ</t>
    </rPh>
    <rPh sb="106" eb="108">
      <t>コウリョ</t>
    </rPh>
    <rPh sb="110" eb="113">
      <t>ショウガクブ</t>
    </rPh>
    <rPh sb="113" eb="114">
      <t>ダイ</t>
    </rPh>
    <rPh sb="117" eb="119">
      <t>ガクネン</t>
    </rPh>
    <rPh sb="120" eb="124">
      <t>ズガコウサク</t>
    </rPh>
    <rPh sb="124" eb="125">
      <t>カ</t>
    </rPh>
    <rPh sb="125" eb="130">
      <t>キョウカヨウトショ</t>
    </rPh>
    <rPh sb="133" eb="135">
      <t>テキセツ</t>
    </rPh>
    <phoneticPr fontId="6"/>
  </si>
  <si>
    <t>イラストや文字が大きく見やすいので、理解しやすい内容である。子どもたち自身がバランスのとれた食事を考えられるように、食べ物を４つのグループに分け、それぞれの要点をしぼり、分かりやすく楽しく紹介している。児童の発達段階を考慮し、小学部第３～４学年の体育科教科用図書として適切である。</t>
    <rPh sb="5" eb="7">
      <t>モジ</t>
    </rPh>
    <rPh sb="8" eb="9">
      <t>オオ</t>
    </rPh>
    <rPh sb="11" eb="12">
      <t>ミ</t>
    </rPh>
    <rPh sb="18" eb="20">
      <t>リカイ</t>
    </rPh>
    <rPh sb="24" eb="26">
      <t>ナイヨウ</t>
    </rPh>
    <rPh sb="30" eb="31">
      <t>コ</t>
    </rPh>
    <rPh sb="35" eb="37">
      <t>ジシン</t>
    </rPh>
    <rPh sb="46" eb="48">
      <t>ショクジ</t>
    </rPh>
    <rPh sb="49" eb="50">
      <t>カンガ</t>
    </rPh>
    <rPh sb="58" eb="59">
      <t>タ</t>
    </rPh>
    <rPh sb="60" eb="61">
      <t>モノ</t>
    </rPh>
    <rPh sb="70" eb="71">
      <t>ワ</t>
    </rPh>
    <rPh sb="78" eb="80">
      <t>ヨウテン</t>
    </rPh>
    <rPh sb="85" eb="86">
      <t>ワ</t>
    </rPh>
    <rPh sb="91" eb="92">
      <t>タノ</t>
    </rPh>
    <rPh sb="94" eb="96">
      <t>ショウカイ</t>
    </rPh>
    <rPh sb="101" eb="103">
      <t>ジドウ</t>
    </rPh>
    <rPh sb="104" eb="108">
      <t>ハッタツダンカイ</t>
    </rPh>
    <rPh sb="109" eb="111">
      <t>コウリョ</t>
    </rPh>
    <rPh sb="113" eb="116">
      <t>ショウガクブ</t>
    </rPh>
    <rPh sb="116" eb="117">
      <t>ダイ</t>
    </rPh>
    <rPh sb="120" eb="122">
      <t>ガクネン</t>
    </rPh>
    <rPh sb="123" eb="126">
      <t>タイイクカ</t>
    </rPh>
    <rPh sb="126" eb="128">
      <t>キョウカ</t>
    </rPh>
    <rPh sb="128" eb="131">
      <t>ヨウトショ</t>
    </rPh>
    <rPh sb="134" eb="136">
      <t>テキセツ</t>
    </rPh>
    <phoneticPr fontId="6"/>
  </si>
  <si>
    <t>場面に応じた挨拶について学習できる内容である。前半部分は、挨拶の基本的な例が示されている。後半部分は答えを用意せず、それぞれの場面でどのように挨拶するかを児童が考えられるように工夫されている。児童の発達段階を考慮し、小学部第３学年の道徳科教科用図書として適切である。</t>
    <rPh sb="0" eb="2">
      <t>バメン</t>
    </rPh>
    <rPh sb="3" eb="4">
      <t>オウ</t>
    </rPh>
    <rPh sb="6" eb="8">
      <t>アイサツ</t>
    </rPh>
    <rPh sb="12" eb="14">
      <t>ガクシュウ</t>
    </rPh>
    <rPh sb="17" eb="19">
      <t>ナイヨウ</t>
    </rPh>
    <rPh sb="23" eb="27">
      <t>ゼンハンブブン</t>
    </rPh>
    <rPh sb="29" eb="31">
      <t>アイサツ</t>
    </rPh>
    <rPh sb="32" eb="35">
      <t>キホンテキ</t>
    </rPh>
    <rPh sb="36" eb="37">
      <t>レイ</t>
    </rPh>
    <rPh sb="38" eb="39">
      <t>シメ</t>
    </rPh>
    <rPh sb="45" eb="49">
      <t>コウハンブブン</t>
    </rPh>
    <rPh sb="50" eb="51">
      <t>コタ</t>
    </rPh>
    <rPh sb="53" eb="55">
      <t>ヨウイ</t>
    </rPh>
    <rPh sb="63" eb="65">
      <t>バメン</t>
    </rPh>
    <rPh sb="71" eb="73">
      <t>アイサツ</t>
    </rPh>
    <rPh sb="77" eb="79">
      <t>ジドウ</t>
    </rPh>
    <rPh sb="80" eb="81">
      <t>カンガ</t>
    </rPh>
    <rPh sb="88" eb="90">
      <t>クフウ</t>
    </rPh>
    <rPh sb="96" eb="98">
      <t>ジドウ</t>
    </rPh>
    <rPh sb="99" eb="103">
      <t>ハッタツダンカイ</t>
    </rPh>
    <rPh sb="104" eb="106">
      <t>コウリョ</t>
    </rPh>
    <rPh sb="108" eb="111">
      <t>ショウガクブ</t>
    </rPh>
    <rPh sb="111" eb="112">
      <t>ダイ</t>
    </rPh>
    <rPh sb="113" eb="115">
      <t>ガクネン</t>
    </rPh>
    <rPh sb="116" eb="118">
      <t>ドウトク</t>
    </rPh>
    <rPh sb="118" eb="119">
      <t>カ</t>
    </rPh>
    <rPh sb="119" eb="122">
      <t>キョウカヨウ</t>
    </rPh>
    <rPh sb="122" eb="124">
      <t>トショ</t>
    </rPh>
    <rPh sb="127" eb="129">
      <t>テキセツ</t>
    </rPh>
    <phoneticPr fontId="6"/>
  </si>
  <si>
    <t>集団参加や基本的習慣がまだ定着していない児童に、イラストを用いて分かりやすく学習を行うことができる。また、実際の生活場面に即した内容であるため、繰り返し学習することで確実に身につけることが期待できる。児童の発達段階を考慮し、小学部1～2年生の生活科教科用図書として適切である。</t>
    <rPh sb="0" eb="4">
      <t>シュウダンサンカ</t>
    </rPh>
    <rPh sb="5" eb="10">
      <t>キホンテキシュウカン</t>
    </rPh>
    <rPh sb="100" eb="102">
      <t>ジドウ</t>
    </rPh>
    <phoneticPr fontId="6"/>
  </si>
  <si>
    <t>Ｂ</t>
    <phoneticPr fontId="15"/>
  </si>
  <si>
    <t>Ｃ</t>
    <phoneticPr fontId="11"/>
  </si>
  <si>
    <t>低学年の児童にとって親しみやすい、可愛らしい動物が登場人物として描かれている。季節の変化やそれに伴う行事などが順序よく配列されており、1年の移り変わりが分かりやすい。また、楽しい行事や遊びを通して児童が自然に対する興味感心を広げられるように工夫されている。児童の発達段階を考慮し、小学部第１～２学年の生活科教科用図書として適切である。</t>
    <rPh sb="0" eb="3">
      <t>テイガクネン</t>
    </rPh>
    <rPh sb="4" eb="6">
      <t>ジドウ</t>
    </rPh>
    <rPh sb="10" eb="11">
      <t>シタ</t>
    </rPh>
    <rPh sb="17" eb="19">
      <t>カワイ</t>
    </rPh>
    <rPh sb="22" eb="24">
      <t>ドウブツ</t>
    </rPh>
    <rPh sb="25" eb="29">
      <t>トウジョウジンブツ</t>
    </rPh>
    <rPh sb="32" eb="33">
      <t>エガ</t>
    </rPh>
    <rPh sb="39" eb="41">
      <t>キセツ</t>
    </rPh>
    <rPh sb="42" eb="44">
      <t>ヘンカ</t>
    </rPh>
    <rPh sb="48" eb="49">
      <t>トモナ</t>
    </rPh>
    <rPh sb="50" eb="52">
      <t>ギョウジ</t>
    </rPh>
    <rPh sb="55" eb="57">
      <t>ジュンジョ</t>
    </rPh>
    <rPh sb="59" eb="61">
      <t>ハイレツ</t>
    </rPh>
    <rPh sb="68" eb="69">
      <t>ネン</t>
    </rPh>
    <rPh sb="70" eb="71">
      <t>ウツ</t>
    </rPh>
    <rPh sb="72" eb="73">
      <t>カ</t>
    </rPh>
    <rPh sb="76" eb="77">
      <t>ワ</t>
    </rPh>
    <rPh sb="86" eb="87">
      <t>タノ</t>
    </rPh>
    <rPh sb="89" eb="91">
      <t>ギョウジ</t>
    </rPh>
    <rPh sb="92" eb="93">
      <t>アソ</t>
    </rPh>
    <rPh sb="95" eb="96">
      <t>トオ</t>
    </rPh>
    <rPh sb="98" eb="100">
      <t>ジドウ</t>
    </rPh>
    <rPh sb="101" eb="103">
      <t>シゼン</t>
    </rPh>
    <rPh sb="104" eb="105">
      <t>タイ</t>
    </rPh>
    <rPh sb="107" eb="109">
      <t>キョウミ</t>
    </rPh>
    <rPh sb="109" eb="111">
      <t>カンシン</t>
    </rPh>
    <rPh sb="112" eb="113">
      <t>ヒロ</t>
    </rPh>
    <rPh sb="120" eb="122">
      <t>クフウ</t>
    </rPh>
    <rPh sb="128" eb="130">
      <t>ジドウ</t>
    </rPh>
    <rPh sb="131" eb="135">
      <t>ハッタツダンカイ</t>
    </rPh>
    <rPh sb="136" eb="138">
      <t>コウリョ</t>
    </rPh>
    <rPh sb="140" eb="143">
      <t>ショウガクブ</t>
    </rPh>
    <rPh sb="143" eb="144">
      <t>ダイ</t>
    </rPh>
    <rPh sb="147" eb="149">
      <t>ガクネン</t>
    </rPh>
    <rPh sb="150" eb="153">
      <t>セイカツカ</t>
    </rPh>
    <rPh sb="153" eb="155">
      <t>キョウカ</t>
    </rPh>
    <rPh sb="155" eb="158">
      <t>ヨウトショ</t>
    </rPh>
    <rPh sb="161" eb="163">
      <t>テキセツ</t>
    </rPh>
    <phoneticPr fontId="6"/>
  </si>
  <si>
    <t>音楽を通して友だちや教員とふれあい遊びができる内容となっている。短い手遊び歌から長い歌、季節に応じた歌やダンスなども数曲取り上げられており、幅広い場面で楽しむことができる。CDが付属しているのですぐに音源として活用できる。児童の発達段階を考慮し、小学部第１学年の音楽科教科用図書として適切である。</t>
    <rPh sb="0" eb="2">
      <t>オンガク</t>
    </rPh>
    <rPh sb="3" eb="4">
      <t>トオ</t>
    </rPh>
    <rPh sb="6" eb="7">
      <t>トモ</t>
    </rPh>
    <rPh sb="10" eb="12">
      <t>キョウイン</t>
    </rPh>
    <rPh sb="17" eb="18">
      <t>アソ</t>
    </rPh>
    <rPh sb="23" eb="25">
      <t>ナイヨウ</t>
    </rPh>
    <rPh sb="32" eb="33">
      <t>ミジカ</t>
    </rPh>
    <rPh sb="34" eb="36">
      <t>テアソ</t>
    </rPh>
    <rPh sb="37" eb="38">
      <t>ウタ</t>
    </rPh>
    <rPh sb="40" eb="41">
      <t>ナガ</t>
    </rPh>
    <rPh sb="42" eb="43">
      <t>ウタ</t>
    </rPh>
    <rPh sb="44" eb="46">
      <t>キセツ</t>
    </rPh>
    <rPh sb="47" eb="48">
      <t>オウ</t>
    </rPh>
    <rPh sb="50" eb="51">
      <t>ウタ</t>
    </rPh>
    <rPh sb="58" eb="60">
      <t>スウキョク</t>
    </rPh>
    <rPh sb="60" eb="61">
      <t>ト</t>
    </rPh>
    <rPh sb="62" eb="63">
      <t>ア</t>
    </rPh>
    <rPh sb="70" eb="71">
      <t>ハバ</t>
    </rPh>
    <rPh sb="71" eb="72">
      <t>ヒロ</t>
    </rPh>
    <rPh sb="73" eb="75">
      <t>バメン</t>
    </rPh>
    <rPh sb="76" eb="77">
      <t>タノ</t>
    </rPh>
    <rPh sb="89" eb="91">
      <t>フゾク</t>
    </rPh>
    <rPh sb="100" eb="102">
      <t>オンゲン</t>
    </rPh>
    <rPh sb="105" eb="107">
      <t>カツヨウ</t>
    </rPh>
    <rPh sb="111" eb="113">
      <t>ジドウ</t>
    </rPh>
    <rPh sb="114" eb="118">
      <t>ハッタツダンカイ</t>
    </rPh>
    <rPh sb="119" eb="121">
      <t>コウリョ</t>
    </rPh>
    <rPh sb="123" eb="126">
      <t>ショウガクブ</t>
    </rPh>
    <rPh sb="126" eb="127">
      <t>ダイ</t>
    </rPh>
    <rPh sb="128" eb="130">
      <t>ガクネン</t>
    </rPh>
    <rPh sb="131" eb="133">
      <t>オンガク</t>
    </rPh>
    <rPh sb="133" eb="134">
      <t>カ</t>
    </rPh>
    <rPh sb="134" eb="137">
      <t>キョウカヨウ</t>
    </rPh>
    <rPh sb="137" eb="139">
      <t>トショ</t>
    </rPh>
    <rPh sb="142" eb="144">
      <t>テキセツ</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</si>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</sst>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b/>
      <sz val="10.5"/>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2" fillId="2" borderId="5" xfId="0" applyFont="1" applyFill="1" applyBorder="1" applyAlignment="1" applyProtection="1">
      <alignment horizontal="left" vertical="top"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40" zoomScaleSheetLayoutView="51" workbookViewId="0">
      <selection activeCell="G127" sqref="G127:G12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2" t="s">
        <v>5530</v>
      </c>
      <c r="B1" s="362"/>
      <c r="C1" s="362"/>
      <c r="D1" s="362"/>
      <c r="E1" s="240"/>
      <c r="F1" s="363" t="s">
        <v>7695</v>
      </c>
      <c r="G1" s="363"/>
      <c r="H1" s="363"/>
      <c r="I1" s="363"/>
      <c r="J1" s="363"/>
      <c r="K1" s="363"/>
      <c r="L1" s="363"/>
      <c r="M1" s="364" t="s">
        <v>7907</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3"/>
      <c r="G2" s="363"/>
      <c r="H2" s="363"/>
      <c r="I2" s="363"/>
      <c r="J2" s="363"/>
      <c r="K2" s="363"/>
      <c r="L2" s="363"/>
      <c r="M2" s="364"/>
      <c r="N2" s="240"/>
      <c r="O2" s="240"/>
      <c r="P2" s="240"/>
      <c r="Q2" s="240"/>
      <c r="R2" s="239"/>
      <c r="S2" s="240"/>
      <c r="T2" s="353" t="s">
        <v>7717</v>
      </c>
      <c r="U2" s="353"/>
      <c r="V2" s="353"/>
      <c r="W2" s="359" t="s">
        <v>5531</v>
      </c>
      <c r="X2" s="359"/>
      <c r="Y2" s="359"/>
      <c r="Z2" s="359"/>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4" t="s">
        <v>7716</v>
      </c>
      <c r="U3" s="354"/>
      <c r="V3" s="303" t="s">
        <v>7884</v>
      </c>
      <c r="W3" s="360" t="s">
        <v>7775</v>
      </c>
      <c r="X3" s="360"/>
      <c r="Y3" s="360"/>
      <c r="Z3" s="360"/>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5"/>
      <c r="U4" s="355"/>
      <c r="V4" s="304"/>
      <c r="W4" s="361"/>
      <c r="X4" s="361"/>
      <c r="Y4" s="361"/>
      <c r="Z4" s="361"/>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6" t="s">
        <v>7680</v>
      </c>
      <c r="P7" s="357"/>
      <c r="Q7" s="357"/>
      <c r="R7" s="357"/>
      <c r="S7" s="358"/>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12</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24</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41.2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6" t="s">
        <v>535</v>
      </c>
      <c r="C15" s="234" t="s">
        <v>536</v>
      </c>
      <c r="D15" s="346" t="s">
        <v>7782</v>
      </c>
      <c r="E15" s="348" t="s">
        <v>537</v>
      </c>
      <c r="F15" s="350" t="s">
        <v>7680</v>
      </c>
      <c r="G15" s="350" t="s">
        <v>7690</v>
      </c>
      <c r="H15" s="350" t="s">
        <v>7691</v>
      </c>
      <c r="I15" s="233" t="s">
        <v>1947</v>
      </c>
      <c r="J15" s="344" t="s">
        <v>535</v>
      </c>
      <c r="K15" s="234" t="s">
        <v>536</v>
      </c>
      <c r="L15" s="346" t="s">
        <v>7782</v>
      </c>
      <c r="M15" s="348" t="s">
        <v>538</v>
      </c>
      <c r="N15" s="350" t="s">
        <v>7680</v>
      </c>
      <c r="O15" s="350" t="s">
        <v>7690</v>
      </c>
      <c r="P15" s="350" t="s">
        <v>7691</v>
      </c>
      <c r="Q15" s="369" t="s">
        <v>7693</v>
      </c>
      <c r="R15" s="233" t="s">
        <v>1947</v>
      </c>
      <c r="S15" s="371" t="s">
        <v>535</v>
      </c>
      <c r="T15" s="234" t="s">
        <v>536</v>
      </c>
      <c r="U15" s="346" t="s">
        <v>7782</v>
      </c>
      <c r="V15" s="365" t="s">
        <v>538</v>
      </c>
      <c r="W15" s="350" t="s">
        <v>7680</v>
      </c>
      <c r="X15" s="350" t="s">
        <v>7690</v>
      </c>
      <c r="Y15" s="350" t="s">
        <v>7691</v>
      </c>
      <c r="Z15" s="367" t="s">
        <v>7693</v>
      </c>
    </row>
    <row r="16" spans="1:26" s="235" customFormat="1" ht="18" customHeight="1" x14ac:dyDescent="0.45">
      <c r="A16" s="236" t="s">
        <v>7783</v>
      </c>
      <c r="B16" s="347"/>
      <c r="C16" s="293" t="s">
        <v>539</v>
      </c>
      <c r="D16" s="347"/>
      <c r="E16" s="349"/>
      <c r="F16" s="351"/>
      <c r="G16" s="351"/>
      <c r="H16" s="351"/>
      <c r="I16" s="237" t="s">
        <v>7783</v>
      </c>
      <c r="J16" s="345"/>
      <c r="K16" s="238" t="s">
        <v>539</v>
      </c>
      <c r="L16" s="347"/>
      <c r="M16" s="349"/>
      <c r="N16" s="351"/>
      <c r="O16" s="351"/>
      <c r="P16" s="351"/>
      <c r="Q16" s="370"/>
      <c r="R16" s="237" t="s">
        <v>7783</v>
      </c>
      <c r="S16" s="372"/>
      <c r="T16" s="238" t="s">
        <v>539</v>
      </c>
      <c r="U16" s="347"/>
      <c r="V16" s="366"/>
      <c r="W16" s="351"/>
      <c r="X16" s="351"/>
      <c r="Y16" s="351"/>
      <c r="Z16" s="368"/>
    </row>
    <row r="17" spans="1:26" s="187" customFormat="1" ht="19.8" customHeight="1" x14ac:dyDescent="0.45">
      <c r="A17" s="294" t="s">
        <v>2020</v>
      </c>
      <c r="B17" s="312" t="s">
        <v>7859</v>
      </c>
      <c r="C17" s="295" t="s">
        <v>7859</v>
      </c>
      <c r="D17" s="314" t="str">
        <f xml:space="preserve">
IF(C18="ア",VLOOKUP(A18,ア!$A:$C,2,FALSE),
IF(C18="イ",VLOOKUP(A18,イ!$A:$C,2,FALSE),
IF(C18="ウ",HLOOKUP(A18,ウ!$1:$6,4,FALSE),
IF(C18="エ",VLOOKUP(A18,エ!$A:$E,4,FALSE),""))))</f>
        <v>06-1　偕　成　社</v>
      </c>
      <c r="E17" s="316" t="str">
        <f xml:space="preserve">
IF(C18="ア",VLOOKUP(A18,ア!$A:$C,3,FALSE),
IF(C18="イ",VLOOKUP(A18,イ!$A:$C,3,FALSE),
IF(C18="ウ",HLOOKUP(A18,ウ!$1:$6,5,FALSE)&amp;HLOOKUP(A18,ウ!$1:$6,6,FALSE),
IF(C18="エ",VLOOKUP(A18,エ!$A:$E,4,FALSE),""))))</f>
        <v>ノンタンあそぼうよ（８）ノンタン
あわぷくぷくぷぷぷう</v>
      </c>
      <c r="F17" s="318" t="s">
        <v>7683</v>
      </c>
      <c r="G17" s="306" t="s">
        <v>7860</v>
      </c>
      <c r="H17" s="329" t="s">
        <v>7861</v>
      </c>
      <c r="I17" s="296" t="s">
        <v>2021</v>
      </c>
      <c r="J17" s="312" t="s">
        <v>7859</v>
      </c>
      <c r="K17" s="295" t="s">
        <v>7859</v>
      </c>
      <c r="L17" s="314" t="str">
        <f xml:space="preserve">
IF(K18="ア",VLOOKUP(I18,ア!$A:$C,2,FALSE),
IF(K18="イ",VLOOKUP(I18,イ!$A:$C,2,FALSE),
IF(K18="ウ",HLOOKUP(I18,ウ!$1:$6,4,FALSE),
IF(K18="エ",VLOOKUP(I18,エ!$A:$E,4,FALSE),""))))</f>
        <v>06-1　偕　成　社</v>
      </c>
      <c r="M17" s="316" t="str">
        <f xml:space="preserve">
IF(K18="ア",VLOOKUP(I18,ア!$A:$C,3,FALSE),
IF(K18="イ",VLOOKUP(I18,イ!$A:$C,3,FALSE),
IF(K18="ウ",HLOOKUP(I18,ウ!$1:$6,5,FALSE)&amp;HLOOKUP(I18,ウ!$1:$6,6,FALSE),
IF(K18="エ",VLOOKUP(I18,エ!$A:$E,4,FALSE),""))))</f>
        <v>エリック・カールの絵本はらぺこあおむし</v>
      </c>
      <c r="N17" s="318" t="s">
        <v>7683</v>
      </c>
      <c r="O17" s="306" t="s">
        <v>7860</v>
      </c>
      <c r="P17" s="308" t="s">
        <v>7868</v>
      </c>
      <c r="Q17" s="320"/>
      <c r="R17" s="296" t="s">
        <v>2022</v>
      </c>
      <c r="S17" s="312" t="s">
        <v>7859</v>
      </c>
      <c r="T17" s="295" t="s">
        <v>7859</v>
      </c>
      <c r="U17" s="314" t="s">
        <v>7874</v>
      </c>
      <c r="V17" s="316" t="s">
        <v>7875</v>
      </c>
      <c r="W17" s="318" t="s">
        <v>7683</v>
      </c>
      <c r="X17" s="306" t="s">
        <v>7876</v>
      </c>
      <c r="Y17" s="308" t="s">
        <v>7873</v>
      </c>
      <c r="Z17" s="310"/>
    </row>
    <row r="18" spans="1:26" s="187" customFormat="1" ht="19.8" customHeight="1" x14ac:dyDescent="0.45">
      <c r="A18" s="225">
        <v>9784032170801</v>
      </c>
      <c r="B18" s="313"/>
      <c r="C18" s="297" t="s">
        <v>7722</v>
      </c>
      <c r="D18" s="315"/>
      <c r="E18" s="317"/>
      <c r="F18" s="319"/>
      <c r="G18" s="307"/>
      <c r="H18" s="332"/>
      <c r="I18" s="227">
        <v>9784033280103</v>
      </c>
      <c r="J18" s="313"/>
      <c r="K18" s="297" t="s">
        <v>7722</v>
      </c>
      <c r="L18" s="315"/>
      <c r="M18" s="317"/>
      <c r="N18" s="319"/>
      <c r="O18" s="307"/>
      <c r="P18" s="309"/>
      <c r="Q18" s="321"/>
      <c r="R18" s="227">
        <v>9784265903016</v>
      </c>
      <c r="S18" s="313"/>
      <c r="T18" s="297" t="s">
        <v>7722</v>
      </c>
      <c r="U18" s="315"/>
      <c r="V18" s="317"/>
      <c r="W18" s="319"/>
      <c r="X18" s="307"/>
      <c r="Y18" s="309"/>
      <c r="Z18" s="311"/>
    </row>
    <row r="19" spans="1:26" s="187" customFormat="1" ht="19.8" customHeight="1" x14ac:dyDescent="0.45">
      <c r="A19" s="294" t="s">
        <v>7784</v>
      </c>
      <c r="B19" s="312" t="s">
        <v>7862</v>
      </c>
      <c r="C19" s="295" t="s">
        <v>7862</v>
      </c>
      <c r="D19" s="314" t="str">
        <f xml:space="preserve">
IF(C20="ア",VLOOKUP(A20,ア!$A:$C,2,FALSE),
IF(C20="イ",VLOOKUP(A20,イ!$A:$C,2,FALSE),
IF(C20="ウ",HLOOKUP(A20,ウ!$1:$6,4,FALSE),
IF(C20="エ",VLOOKUP(A20,エ!$A:$E,4,FALSE),""))))</f>
        <v>10-4　こ　ぐ　ま　社</v>
      </c>
      <c r="E19" s="316" t="str">
        <f xml:space="preserve">
IF(C20="ア",VLOOKUP(A20,ア!$A:$C,3,FALSE),
IF(C20="イ",VLOOKUP(A20,イ!$A:$C,3,FALSE),
IF(C20="ウ",HLOOKUP(A20,ウ!$1:$6,5,FALSE)&amp;HLOOKUP(A20,ウ!$1:$6,6,FALSE),
IF(C20="エ",VLOOKUP(A20,エ!$A:$E,4,FALSE),""))))</f>
        <v>こぐまちゃんえほん別冊さよならさんかく</v>
      </c>
      <c r="F19" s="318" t="s">
        <v>7683</v>
      </c>
      <c r="G19" s="306" t="s">
        <v>7860</v>
      </c>
      <c r="H19" s="329" t="s">
        <v>7861</v>
      </c>
      <c r="I19" s="298" t="s">
        <v>7785</v>
      </c>
      <c r="J19" s="312" t="s">
        <v>7862</v>
      </c>
      <c r="K19" s="295" t="s">
        <v>7869</v>
      </c>
      <c r="L19" s="314" t="str">
        <f xml:space="preserve">
IF(K20="ア",VLOOKUP(I20,ア!$A:$C,2,FALSE),
IF(K20="イ",VLOOKUP(I20,イ!$A:$C,2,FALSE),
IF(K20="ウ",HLOOKUP(I20,ウ!$1:$6,4,FALSE),
IF(K20="エ",VLOOKUP(I20,エ!$A:$E,4,FALSE),""))))</f>
        <v>10-1　講　談　社</v>
      </c>
      <c r="M19" s="316" t="str">
        <f xml:space="preserve">
IF(K20="ア",VLOOKUP(I20,ア!$A:$C,3,FALSE),
IF(K20="イ",VLOOKUP(I20,イ!$A:$C,3,FALSE),
IF(K20="ウ",HLOOKUP(I20,ウ!$1:$6,5,FALSE)&amp;HLOOKUP(I20,ウ!$1:$6,6,FALSE),
IF(K20="エ",VLOOKUP(I20,エ!$A:$E,4,FALSE),""))))</f>
        <v>ブルーナのアイディアブックミッフィーの１から10まで</v>
      </c>
      <c r="N19" s="318" t="s">
        <v>7683</v>
      </c>
      <c r="O19" s="352" t="s">
        <v>7903</v>
      </c>
      <c r="P19" s="329" t="s">
        <v>7868</v>
      </c>
      <c r="Q19" s="320"/>
      <c r="R19" s="294" t="s">
        <v>7786</v>
      </c>
      <c r="S19" s="312" t="s">
        <v>7859</v>
      </c>
      <c r="T19" s="295" t="s">
        <v>7859</v>
      </c>
      <c r="U19" s="314" t="str">
        <f xml:space="preserve">
IF(T20="ア",VLOOKUP(R20,ア!$A:$C,2,FALSE),
IF(T20="イ",VLOOKUP(R20,イ!$A:$C,2,FALSE),
IF(T20="ウ",HLOOKUP(R20,ウ!$1:$6,4,FALSE),
IF(T20="エ",VLOOKUP(R20,エ!$A:$E,4,FALSE),""))))</f>
        <v>06-1　偕　成　社</v>
      </c>
      <c r="V19" s="316" t="str">
        <f xml:space="preserve">
IF(T20="ア",VLOOKUP(R20,ア!$A:$C,3,FALSE),
IF(T20="イ",VLOOKUP(R20,イ!$A:$C,3,FALSE),
IF(T20="ウ",HLOOKUP(R20,ウ!$1:$6,5,FALSE)&amp;HLOOKUP(R20,ウ!$1:$6,6,FALSE),
IF(T20="エ",VLOOKUP(R20,エ!$A:$E,4,FALSE),""))))</f>
        <v>五味太郎・言葉図鑑（１）うごきのことば</v>
      </c>
      <c r="W19" s="318" t="s">
        <v>7683</v>
      </c>
      <c r="X19" s="306" t="s">
        <v>7871</v>
      </c>
      <c r="Y19" s="308" t="s">
        <v>7873</v>
      </c>
      <c r="Z19" s="310"/>
    </row>
    <row r="20" spans="1:26" s="187" customFormat="1" ht="19.8" customHeight="1" x14ac:dyDescent="0.45">
      <c r="A20" s="225">
        <v>9784772100526</v>
      </c>
      <c r="B20" s="313"/>
      <c r="C20" s="297" t="s">
        <v>7722</v>
      </c>
      <c r="D20" s="315"/>
      <c r="E20" s="317"/>
      <c r="F20" s="319"/>
      <c r="G20" s="307"/>
      <c r="H20" s="332"/>
      <c r="I20" s="227">
        <v>9784062618557</v>
      </c>
      <c r="J20" s="313"/>
      <c r="K20" s="297" t="s">
        <v>7722</v>
      </c>
      <c r="L20" s="315"/>
      <c r="M20" s="317"/>
      <c r="N20" s="319"/>
      <c r="O20" s="307"/>
      <c r="P20" s="332"/>
      <c r="Q20" s="321"/>
      <c r="R20" s="225">
        <v>9784033430102</v>
      </c>
      <c r="S20" s="313"/>
      <c r="T20" s="297" t="s">
        <v>7722</v>
      </c>
      <c r="U20" s="315"/>
      <c r="V20" s="317"/>
      <c r="W20" s="319"/>
      <c r="X20" s="307"/>
      <c r="Y20" s="309"/>
      <c r="Z20" s="311"/>
    </row>
    <row r="21" spans="1:26" s="187" customFormat="1" ht="19.8" customHeight="1" x14ac:dyDescent="0.45">
      <c r="A21" s="294" t="s">
        <v>7787</v>
      </c>
      <c r="B21" s="312" t="s">
        <v>7863</v>
      </c>
      <c r="C21" s="295" t="s">
        <v>7863</v>
      </c>
      <c r="D21" s="314" t="str">
        <f xml:space="preserve">
IF(C22="ア",VLOOKUP(A22,ア!$A:$C,2,FALSE),
IF(C22="イ",VLOOKUP(A22,イ!$A:$C,2,FALSE),
IF(C22="ウ",HLOOKUP(A22,ウ!$1:$6,4,FALSE),
IF(C22="エ",VLOOKUP(A22,エ!$A:$E,4,FALSE),""))))</f>
        <v>東書</v>
      </c>
      <c r="E21" s="316" t="str">
        <f xml:space="preserve">
IF(C22="ア",VLOOKUP(A22,ア!$A:$C,3,FALSE),
IF(C22="イ",VLOOKUP(A22,イ!$A:$C,3,FALSE),
IF(C22="ウ",HLOOKUP(A22,ウ!$1:$6,5,FALSE)&amp;HLOOKUP(A22,ウ!$1:$6,6,FALSE),
IF(C22="エ",VLOOKUP(A22,エ!$A:$E,4,FALSE),""))))</f>
        <v>せいかつ　☆</v>
      </c>
      <c r="F21" s="318" t="s">
        <v>7683</v>
      </c>
      <c r="G21" s="306" t="s">
        <v>7860</v>
      </c>
      <c r="H21" s="329" t="s">
        <v>7864</v>
      </c>
      <c r="I21" s="298" t="s">
        <v>7788</v>
      </c>
      <c r="J21" s="312" t="s">
        <v>7862</v>
      </c>
      <c r="K21" s="295" t="s">
        <v>7869</v>
      </c>
      <c r="L21" s="314" t="str">
        <f xml:space="preserve">
IF(K22="ア",VLOOKUP(I22,ア!$A:$C,2,FALSE),
IF(K22="イ",VLOOKUP(I22,イ!$A:$C,2,FALSE),
IF(K22="ウ",HLOOKUP(I22,ウ!$1:$6,4,FALSE),
IF(K22="エ",VLOOKUP(I22,エ!$A:$E,4,FALSE),""))))</f>
        <v>16-3　大日本絵画</v>
      </c>
      <c r="M21" s="316" t="str">
        <f xml:space="preserve">
IF(K22="ア",VLOOKUP(I22,ア!$A:$C,3,FALSE),
IF(K22="イ",VLOOKUP(I22,イ!$A:$C,3,FALSE),
IF(K22="ウ",HLOOKUP(I22,ウ!$1:$6,5,FALSE)&amp;HLOOKUP(I22,ウ!$1:$6,6,FALSE),
IF(K22="エ",VLOOKUP(I22,エ!$A:$E,4,FALSE),""))))</f>
        <v>めくりしかけえほんたのしいはじめての
さんすうのえほん</v>
      </c>
      <c r="N21" s="318" t="s">
        <v>7683</v>
      </c>
      <c r="O21" s="306" t="s">
        <v>7904</v>
      </c>
      <c r="P21" s="329" t="s">
        <v>7868</v>
      </c>
      <c r="Q21" s="320"/>
      <c r="R21" s="294" t="s">
        <v>7789</v>
      </c>
      <c r="S21" s="312" t="s">
        <v>7862</v>
      </c>
      <c r="T21" s="295" t="s">
        <v>7869</v>
      </c>
      <c r="U21" s="314" t="str">
        <f xml:space="preserve">
IF(T22="ア",VLOOKUP(R22,ア!$A:$C,2,FALSE),
IF(T22="イ",VLOOKUP(R22,イ!$A:$C,2,FALSE),
IF(T22="ウ",HLOOKUP(R22,ウ!$1:$6,4,FALSE),
IF(T22="エ",VLOOKUP(R22,エ!$A:$E,4,FALSE),""))))</f>
        <v>08-1　く も ん 出 版</v>
      </c>
      <c r="V21" s="316" t="str">
        <f xml:space="preserve">
IF(T22="ア",VLOOKUP(R22,ア!$A:$C,3,FALSE),
IF(T22="イ",VLOOKUP(R22,イ!$A:$C,3,FALSE),
IF(T22="ウ",HLOOKUP(R22,ウ!$1:$6,5,FALSE)&amp;HLOOKUP(R22,ウ!$1:$6,6,FALSE),
IF(T22="エ",VLOOKUP(R22,エ!$A:$E,4,FALSE),""))))</f>
        <v>くもんのはじめてのえほん３おおきいちいさい</v>
      </c>
      <c r="W21" s="318" t="s">
        <v>7683</v>
      </c>
      <c r="X21" s="306" t="s">
        <v>7876</v>
      </c>
      <c r="Y21" s="308" t="s">
        <v>7873</v>
      </c>
      <c r="Z21" s="310"/>
    </row>
    <row r="22" spans="1:26" s="187" customFormat="1" ht="19.8" customHeight="1" x14ac:dyDescent="0.45">
      <c r="A22" s="225" t="s">
        <v>7865</v>
      </c>
      <c r="B22" s="313"/>
      <c r="C22" s="297" t="s">
        <v>7721</v>
      </c>
      <c r="D22" s="315"/>
      <c r="E22" s="317"/>
      <c r="F22" s="319"/>
      <c r="G22" s="307"/>
      <c r="H22" s="332"/>
      <c r="I22" s="227">
        <v>9784499288132</v>
      </c>
      <c r="J22" s="313"/>
      <c r="K22" s="297" t="s">
        <v>7722</v>
      </c>
      <c r="L22" s="315"/>
      <c r="M22" s="317"/>
      <c r="N22" s="319"/>
      <c r="O22" s="307"/>
      <c r="P22" s="332"/>
      <c r="Q22" s="321"/>
      <c r="R22" s="225">
        <v>9784774300153</v>
      </c>
      <c r="S22" s="313"/>
      <c r="T22" s="297" t="s">
        <v>7722</v>
      </c>
      <c r="U22" s="315"/>
      <c r="V22" s="317"/>
      <c r="W22" s="319"/>
      <c r="X22" s="307"/>
      <c r="Y22" s="309"/>
      <c r="Z22" s="311"/>
    </row>
    <row r="23" spans="1:26" s="187" customFormat="1" ht="19.8" customHeight="1" x14ac:dyDescent="0.45">
      <c r="A23" s="294" t="s">
        <v>1943</v>
      </c>
      <c r="B23" s="312" t="s">
        <v>7866</v>
      </c>
      <c r="C23" s="295" t="s">
        <v>7866</v>
      </c>
      <c r="D23" s="314" t="str">
        <f xml:space="preserve">
IF(C24="ア",VLOOKUP(A24,ア!$A:$C,2,FALSE),
IF(C24="イ",VLOOKUP(A24,イ!$A:$C,2,FALSE),
IF(C24="ウ",HLOOKUP(A24,ウ!$1:$6,4,FALSE),
IF(C24="エ",VLOOKUP(A24,エ!$A:$E,4,FALSE),""))))</f>
        <v>17-1　チ ャ イ ル ド</v>
      </c>
      <c r="E23" s="316" t="str">
        <f xml:space="preserve">
IF(C24="ア",VLOOKUP(A24,ア!$A:$C,3,FALSE),
IF(C24="イ",VLOOKUP(A24,イ!$A:$C,3,FALSE),
IF(C24="ウ",HLOOKUP(A24,ウ!$1:$6,5,FALSE)&amp;HLOOKUP(A24,ウ!$1:$6,6,FALSE),
IF(C24="エ",VLOOKUP(A24,エ!$A:$E,4,FALSE),""))))</f>
        <v>たにぞうの
元気がイチバン！あそびうた</v>
      </c>
      <c r="F23" s="318" t="s">
        <v>7683</v>
      </c>
      <c r="G23" s="306" t="s">
        <v>7860</v>
      </c>
      <c r="H23" s="329" t="s">
        <v>7861</v>
      </c>
      <c r="I23" s="298" t="s">
        <v>1945</v>
      </c>
      <c r="J23" s="312" t="s">
        <v>7863</v>
      </c>
      <c r="K23" s="295" t="s">
        <v>7863</v>
      </c>
      <c r="L23" s="314" t="str">
        <f xml:space="preserve">
IF(K24="ア",VLOOKUP(I24,ア!$A:$C,2,FALSE),
IF(K24="イ",VLOOKUP(I24,イ!$A:$C,2,FALSE),
IF(K24="ウ",HLOOKUP(I24,ウ!$1:$6,4,FALSE),
IF(K24="エ",VLOOKUP(I24,エ!$A:$E,4,FALSE),""))))</f>
        <v>01-1　あ か ね 書 房</v>
      </c>
      <c r="M23" s="316" t="str">
        <f xml:space="preserve">
IF(K24="ア",VLOOKUP(I24,ア!$A:$C,3,FALSE),
IF(K24="イ",VLOOKUP(I24,イ!$A:$C,3,FALSE),
IF(K24="ウ",HLOOKUP(I24,ウ!$1:$6,5,FALSE)&amp;HLOOKUP(I24,ウ!$1:$6,6,FALSE),
IF(K24="エ",VLOOKUP(I24,エ!$A:$E,4,FALSE),""))))</f>
        <v>かばくん くらしのえほん３かばくんのはるなつあきふゆ</v>
      </c>
      <c r="N23" s="318" t="s">
        <v>7683</v>
      </c>
      <c r="O23" s="306" t="s">
        <v>7860</v>
      </c>
      <c r="P23" s="329" t="s">
        <v>7864</v>
      </c>
      <c r="Q23" s="320" t="s">
        <v>7870</v>
      </c>
      <c r="R23" s="294" t="s">
        <v>1948</v>
      </c>
      <c r="S23" s="312" t="s">
        <v>7862</v>
      </c>
      <c r="T23" s="295" t="s">
        <v>7869</v>
      </c>
      <c r="U23" s="314" t="str">
        <f xml:space="preserve">
IF(T24="ア",VLOOKUP(R24,ア!$A:$C,2,FALSE),
IF(T24="イ",VLOOKUP(R24,イ!$A:$C,2,FALSE),
IF(T24="ウ",HLOOKUP(R24,ウ!$1:$6,4,FALSE),
IF(T24="エ",VLOOKUP(R24,エ!$A:$E,4,FALSE),""))))</f>
        <v>20-4　戸田デザイン</v>
      </c>
      <c r="V23" s="316" t="str">
        <f xml:space="preserve">
IF(T24="ア",VLOOKUP(R24,ア!$A:$C,3,FALSE),
IF(T24="イ",VLOOKUP(R24,イ!$A:$C,3,FALSE),
IF(T24="ウ",HLOOKUP(R24,ウ!$1:$6,5,FALSE)&amp;HLOOKUP(R24,ウ!$1:$6,6,FALSE),
IF(T24="エ",VLOOKUP(R24,エ!$A:$E,4,FALSE),""))))</f>
        <v>とけいのえほん</v>
      </c>
      <c r="W23" s="318" t="s">
        <v>7683</v>
      </c>
      <c r="X23" s="306" t="s">
        <v>7871</v>
      </c>
      <c r="Y23" s="308" t="s">
        <v>7873</v>
      </c>
      <c r="Z23" s="310"/>
    </row>
    <row r="24" spans="1:26" s="187" customFormat="1" ht="19.8" customHeight="1" x14ac:dyDescent="0.45">
      <c r="A24" s="225">
        <v>9784805402160</v>
      </c>
      <c r="B24" s="313"/>
      <c r="C24" s="297" t="s">
        <v>7722</v>
      </c>
      <c r="D24" s="315"/>
      <c r="E24" s="317"/>
      <c r="F24" s="319"/>
      <c r="G24" s="307"/>
      <c r="H24" s="332"/>
      <c r="I24" s="227">
        <v>9784251001238</v>
      </c>
      <c r="J24" s="313"/>
      <c r="K24" s="297" t="s">
        <v>7722</v>
      </c>
      <c r="L24" s="315"/>
      <c r="M24" s="317"/>
      <c r="N24" s="319"/>
      <c r="O24" s="307"/>
      <c r="P24" s="332"/>
      <c r="Q24" s="321"/>
      <c r="R24" s="225">
        <v>9784924710405</v>
      </c>
      <c r="S24" s="313"/>
      <c r="T24" s="297" t="s">
        <v>7722</v>
      </c>
      <c r="U24" s="315"/>
      <c r="V24" s="317"/>
      <c r="W24" s="319"/>
      <c r="X24" s="307"/>
      <c r="Y24" s="309"/>
      <c r="Z24" s="311"/>
    </row>
    <row r="25" spans="1:26" s="187" customFormat="1" ht="19.8" customHeight="1" x14ac:dyDescent="0.45">
      <c r="A25" s="294" t="s">
        <v>1944</v>
      </c>
      <c r="B25" s="312" t="s">
        <v>7880</v>
      </c>
      <c r="C25" s="295" t="s">
        <v>7881</v>
      </c>
      <c r="D25" s="314" t="str">
        <f xml:space="preserve">
IF(C26="ア",VLOOKUP(A26,ア!$A:$C,2,FALSE),
IF(C26="イ",VLOOKUP(A26,イ!$A:$C,2,FALSE),
IF(C26="ウ",HLOOKUP(A26,ウ!$1:$6,4,FALSE),
IF(C26="エ",VLOOKUP(A26,エ!$A:$E,4,FALSE),""))))</f>
        <v>02-1　岩　崎　書　店</v>
      </c>
      <c r="E25" s="316" t="str">
        <f xml:space="preserve">
IF(C26="ア",VLOOKUP(A26,ア!$A:$C,3,FALSE),
IF(C26="イ",VLOOKUP(A26,イ!$A:$C,3,FALSE),
IF(C26="ウ",HLOOKUP(A26,ウ!$1:$6,5,FALSE)&amp;HLOOKUP(A26,ウ!$1:$6,6,FALSE),
IF(C26="エ",VLOOKUP(A26,エ!$A:$E,4,FALSE),""))))</f>
        <v>あそびの絵本えのぐあそび</v>
      </c>
      <c r="F25" s="318" t="s">
        <v>7683</v>
      </c>
      <c r="G25" s="306" t="s">
        <v>7860</v>
      </c>
      <c r="H25" s="329" t="s">
        <v>7864</v>
      </c>
      <c r="I25" s="298" t="s">
        <v>1946</v>
      </c>
      <c r="J25" s="312" t="s">
        <v>7866</v>
      </c>
      <c r="K25" s="295" t="s">
        <v>7866</v>
      </c>
      <c r="L25" s="314" t="str">
        <f xml:space="preserve">
IF(K26="ア",VLOOKUP(I26,ア!$A:$C,2,FALSE),
IF(K26="イ",VLOOKUP(I26,イ!$A:$C,2,FALSE),
IF(K26="ウ",HLOOKUP(I26,ウ!$1:$6,4,FALSE),
IF(K26="エ",VLOOKUP(I26,エ!$A:$E,4,FALSE),""))))</f>
        <v>東書</v>
      </c>
      <c r="M25" s="316" t="str">
        <f xml:space="preserve">
IF(K26="ア",VLOOKUP(I26,ア!$A:$C,3,FALSE),
IF(K26="イ",VLOOKUP(I26,イ!$A:$C,3,FALSE),
IF(K26="ウ",HLOOKUP(I26,ウ!$1:$6,5,FALSE)&amp;HLOOKUP(I26,ウ!$1:$6,6,FALSE),
IF(K26="エ",VLOOKUP(I26,エ!$A:$E,4,FALSE),""))))</f>
        <v>おんがく　☆</v>
      </c>
      <c r="N25" s="318" t="s">
        <v>7683</v>
      </c>
      <c r="O25" s="306" t="s">
        <v>7860</v>
      </c>
      <c r="P25" s="329" t="s">
        <v>7868</v>
      </c>
      <c r="Q25" s="320"/>
      <c r="R25" s="294" t="s">
        <v>1949</v>
      </c>
      <c r="S25" s="312" t="s">
        <v>7863</v>
      </c>
      <c r="T25" s="295" t="s">
        <v>7863</v>
      </c>
      <c r="U25" s="314" t="str">
        <f xml:space="preserve">
IF(T26="ア",VLOOKUP(R26,ア!$A:$C,2,FALSE),
IF(T26="イ",VLOOKUP(R26,イ!$A:$C,2,FALSE),
IF(T26="ウ",HLOOKUP(R26,ウ!$1:$6,4,FALSE),
IF(T26="エ",VLOOKUP(R26,エ!$A:$E,4,FALSE),""))))</f>
        <v>東書</v>
      </c>
      <c r="V25" s="316" t="str">
        <f xml:space="preserve">
IF(T26="ア",VLOOKUP(R26,ア!$A:$C,3,FALSE),
IF(T26="イ",VLOOKUP(R26,イ!$A:$C,3,FALSE),
IF(T26="ウ",HLOOKUP(R26,ウ!$1:$6,5,FALSE)&amp;HLOOKUP(R26,ウ!$1:$6,6,FALSE),
IF(T26="エ",VLOOKUP(R26,エ!$A:$E,4,FALSE),""))))</f>
        <v>せいかつ　☆☆</v>
      </c>
      <c r="W25" s="318" t="s">
        <v>7683</v>
      </c>
      <c r="X25" s="306" t="s">
        <v>7878</v>
      </c>
      <c r="Y25" s="308" t="s">
        <v>7873</v>
      </c>
      <c r="Z25" s="310"/>
    </row>
    <row r="26" spans="1:26" s="187" customFormat="1" ht="19.8" customHeight="1" x14ac:dyDescent="0.45">
      <c r="A26" s="225">
        <v>9784265912179</v>
      </c>
      <c r="B26" s="313"/>
      <c r="C26" s="297" t="s">
        <v>7722</v>
      </c>
      <c r="D26" s="315"/>
      <c r="E26" s="317"/>
      <c r="F26" s="319"/>
      <c r="G26" s="307"/>
      <c r="H26" s="332"/>
      <c r="I26" s="227" t="s">
        <v>7872</v>
      </c>
      <c r="J26" s="313"/>
      <c r="K26" s="297" t="s">
        <v>7721</v>
      </c>
      <c r="L26" s="315"/>
      <c r="M26" s="317"/>
      <c r="N26" s="319"/>
      <c r="O26" s="307"/>
      <c r="P26" s="332"/>
      <c r="Q26" s="321"/>
      <c r="R26" s="225" t="s">
        <v>7877</v>
      </c>
      <c r="S26" s="313"/>
      <c r="T26" s="297" t="s">
        <v>7721</v>
      </c>
      <c r="U26" s="315"/>
      <c r="V26" s="317"/>
      <c r="W26" s="319"/>
      <c r="X26" s="307"/>
      <c r="Y26" s="309"/>
      <c r="Z26" s="311"/>
    </row>
    <row r="27" spans="1:26" s="187" customFormat="1" ht="19.8" customHeight="1" x14ac:dyDescent="0.45">
      <c r="A27" s="294" t="s">
        <v>7790</v>
      </c>
      <c r="B27" s="312" t="s">
        <v>7867</v>
      </c>
      <c r="C27" s="295" t="s">
        <v>7867</v>
      </c>
      <c r="D27" s="314" t="str">
        <f xml:space="preserve">
IF(C28="ア",VLOOKUP(A28,ア!$A:$C,2,FALSE),
IF(C28="イ",VLOOKUP(A28,イ!$A:$C,2,FALSE),
IF(C28="ウ",HLOOKUP(A28,ウ!$1:$6,4,FALSE),
IF(C28="エ",VLOOKUP(A28,エ!$A:$E,4,FALSE),""))))</f>
        <v>06-1　偕　成　社</v>
      </c>
      <c r="E27" s="316" t="str">
        <f xml:space="preserve">
IF(C28="ア",VLOOKUP(A28,ア!$A:$C,3,FALSE),
IF(C28="イ",VLOOKUP(A28,イ!$A:$C,3,FALSE),
IF(C28="ウ",HLOOKUP(A28,ウ!$1:$6,5,FALSE)&amp;HLOOKUP(A28,ウ!$1:$6,6,FALSE),
IF(C28="エ",VLOOKUP(A28,エ!$A:$E,4,FALSE),""))))</f>
        <v>あかちゃんの
あそびえほん（10）おきがえあそび</v>
      </c>
      <c r="F27" s="318" t="s">
        <v>7683</v>
      </c>
      <c r="G27" s="306" t="s">
        <v>7860</v>
      </c>
      <c r="H27" s="329" t="s">
        <v>7864</v>
      </c>
      <c r="I27" s="298" t="s">
        <v>7791</v>
      </c>
      <c r="J27" s="312" t="s">
        <v>7880</v>
      </c>
      <c r="K27" s="295" t="s">
        <v>7881</v>
      </c>
      <c r="L27" s="314" t="str">
        <f xml:space="preserve">
IF(K28="ア",VLOOKUP(I28,ア!$A:$C,2,FALSE),
IF(K28="イ",VLOOKUP(I28,イ!$A:$C,2,FALSE),
IF(K28="ウ",HLOOKUP(I28,ウ!$1:$6,4,FALSE),
IF(K28="エ",VLOOKUP(I28,エ!$A:$E,4,FALSE),""))))</f>
        <v>02-1　岩　崎　書　店</v>
      </c>
      <c r="M27" s="316" t="str">
        <f xml:space="preserve">
IF(K28="ア",VLOOKUP(I28,ア!$A:$C,3,FALSE),
IF(K28="イ",VLOOKUP(I28,イ!$A:$C,3,FALSE),
IF(K28="ウ",HLOOKUP(I28,ウ!$1:$6,5,FALSE)&amp;HLOOKUP(I28,ウ!$1:$6,6,FALSE),
IF(K28="エ",VLOOKUP(I28,エ!$A:$E,4,FALSE),""))))</f>
        <v>あそびの絵本えのぐあそび</v>
      </c>
      <c r="N27" s="318" t="s">
        <v>7683</v>
      </c>
      <c r="O27" s="306" t="s">
        <v>7860</v>
      </c>
      <c r="P27" s="329" t="s">
        <v>7864</v>
      </c>
      <c r="Q27" s="320" t="s">
        <v>7870</v>
      </c>
      <c r="R27" s="294" t="s">
        <v>7792</v>
      </c>
      <c r="S27" s="312" t="s">
        <v>7866</v>
      </c>
      <c r="T27" s="295" t="s">
        <v>7866</v>
      </c>
      <c r="U27" s="314" t="str">
        <f xml:space="preserve">
IF(T28="ア",VLOOKUP(R28,ア!$A:$C,2,FALSE),
IF(T28="イ",VLOOKUP(R28,イ!$A:$C,2,FALSE),
IF(T28="ウ",HLOOKUP(R28,ウ!$1:$6,4,FALSE),
IF(T28="エ",VLOOKUP(R28,エ!$A:$E,4,FALSE),""))))</f>
        <v>17-1　チ ャ イ ル ド</v>
      </c>
      <c r="V27" s="316" t="str">
        <f xml:space="preserve">
IF(T28="ア",VLOOKUP(R28,ア!$A:$C,3,FALSE),
IF(T28="イ",VLOOKUP(R28,イ!$A:$C,3,FALSE),
IF(T28="ウ",HLOOKUP(R28,ウ!$1:$6,5,FALSE)&amp;HLOOKUP(R28,ウ!$1:$6,6,FALSE),
IF(T28="エ",VLOOKUP(R28,エ!$A:$E,4,FALSE),""))))</f>
        <v>ポケットブックスケロポンズのあそびうた
同好会</v>
      </c>
      <c r="W27" s="318" t="s">
        <v>7683</v>
      </c>
      <c r="X27" s="306" t="s">
        <v>7878</v>
      </c>
      <c r="Y27" s="308" t="s">
        <v>7879</v>
      </c>
      <c r="Z27" s="310"/>
    </row>
    <row r="28" spans="1:26" s="187" customFormat="1" ht="19.8" customHeight="1" x14ac:dyDescent="0.45">
      <c r="A28" s="225">
        <v>9784031311007</v>
      </c>
      <c r="B28" s="313"/>
      <c r="C28" s="297" t="s">
        <v>7722</v>
      </c>
      <c r="D28" s="315"/>
      <c r="E28" s="317"/>
      <c r="F28" s="319"/>
      <c r="G28" s="307"/>
      <c r="H28" s="332"/>
      <c r="I28" s="225">
        <v>9784265912179</v>
      </c>
      <c r="J28" s="313"/>
      <c r="K28" s="297" t="s">
        <v>7722</v>
      </c>
      <c r="L28" s="315"/>
      <c r="M28" s="317"/>
      <c r="N28" s="319"/>
      <c r="O28" s="307"/>
      <c r="P28" s="332"/>
      <c r="Q28" s="321"/>
      <c r="R28" s="225">
        <v>9784805402009</v>
      </c>
      <c r="S28" s="313"/>
      <c r="T28" s="297" t="s">
        <v>7722</v>
      </c>
      <c r="U28" s="315"/>
      <c r="V28" s="317"/>
      <c r="W28" s="319"/>
      <c r="X28" s="307"/>
      <c r="Y28" s="309"/>
      <c r="Z28" s="311"/>
    </row>
    <row r="29" spans="1:26" s="187" customFormat="1" ht="19.8" customHeight="1" x14ac:dyDescent="0.45">
      <c r="A29" s="294" t="s">
        <v>7793</v>
      </c>
      <c r="B29" s="312"/>
      <c r="C29" s="295"/>
      <c r="D29" s="314" t="str">
        <f xml:space="preserve">
IF(C30="ア",VLOOKUP(A30,ア!$A:$C,2,FALSE),
IF(C30="イ",VLOOKUP(A30,イ!$A:$C,2,FALSE),
IF(C30="ウ",HLOOKUP(A30,ウ!$1:$6,4,FALSE),
IF(C30="エ",VLOOKUP(A30,エ!$A:$E,4,FALSE),""))))</f>
        <v/>
      </c>
      <c r="E29" s="316" t="str">
        <f xml:space="preserve">
IF(C30="ア",VLOOKUP(A30,ア!$A:$C,3,FALSE),
IF(C30="イ",VLOOKUP(A30,イ!$A:$C,3,FALSE),
IF(C30="ウ",HLOOKUP(A30,ウ!$1:$6,5,FALSE)&amp;HLOOKUP(A30,ウ!$1:$6,6,FALSE),
IF(C30="エ",VLOOKUP(A30,エ!$A:$E,4,FALSE),""))))</f>
        <v/>
      </c>
      <c r="F29" s="318"/>
      <c r="G29" s="306"/>
      <c r="H29" s="329"/>
      <c r="I29" s="298" t="s">
        <v>7794</v>
      </c>
      <c r="J29" s="312" t="s">
        <v>7867</v>
      </c>
      <c r="K29" s="295" t="s">
        <v>7867</v>
      </c>
      <c r="L29" s="314" t="str">
        <f xml:space="preserve">
IF(K30="ア",VLOOKUP(I30,ア!$A:$C,2,FALSE),
IF(K30="イ",VLOOKUP(I30,イ!$A:$C,2,FALSE),
IF(K30="ウ",HLOOKUP(I30,ウ!$1:$6,4,FALSE),
IF(K30="エ",VLOOKUP(I30,エ!$A:$E,4,FALSE),""))))</f>
        <v>06-1　偕　成　社</v>
      </c>
      <c r="M29" s="316" t="str">
        <f xml:space="preserve">
IF(K30="ア",VLOOKUP(I30,ア!$A:$C,3,FALSE),
IF(K30="イ",VLOOKUP(I30,イ!$A:$C,3,FALSE),
IF(K30="ウ",HLOOKUP(I30,ウ!$1:$6,5,FALSE)&amp;HLOOKUP(I30,ウ!$1:$6,6,FALSE),
IF(K30="エ",VLOOKUP(I30,エ!$A:$E,4,FALSE),""))))</f>
        <v>あかちゃんの
あそびえほん（10）おきがえあそび</v>
      </c>
      <c r="N29" s="318" t="s">
        <v>7683</v>
      </c>
      <c r="O29" s="306" t="s">
        <v>7860</v>
      </c>
      <c r="P29" s="329" t="s">
        <v>7864</v>
      </c>
      <c r="Q29" s="320" t="s">
        <v>7870</v>
      </c>
      <c r="R29" s="294" t="s">
        <v>7795</v>
      </c>
      <c r="S29" s="312" t="s">
        <v>7880</v>
      </c>
      <c r="T29" s="295" t="s">
        <v>7881</v>
      </c>
      <c r="U29" s="314" t="str">
        <f xml:space="preserve">
IF(T30="ア",VLOOKUP(R30,ア!$A:$C,2,FALSE),
IF(T30="イ",VLOOKUP(R30,イ!$A:$C,2,FALSE),
IF(T30="ウ",HLOOKUP(R30,ウ!$1:$6,4,FALSE),
IF(T30="エ",VLOOKUP(R30,エ!$A:$E,4,FALSE),""))))</f>
        <v>11-1　さ　え　ら</v>
      </c>
      <c r="V29" s="316" t="str">
        <f xml:space="preserve">
IF(T30="ア",VLOOKUP(R30,ア!$A:$C,3,FALSE),
IF(T30="イ",VLOOKUP(R30,イ!$A:$C,3,FALSE),
IF(T30="ウ",HLOOKUP(R30,ウ!$1:$6,5,FALSE)&amp;HLOOKUP(R30,ウ!$1:$6,6,FALSE),
IF(T30="エ",VLOOKUP(R30,エ!$A:$E,4,FALSE),""))))</f>
        <v>たのしい工作教室　たのしいこうさく
きょうしつ１</v>
      </c>
      <c r="W29" s="318" t="s">
        <v>7683</v>
      </c>
      <c r="X29" s="306" t="s">
        <v>7878</v>
      </c>
      <c r="Y29" s="308" t="s">
        <v>7873</v>
      </c>
      <c r="Z29" s="310"/>
    </row>
    <row r="30" spans="1:26" s="187" customFormat="1" ht="19.8" customHeight="1" x14ac:dyDescent="0.45">
      <c r="A30" s="225"/>
      <c r="B30" s="313"/>
      <c r="C30" s="297"/>
      <c r="D30" s="315"/>
      <c r="E30" s="317"/>
      <c r="F30" s="319"/>
      <c r="G30" s="307"/>
      <c r="H30" s="332"/>
      <c r="I30" s="225">
        <v>9784031311007</v>
      </c>
      <c r="J30" s="313"/>
      <c r="K30" s="297" t="s">
        <v>7722</v>
      </c>
      <c r="L30" s="315"/>
      <c r="M30" s="317"/>
      <c r="N30" s="319"/>
      <c r="O30" s="307"/>
      <c r="P30" s="332"/>
      <c r="Q30" s="321"/>
      <c r="R30" s="225">
        <v>9784378012018</v>
      </c>
      <c r="S30" s="313"/>
      <c r="T30" s="297" t="s">
        <v>7722</v>
      </c>
      <c r="U30" s="315"/>
      <c r="V30" s="317"/>
      <c r="W30" s="319"/>
      <c r="X30" s="307"/>
      <c r="Y30" s="309"/>
      <c r="Z30" s="311"/>
    </row>
    <row r="31" spans="1:26" s="187" customFormat="1" ht="19.8" customHeight="1" x14ac:dyDescent="0.45">
      <c r="A31" s="294" t="s">
        <v>7796</v>
      </c>
      <c r="B31" s="312"/>
      <c r="C31" s="295"/>
      <c r="D31" s="314" t="str">
        <f xml:space="preserve">
IF(C32="ア",VLOOKUP(A32,ア!$A:$C,2,FALSE),
IF(C32="イ",VLOOKUP(A32,イ!$A:$C,2,FALSE),
IF(C32="ウ",HLOOKUP(A32,ウ!$1:$6,4,FALSE),
IF(C32="エ",VLOOKUP(A32,エ!$A:$E,4,FALSE),""))))</f>
        <v/>
      </c>
      <c r="E31" s="316" t="str">
        <f xml:space="preserve">
IF(C32="ア",VLOOKUP(A32,ア!$A:$C,3,FALSE),
IF(C32="イ",VLOOKUP(A32,イ!$A:$C,3,FALSE),
IF(C32="ウ",HLOOKUP(A32,ウ!$1:$6,5,FALSE)&amp;HLOOKUP(A32,ウ!$1:$6,6,FALSE),
IF(C32="エ",VLOOKUP(A32,エ!$A:$E,4,FALSE),""))))</f>
        <v/>
      </c>
      <c r="F31" s="318"/>
      <c r="G31" s="306"/>
      <c r="H31" s="329"/>
      <c r="I31" s="298" t="s">
        <v>7797</v>
      </c>
      <c r="J31" s="312"/>
      <c r="K31" s="295"/>
      <c r="L31" s="314" t="str">
        <f xml:space="preserve">
IF(K32="ア",VLOOKUP(I32,ア!$A:$C,2,FALSE),
IF(K32="イ",VLOOKUP(I32,イ!$A:$C,2,FALSE),
IF(K32="ウ",HLOOKUP(I32,ウ!$1:$6,4,FALSE),
IF(K32="エ",VLOOKUP(I32,エ!$A:$E,4,FALSE),""))))</f>
        <v/>
      </c>
      <c r="M31" s="316" t="str">
        <f xml:space="preserve">
IF(K32="ア",VLOOKUP(I32,ア!$A:$C,3,FALSE),
IF(K32="イ",VLOOKUP(I32,イ!$A:$C,3,FALSE),
IF(K32="ウ",HLOOKUP(I32,ウ!$1:$6,5,FALSE)&amp;HLOOKUP(I32,ウ!$1:$6,6,FALSE),
IF(K32="エ",VLOOKUP(I32,エ!$A:$E,4,FALSE),""))))</f>
        <v/>
      </c>
      <c r="N31" s="318"/>
      <c r="O31" s="306"/>
      <c r="P31" s="329"/>
      <c r="Q31" s="320"/>
      <c r="R31" s="294" t="s">
        <v>7798</v>
      </c>
      <c r="S31" s="312" t="s">
        <v>7882</v>
      </c>
      <c r="T31" s="295" t="s">
        <v>7883</v>
      </c>
      <c r="U31" s="314" t="str">
        <f xml:space="preserve">
IF(T32="ア",VLOOKUP(R32,ア!$A:$C,2,FALSE),
IF(T32="イ",VLOOKUP(R32,イ!$A:$C,2,FALSE),
IF(T32="ウ",HLOOKUP(R32,ウ!$1:$6,4,FALSE),
IF(T32="エ",VLOOKUP(R32,エ!$A:$E,4,FALSE),""))))</f>
        <v>07-2　金　の　星　社</v>
      </c>
      <c r="V31" s="316" t="str">
        <f xml:space="preserve">
IF(T32="ア",VLOOKUP(R32,ア!$A:$C,3,FALSE),
IF(T32="イ",VLOOKUP(R32,イ!$A:$C,3,FALSE),
IF(T32="ウ",HLOOKUP(R32,ウ!$1:$6,5,FALSE)&amp;HLOOKUP(R32,ウ!$1:$6,6,FALSE),
IF(T32="エ",VLOOKUP(R32,エ!$A:$E,4,FALSE),""))))</f>
        <v>げんきをつくる食育えほん１たべるのだいすき！</v>
      </c>
      <c r="W31" s="318" t="s">
        <v>7683</v>
      </c>
      <c r="X31" s="306" t="s">
        <v>7878</v>
      </c>
      <c r="Y31" s="308" t="s">
        <v>7873</v>
      </c>
      <c r="Z31" s="310"/>
    </row>
    <row r="32" spans="1:26" s="187" customFormat="1" ht="19.8" customHeight="1" x14ac:dyDescent="0.45">
      <c r="A32" s="225"/>
      <c r="B32" s="313"/>
      <c r="C32" s="297"/>
      <c r="D32" s="315"/>
      <c r="E32" s="317"/>
      <c r="F32" s="319"/>
      <c r="G32" s="307"/>
      <c r="H32" s="332"/>
      <c r="I32" s="227"/>
      <c r="J32" s="313"/>
      <c r="K32" s="297"/>
      <c r="L32" s="315"/>
      <c r="M32" s="317"/>
      <c r="N32" s="319"/>
      <c r="O32" s="307"/>
      <c r="P32" s="332"/>
      <c r="Q32" s="321"/>
      <c r="R32" s="225">
        <v>9784323030012</v>
      </c>
      <c r="S32" s="313"/>
      <c r="T32" s="297" t="s">
        <v>7722</v>
      </c>
      <c r="U32" s="315"/>
      <c r="V32" s="317"/>
      <c r="W32" s="319"/>
      <c r="X32" s="307"/>
      <c r="Y32" s="309"/>
      <c r="Z32" s="311"/>
    </row>
    <row r="33" spans="1:26" s="187" customFormat="1" ht="19.8" customHeight="1" x14ac:dyDescent="0.45">
      <c r="A33" s="294" t="s">
        <v>7799</v>
      </c>
      <c r="B33" s="312"/>
      <c r="C33" s="295"/>
      <c r="D33" s="314" t="str">
        <f xml:space="preserve">
IF(C34="ア",VLOOKUP(A34,ア!$A:$C,2,FALSE),
IF(C34="イ",VLOOKUP(A34,イ!$A:$C,2,FALSE),
IF(C34="ウ",HLOOKUP(A34,ウ!$1:$6,4,FALSE),
IF(C34="エ",VLOOKUP(A34,エ!$A:$E,4,FALSE),""))))</f>
        <v/>
      </c>
      <c r="E33" s="316" t="str">
        <f xml:space="preserve">
IF(C34="ア",VLOOKUP(A34,ア!$A:$C,3,FALSE),
IF(C34="イ",VLOOKUP(A34,イ!$A:$C,3,FALSE),
IF(C34="ウ",HLOOKUP(A34,ウ!$1:$6,5,FALSE)&amp;HLOOKUP(A34,ウ!$1:$6,6,FALSE),
IF(C34="エ",VLOOKUP(A34,エ!$A:$E,4,FALSE),""))))</f>
        <v/>
      </c>
      <c r="F33" s="318"/>
      <c r="G33" s="306"/>
      <c r="H33" s="329"/>
      <c r="I33" s="298" t="s">
        <v>7800</v>
      </c>
      <c r="J33" s="312"/>
      <c r="K33" s="295"/>
      <c r="L33" s="314" t="str">
        <f xml:space="preserve">
IF(K34="ア",VLOOKUP(I34,ア!$A:$C,2,FALSE),
IF(K34="イ",VLOOKUP(I34,イ!$A:$C,2,FALSE),
IF(K34="ウ",HLOOKUP(I34,ウ!$1:$6,4,FALSE),
IF(K34="エ",VLOOKUP(I34,エ!$A:$E,4,FALSE),""))))</f>
        <v/>
      </c>
      <c r="M33" s="316" t="str">
        <f xml:space="preserve">
IF(K34="ア",VLOOKUP(I34,ア!$A:$C,3,FALSE),
IF(K34="イ",VLOOKUP(I34,イ!$A:$C,3,FALSE),
IF(K34="ウ",HLOOKUP(I34,ウ!$1:$6,5,FALSE)&amp;HLOOKUP(I34,ウ!$1:$6,6,FALSE),
IF(K34="エ",VLOOKUP(I34,エ!$A:$E,4,FALSE),""))))</f>
        <v/>
      </c>
      <c r="N33" s="318"/>
      <c r="O33" s="306"/>
      <c r="P33" s="329"/>
      <c r="Q33" s="320"/>
      <c r="R33" s="294" t="s">
        <v>7801</v>
      </c>
      <c r="S33" s="312" t="s">
        <v>7867</v>
      </c>
      <c r="T33" s="295" t="s">
        <v>7867</v>
      </c>
      <c r="U33" s="314" t="str">
        <f xml:space="preserve">
IF(T34="ア",VLOOKUP(R34,ア!$A:$C,2,FALSE),
IF(T34="イ",VLOOKUP(R34,イ!$A:$C,2,FALSE),
IF(T34="ウ",HLOOKUP(R34,ウ!$1:$6,4,FALSE),
IF(T34="エ",VLOOKUP(R34,エ!$A:$E,4,FALSE),""))))</f>
        <v>28-3　ブロンズ新社</v>
      </c>
      <c r="V33" s="316" t="str">
        <f xml:space="preserve">
IF(T34="ア",VLOOKUP(R34,ア!$A:$C,3,FALSE),
IF(T34="イ",VLOOKUP(R34,イ!$A:$C,3,FALSE),
IF(T34="ウ",HLOOKUP(R34,ウ!$1:$6,5,FALSE)&amp;HLOOKUP(R34,ウ!$1:$6,6,FALSE),
IF(T34="エ",VLOOKUP(R34,エ!$A:$E,4,FALSE),""))))</f>
        <v>挨拶絵本</v>
      </c>
      <c r="W33" s="318" t="s">
        <v>7683</v>
      </c>
      <c r="X33" s="306" t="s">
        <v>7878</v>
      </c>
      <c r="Y33" s="308" t="s">
        <v>7879</v>
      </c>
      <c r="Z33" s="310"/>
    </row>
    <row r="34" spans="1:26" s="187" customFormat="1" ht="19.8" customHeight="1" x14ac:dyDescent="0.45">
      <c r="A34" s="225"/>
      <c r="B34" s="313"/>
      <c r="C34" s="297"/>
      <c r="D34" s="315"/>
      <c r="E34" s="317"/>
      <c r="F34" s="319"/>
      <c r="G34" s="307"/>
      <c r="H34" s="332"/>
      <c r="I34" s="227"/>
      <c r="J34" s="313"/>
      <c r="K34" s="297"/>
      <c r="L34" s="315"/>
      <c r="M34" s="317"/>
      <c r="N34" s="319"/>
      <c r="O34" s="307"/>
      <c r="P34" s="332"/>
      <c r="Q34" s="321"/>
      <c r="R34" s="225">
        <v>9784893094926</v>
      </c>
      <c r="S34" s="313"/>
      <c r="T34" s="297" t="s">
        <v>7722</v>
      </c>
      <c r="U34" s="315"/>
      <c r="V34" s="317"/>
      <c r="W34" s="319"/>
      <c r="X34" s="307"/>
      <c r="Y34" s="309"/>
      <c r="Z34" s="311"/>
    </row>
    <row r="35" spans="1:26" s="187" customFormat="1" ht="19.8" customHeight="1" x14ac:dyDescent="0.45">
      <c r="A35" s="294" t="s">
        <v>7802</v>
      </c>
      <c r="B35" s="312"/>
      <c r="C35" s="295"/>
      <c r="D35" s="314" t="str">
        <f xml:space="preserve">
IF(C36="ア",VLOOKUP(A36,ア!$A:$C,2,FALSE),
IF(C36="イ",VLOOKUP(A36,イ!$A:$C,2,FALSE),
IF(C36="ウ",HLOOKUP(A36,ウ!$1:$6,4,FALSE),
IF(C36="エ",VLOOKUP(A36,エ!$A:$E,4,FALSE),""))))</f>
        <v/>
      </c>
      <c r="E35" s="316" t="str">
        <f xml:space="preserve">
IF(C36="ア",VLOOKUP(A36,ア!$A:$C,3,FALSE),
IF(C36="イ",VLOOKUP(A36,イ!$A:$C,3,FALSE),
IF(C36="ウ",HLOOKUP(A36,ウ!$1:$6,5,FALSE)&amp;HLOOKUP(A36,ウ!$1:$6,6,FALSE),
IF(C36="エ",VLOOKUP(A36,エ!$A:$E,4,FALSE),""))))</f>
        <v/>
      </c>
      <c r="F35" s="318"/>
      <c r="G35" s="306"/>
      <c r="H35" s="329"/>
      <c r="I35" s="298" t="s">
        <v>7803</v>
      </c>
      <c r="J35" s="312"/>
      <c r="K35" s="295"/>
      <c r="L35" s="314" t="str">
        <f xml:space="preserve">
IF(K36="ア",VLOOKUP(I36,ア!$A:$C,2,FALSE),
IF(K36="イ",VLOOKUP(I36,イ!$A:$C,2,FALSE),
IF(K36="ウ",HLOOKUP(I36,ウ!$1:$6,4,FALSE),
IF(K36="エ",VLOOKUP(I36,エ!$A:$E,4,FALSE),""))))</f>
        <v/>
      </c>
      <c r="M35" s="316" t="str">
        <f xml:space="preserve">
IF(K36="ア",VLOOKUP(I36,ア!$A:$C,3,FALSE),
IF(K36="イ",VLOOKUP(I36,イ!$A:$C,3,FALSE),
IF(K36="ウ",HLOOKUP(I36,ウ!$1:$6,5,FALSE)&amp;HLOOKUP(I36,ウ!$1:$6,6,FALSE),
IF(K36="エ",VLOOKUP(I36,エ!$A:$E,4,FALSE),""))))</f>
        <v/>
      </c>
      <c r="N35" s="318"/>
      <c r="O35" s="306"/>
      <c r="P35" s="329"/>
      <c r="Q35" s="320"/>
      <c r="R35" s="294" t="s">
        <v>7804</v>
      </c>
      <c r="S35" s="312"/>
      <c r="T35" s="295"/>
      <c r="U35" s="314" t="str">
        <f xml:space="preserve">
IF(T36="ア",VLOOKUP(R36,ア!$A:$C,2,FALSE),
IF(T36="イ",VLOOKUP(R36,イ!$A:$C,2,FALSE),
IF(T36="ウ",HLOOKUP(R36,ウ!$1:$6,4,FALSE),
IF(T36="エ",VLOOKUP(R36,エ!$A:$E,4,FALSE),""))))</f>
        <v/>
      </c>
      <c r="V35" s="316" t="str">
        <f xml:space="preserve">
IF(T36="ア",VLOOKUP(R36,ア!$A:$C,3,FALSE),
IF(T36="イ",VLOOKUP(R36,イ!$A:$C,3,FALSE),
IF(T36="ウ",HLOOKUP(R36,ウ!$1:$6,5,FALSE)&amp;HLOOKUP(R36,ウ!$1:$6,6,FALSE),
IF(T36="エ",VLOOKUP(R36,エ!$A:$E,4,FALSE),""))))</f>
        <v/>
      </c>
      <c r="W35" s="318"/>
      <c r="X35" s="306"/>
      <c r="Y35" s="308"/>
      <c r="Z35" s="310"/>
    </row>
    <row r="36" spans="1:26" s="187" customFormat="1" ht="19.8" customHeight="1" x14ac:dyDescent="0.45">
      <c r="A36" s="225"/>
      <c r="B36" s="313"/>
      <c r="C36" s="297"/>
      <c r="D36" s="315"/>
      <c r="E36" s="317"/>
      <c r="F36" s="319"/>
      <c r="G36" s="307"/>
      <c r="H36" s="332"/>
      <c r="I36" s="227"/>
      <c r="J36" s="313"/>
      <c r="K36" s="297"/>
      <c r="L36" s="315"/>
      <c r="M36" s="317"/>
      <c r="N36" s="319"/>
      <c r="O36" s="307"/>
      <c r="P36" s="332"/>
      <c r="Q36" s="321"/>
      <c r="R36" s="225"/>
      <c r="S36" s="313"/>
      <c r="T36" s="297"/>
      <c r="U36" s="315"/>
      <c r="V36" s="317"/>
      <c r="W36" s="319"/>
      <c r="X36" s="307"/>
      <c r="Y36" s="309"/>
      <c r="Z36" s="311"/>
    </row>
    <row r="37" spans="1:26" s="187" customFormat="1" ht="19.8" customHeight="1" x14ac:dyDescent="0.45">
      <c r="A37" s="294" t="s">
        <v>7805</v>
      </c>
      <c r="B37" s="312"/>
      <c r="C37" s="295"/>
      <c r="D37" s="314" t="str">
        <f xml:space="preserve">
IF(C38="ア",VLOOKUP(A38,ア!$A:$C,2,FALSE),
IF(C38="イ",VLOOKUP(A38,イ!$A:$C,2,FALSE),
IF(C38="ウ",HLOOKUP(A38,ウ!$1:$6,4,FALSE),
IF(C38="エ",VLOOKUP(A38,エ!$A:$E,4,FALSE),""))))</f>
        <v/>
      </c>
      <c r="E37" s="316" t="str">
        <f xml:space="preserve">
IF(C38="ア",VLOOKUP(A38,ア!$A:$C,3,FALSE),
IF(C38="イ",VLOOKUP(A38,イ!$A:$C,3,FALSE),
IF(C38="ウ",HLOOKUP(A38,ウ!$1:$6,5,FALSE)&amp;HLOOKUP(A38,ウ!$1:$6,6,FALSE),
IF(C38="エ",VLOOKUP(A38,エ!$A:$E,4,FALSE),""))))</f>
        <v/>
      </c>
      <c r="F37" s="318"/>
      <c r="G37" s="306"/>
      <c r="H37" s="329"/>
      <c r="I37" s="298" t="s">
        <v>7806</v>
      </c>
      <c r="J37" s="312"/>
      <c r="K37" s="295"/>
      <c r="L37" s="314" t="str">
        <f xml:space="preserve">
IF(K38="ア",VLOOKUP(I38,ア!$A:$C,2,FALSE),
IF(K38="イ",VLOOKUP(I38,イ!$A:$C,2,FALSE),
IF(K38="ウ",HLOOKUP(I38,ウ!$1:$6,4,FALSE),
IF(K38="エ",VLOOKUP(I38,エ!$A:$E,4,FALSE),""))))</f>
        <v/>
      </c>
      <c r="M37" s="316" t="str">
        <f xml:space="preserve">
IF(K38="ア",VLOOKUP(I38,ア!$A:$C,3,FALSE),
IF(K38="イ",VLOOKUP(I38,イ!$A:$C,3,FALSE),
IF(K38="ウ",HLOOKUP(I38,ウ!$1:$6,5,FALSE)&amp;HLOOKUP(I38,ウ!$1:$6,6,FALSE),
IF(K38="エ",VLOOKUP(I38,エ!$A:$E,4,FALSE),""))))</f>
        <v/>
      </c>
      <c r="N37" s="318"/>
      <c r="O37" s="306"/>
      <c r="P37" s="329"/>
      <c r="Q37" s="320"/>
      <c r="R37" s="294" t="s">
        <v>7807</v>
      </c>
      <c r="S37" s="312"/>
      <c r="T37" s="295"/>
      <c r="U37" s="314" t="str">
        <f xml:space="preserve">
IF(T38="ア",VLOOKUP(R38,ア!$A:$C,2,FALSE),
IF(T38="イ",VLOOKUP(R38,イ!$A:$C,2,FALSE),
IF(T38="ウ",HLOOKUP(R38,ウ!$1:$6,4,FALSE),
IF(T38="エ",VLOOKUP(R38,エ!$A:$E,4,FALSE),""))))</f>
        <v/>
      </c>
      <c r="V37" s="316" t="str">
        <f xml:space="preserve">
IF(T38="ア",VLOOKUP(R38,ア!$A:$C,3,FALSE),
IF(T38="イ",VLOOKUP(R38,イ!$A:$C,3,FALSE),
IF(T38="ウ",HLOOKUP(R38,ウ!$1:$6,5,FALSE)&amp;HLOOKUP(R38,ウ!$1:$6,6,FALSE),
IF(T38="エ",VLOOKUP(R38,エ!$A:$E,4,FALSE),""))))</f>
        <v/>
      </c>
      <c r="W37" s="318"/>
      <c r="X37" s="306"/>
      <c r="Y37" s="308"/>
      <c r="Z37" s="310"/>
    </row>
    <row r="38" spans="1:26" s="187" customFormat="1" ht="19.8" customHeight="1" x14ac:dyDescent="0.45">
      <c r="A38" s="225"/>
      <c r="B38" s="313"/>
      <c r="C38" s="297"/>
      <c r="D38" s="315"/>
      <c r="E38" s="317"/>
      <c r="F38" s="319"/>
      <c r="G38" s="307"/>
      <c r="H38" s="332"/>
      <c r="I38" s="227"/>
      <c r="J38" s="313"/>
      <c r="K38" s="297"/>
      <c r="L38" s="315"/>
      <c r="M38" s="317"/>
      <c r="N38" s="319"/>
      <c r="O38" s="307"/>
      <c r="P38" s="332"/>
      <c r="Q38" s="321"/>
      <c r="R38" s="225"/>
      <c r="S38" s="313"/>
      <c r="T38" s="297"/>
      <c r="U38" s="315"/>
      <c r="V38" s="317"/>
      <c r="W38" s="319"/>
      <c r="X38" s="307"/>
      <c r="Y38" s="309"/>
      <c r="Z38" s="311"/>
    </row>
    <row r="39" spans="1:26" s="187" customFormat="1" ht="19.8" customHeight="1" x14ac:dyDescent="0.45">
      <c r="A39" s="294" t="s">
        <v>7808</v>
      </c>
      <c r="B39" s="312"/>
      <c r="C39" s="295"/>
      <c r="D39" s="314" t="str">
        <f xml:space="preserve">
IF(C40="ア",VLOOKUP(A40,ア!$A:$C,2,FALSE),
IF(C40="イ",VLOOKUP(A40,イ!$A:$C,2,FALSE),
IF(C40="ウ",HLOOKUP(A40,ウ!$1:$6,4,FALSE),
IF(C40="エ",VLOOKUP(A40,エ!$A:$E,4,FALSE),""))))</f>
        <v/>
      </c>
      <c r="E39" s="316" t="str">
        <f xml:space="preserve">
IF(C40="ア",VLOOKUP(A40,ア!$A:$C,3,FALSE),
IF(C40="イ",VLOOKUP(A40,イ!$A:$C,3,FALSE),
IF(C40="ウ",HLOOKUP(A40,ウ!$1:$6,5,FALSE)&amp;HLOOKUP(A40,ウ!$1:$6,6,FALSE),
IF(C40="エ",VLOOKUP(A40,エ!$A:$E,4,FALSE),""))))</f>
        <v/>
      </c>
      <c r="F39" s="318"/>
      <c r="G39" s="306"/>
      <c r="H39" s="329"/>
      <c r="I39" s="298" t="s">
        <v>7809</v>
      </c>
      <c r="J39" s="312"/>
      <c r="K39" s="295"/>
      <c r="L39" s="314" t="str">
        <f xml:space="preserve">
IF(K40="ア",VLOOKUP(I40,ア!$A:$C,2,FALSE),
IF(K40="イ",VLOOKUP(I40,イ!$A:$C,2,FALSE),
IF(K40="ウ",HLOOKUP(I40,ウ!$1:$6,4,FALSE),
IF(K40="エ",VLOOKUP(I40,エ!$A:$E,4,FALSE),""))))</f>
        <v/>
      </c>
      <c r="M39" s="316" t="str">
        <f xml:space="preserve">
IF(K40="ア",VLOOKUP(I40,ア!$A:$C,3,FALSE),
IF(K40="イ",VLOOKUP(I40,イ!$A:$C,3,FALSE),
IF(K40="ウ",HLOOKUP(I40,ウ!$1:$6,5,FALSE)&amp;HLOOKUP(I40,ウ!$1:$6,6,FALSE),
IF(K40="エ",VLOOKUP(I40,エ!$A:$E,4,FALSE),""))))</f>
        <v/>
      </c>
      <c r="N39" s="318"/>
      <c r="O39" s="306"/>
      <c r="P39" s="329"/>
      <c r="Q39" s="320"/>
      <c r="R39" s="294" t="s">
        <v>7810</v>
      </c>
      <c r="S39" s="312"/>
      <c r="T39" s="295"/>
      <c r="U39" s="314" t="str">
        <f xml:space="preserve">
IF(T40="ア",VLOOKUP(R40,ア!$A:$C,2,FALSE),
IF(T40="イ",VLOOKUP(R40,イ!$A:$C,2,FALSE),
IF(T40="ウ",HLOOKUP(R40,ウ!$1:$6,4,FALSE),
IF(T40="エ",VLOOKUP(R40,エ!$A:$E,4,FALSE),""))))</f>
        <v/>
      </c>
      <c r="V39" s="316" t="str">
        <f xml:space="preserve">
IF(T40="ア",VLOOKUP(R40,ア!$A:$C,3,FALSE),
IF(T40="イ",VLOOKUP(R40,イ!$A:$C,3,FALSE),
IF(T40="ウ",HLOOKUP(R40,ウ!$1:$6,5,FALSE)&amp;HLOOKUP(R40,ウ!$1:$6,6,FALSE),
IF(T40="エ",VLOOKUP(R40,エ!$A:$E,4,FALSE),""))))</f>
        <v/>
      </c>
      <c r="W39" s="318"/>
      <c r="X39" s="306"/>
      <c r="Y39" s="308"/>
      <c r="Z39" s="310"/>
    </row>
    <row r="40" spans="1:26" s="187" customFormat="1" ht="19.8" customHeight="1" x14ac:dyDescent="0.45">
      <c r="A40" s="225"/>
      <c r="B40" s="313"/>
      <c r="C40" s="297"/>
      <c r="D40" s="315"/>
      <c r="E40" s="317"/>
      <c r="F40" s="319"/>
      <c r="G40" s="307"/>
      <c r="H40" s="332"/>
      <c r="I40" s="227"/>
      <c r="J40" s="313"/>
      <c r="K40" s="297"/>
      <c r="L40" s="315"/>
      <c r="M40" s="317"/>
      <c r="N40" s="319"/>
      <c r="O40" s="307"/>
      <c r="P40" s="332"/>
      <c r="Q40" s="321"/>
      <c r="R40" s="225"/>
      <c r="S40" s="313"/>
      <c r="T40" s="297"/>
      <c r="U40" s="315"/>
      <c r="V40" s="317"/>
      <c r="W40" s="319"/>
      <c r="X40" s="307"/>
      <c r="Y40" s="309"/>
      <c r="Z40" s="311"/>
    </row>
    <row r="41" spans="1:26" s="187" customFormat="1" ht="19.8" customHeight="1" x14ac:dyDescent="0.45">
      <c r="A41" s="294" t="s">
        <v>7811</v>
      </c>
      <c r="B41" s="312"/>
      <c r="C41" s="295"/>
      <c r="D41" s="314" t="str">
        <f xml:space="preserve">
IF(C42="ア",VLOOKUP(A42,ア!$A:$C,2,FALSE),
IF(C42="イ",VLOOKUP(A42,イ!$A:$C,2,FALSE),
IF(C42="ウ",HLOOKUP(A42,ウ!$1:$6,4,FALSE),
IF(C42="エ",VLOOKUP(A42,エ!$A:$E,4,FALSE),""))))</f>
        <v/>
      </c>
      <c r="E41" s="316" t="str">
        <f xml:space="preserve">
IF(C42="ア",VLOOKUP(A42,ア!$A:$C,3,FALSE),
IF(C42="イ",VLOOKUP(A42,イ!$A:$C,3,FALSE),
IF(C42="ウ",HLOOKUP(A42,ウ!$1:$6,5,FALSE)&amp;HLOOKUP(A42,ウ!$1:$6,6,FALSE),
IF(C42="エ",VLOOKUP(A42,エ!$A:$E,4,FALSE),""))))</f>
        <v/>
      </c>
      <c r="F41" s="318"/>
      <c r="G41" s="306"/>
      <c r="H41" s="329"/>
      <c r="I41" s="298" t="s">
        <v>7812</v>
      </c>
      <c r="J41" s="312"/>
      <c r="K41" s="295"/>
      <c r="L41" s="314" t="str">
        <f xml:space="preserve">
IF(K42="ア",VLOOKUP(I42,ア!$A:$C,2,FALSE),
IF(K42="イ",VLOOKUP(I42,イ!$A:$C,2,FALSE),
IF(K42="ウ",HLOOKUP(I42,ウ!$1:$6,4,FALSE),
IF(K42="エ",VLOOKUP(I42,エ!$A:$E,4,FALSE),""))))</f>
        <v/>
      </c>
      <c r="M41" s="316" t="str">
        <f xml:space="preserve">
IF(K42="ア",VLOOKUP(I42,ア!$A:$C,3,FALSE),
IF(K42="イ",VLOOKUP(I42,イ!$A:$C,3,FALSE),
IF(K42="ウ",HLOOKUP(I42,ウ!$1:$6,5,FALSE)&amp;HLOOKUP(I42,ウ!$1:$6,6,FALSE),
IF(K42="エ",VLOOKUP(I42,エ!$A:$E,4,FALSE),""))))</f>
        <v/>
      </c>
      <c r="N41" s="318"/>
      <c r="O41" s="306"/>
      <c r="P41" s="329"/>
      <c r="Q41" s="320"/>
      <c r="R41" s="294" t="s">
        <v>7813</v>
      </c>
      <c r="S41" s="312"/>
      <c r="T41" s="295"/>
      <c r="U41" s="314" t="str">
        <f xml:space="preserve">
IF(T42="ア",VLOOKUP(R42,ア!$A:$C,2,FALSE),
IF(T42="イ",VLOOKUP(R42,イ!$A:$C,2,FALSE),
IF(T42="ウ",HLOOKUP(R42,ウ!$1:$6,4,FALSE),
IF(T42="エ",VLOOKUP(R42,エ!$A:$E,4,FALSE),""))))</f>
        <v/>
      </c>
      <c r="V41" s="316" t="str">
        <f xml:space="preserve">
IF(T42="ア",VLOOKUP(R42,ア!$A:$C,3,FALSE),
IF(T42="イ",VLOOKUP(R42,イ!$A:$C,3,FALSE),
IF(T42="ウ",HLOOKUP(R42,ウ!$1:$6,5,FALSE)&amp;HLOOKUP(R42,ウ!$1:$6,6,FALSE),
IF(T42="エ",VLOOKUP(R42,エ!$A:$E,4,FALSE),""))))</f>
        <v/>
      </c>
      <c r="W41" s="318"/>
      <c r="X41" s="306"/>
      <c r="Y41" s="308"/>
      <c r="Z41" s="310"/>
    </row>
    <row r="42" spans="1:26" s="187" customFormat="1" ht="19.8" customHeight="1" x14ac:dyDescent="0.45">
      <c r="A42" s="225"/>
      <c r="B42" s="313"/>
      <c r="C42" s="297"/>
      <c r="D42" s="315"/>
      <c r="E42" s="317"/>
      <c r="F42" s="319"/>
      <c r="G42" s="307"/>
      <c r="H42" s="332"/>
      <c r="I42" s="227"/>
      <c r="J42" s="313"/>
      <c r="K42" s="297"/>
      <c r="L42" s="315"/>
      <c r="M42" s="317"/>
      <c r="N42" s="319"/>
      <c r="O42" s="307"/>
      <c r="P42" s="332"/>
      <c r="Q42" s="321"/>
      <c r="R42" s="225"/>
      <c r="S42" s="313"/>
      <c r="T42" s="297"/>
      <c r="U42" s="315"/>
      <c r="V42" s="317"/>
      <c r="W42" s="319"/>
      <c r="X42" s="307"/>
      <c r="Y42" s="309"/>
      <c r="Z42" s="311"/>
    </row>
    <row r="43" spans="1:26" s="187" customFormat="1" ht="19.8" customHeight="1" x14ac:dyDescent="0.45">
      <c r="A43" s="294" t="s">
        <v>7814</v>
      </c>
      <c r="B43" s="312"/>
      <c r="C43" s="295"/>
      <c r="D43" s="314" t="str">
        <f xml:space="preserve">
IF(C44="ア",VLOOKUP(A44,ア!$A:$C,2,FALSE),
IF(C44="イ",VLOOKUP(A44,イ!$A:$C,2,FALSE),
IF(C44="ウ",HLOOKUP(A44,ウ!$1:$6,4,FALSE),
IF(C44="エ",VLOOKUP(A44,エ!$A:$E,4,FALSE),""))))</f>
        <v/>
      </c>
      <c r="E43" s="316" t="str">
        <f xml:space="preserve">
IF(C44="ア",VLOOKUP(A44,ア!$A:$C,3,FALSE),
IF(C44="イ",VLOOKUP(A44,イ!$A:$C,3,FALSE),
IF(C44="ウ",HLOOKUP(A44,ウ!$1:$6,5,FALSE)&amp;HLOOKUP(A44,ウ!$1:$6,6,FALSE),
IF(C44="エ",VLOOKUP(A44,エ!$A:$E,4,FALSE),""))))</f>
        <v/>
      </c>
      <c r="F43" s="318"/>
      <c r="G43" s="306"/>
      <c r="H43" s="329"/>
      <c r="I43" s="298" t="s">
        <v>7815</v>
      </c>
      <c r="J43" s="312"/>
      <c r="K43" s="295"/>
      <c r="L43" s="314" t="str">
        <f xml:space="preserve">
IF(K44="ア",VLOOKUP(I44,ア!$A:$C,2,FALSE),
IF(K44="イ",VLOOKUP(I44,イ!$A:$C,2,FALSE),
IF(K44="ウ",HLOOKUP(I44,ウ!$1:$6,4,FALSE),
IF(K44="エ",VLOOKUP(I44,エ!$A:$E,4,FALSE),""))))</f>
        <v/>
      </c>
      <c r="M43" s="316" t="str">
        <f xml:space="preserve">
IF(K44="ア",VLOOKUP(I44,ア!$A:$C,3,FALSE),
IF(K44="イ",VLOOKUP(I44,イ!$A:$C,3,FALSE),
IF(K44="ウ",HLOOKUP(I44,ウ!$1:$6,5,FALSE)&amp;HLOOKUP(I44,ウ!$1:$6,6,FALSE),
IF(K44="エ",VLOOKUP(I44,エ!$A:$E,4,FALSE),""))))</f>
        <v/>
      </c>
      <c r="N43" s="318"/>
      <c r="O43" s="306"/>
      <c r="P43" s="329"/>
      <c r="Q43" s="320"/>
      <c r="R43" s="294" t="s">
        <v>7816</v>
      </c>
      <c r="S43" s="312"/>
      <c r="T43" s="295"/>
      <c r="U43" s="314" t="str">
        <f xml:space="preserve">
IF(T44="ア",VLOOKUP(R44,ア!$A:$C,2,FALSE),
IF(T44="イ",VLOOKUP(R44,イ!$A:$C,2,FALSE),
IF(T44="ウ",HLOOKUP(R44,ウ!$1:$6,4,FALSE),
IF(T44="エ",VLOOKUP(R44,エ!$A:$E,4,FALSE),""))))</f>
        <v/>
      </c>
      <c r="V43" s="316" t="str">
        <f xml:space="preserve">
IF(T44="ア",VLOOKUP(R44,ア!$A:$C,3,FALSE),
IF(T44="イ",VLOOKUP(R44,イ!$A:$C,3,FALSE),
IF(T44="ウ",HLOOKUP(R44,ウ!$1:$6,5,FALSE)&amp;HLOOKUP(R44,ウ!$1:$6,6,FALSE),
IF(T44="エ",VLOOKUP(R44,エ!$A:$E,4,FALSE),""))))</f>
        <v/>
      </c>
      <c r="W43" s="318"/>
      <c r="X43" s="306"/>
      <c r="Y43" s="308"/>
      <c r="Z43" s="310"/>
    </row>
    <row r="44" spans="1:26" s="187" customFormat="1" ht="19.8" customHeight="1" x14ac:dyDescent="0.45">
      <c r="A44" s="225"/>
      <c r="B44" s="313"/>
      <c r="C44" s="297"/>
      <c r="D44" s="315"/>
      <c r="E44" s="317"/>
      <c r="F44" s="319"/>
      <c r="G44" s="307"/>
      <c r="H44" s="332"/>
      <c r="I44" s="227"/>
      <c r="J44" s="313"/>
      <c r="K44" s="297"/>
      <c r="L44" s="315"/>
      <c r="M44" s="317"/>
      <c r="N44" s="319"/>
      <c r="O44" s="307"/>
      <c r="P44" s="332"/>
      <c r="Q44" s="321"/>
      <c r="R44" s="225"/>
      <c r="S44" s="313"/>
      <c r="T44" s="297"/>
      <c r="U44" s="315"/>
      <c r="V44" s="317"/>
      <c r="W44" s="319"/>
      <c r="X44" s="307"/>
      <c r="Y44" s="309"/>
      <c r="Z44" s="311"/>
    </row>
    <row r="45" spans="1:26" s="187" customFormat="1" ht="19.8" customHeight="1" x14ac:dyDescent="0.45">
      <c r="A45" s="294" t="s">
        <v>7817</v>
      </c>
      <c r="B45" s="312"/>
      <c r="C45" s="295"/>
      <c r="D45" s="314" t="str">
        <f xml:space="preserve">
IF(C46="ア",VLOOKUP(A46,ア!$A:$C,2,FALSE),
IF(C46="イ",VLOOKUP(A46,イ!$A:$C,2,FALSE),
IF(C46="ウ",HLOOKUP(A46,ウ!$1:$6,4,FALSE),
IF(C46="エ",VLOOKUP(A46,エ!$A:$E,4,FALSE),""))))</f>
        <v/>
      </c>
      <c r="E45" s="316" t="str">
        <f xml:space="preserve">
IF(C46="ア",VLOOKUP(A46,ア!$A:$C,3,FALSE),
IF(C46="イ",VLOOKUP(A46,イ!$A:$C,3,FALSE),
IF(C46="ウ",HLOOKUP(A46,ウ!$1:$6,5,FALSE)&amp;HLOOKUP(A46,ウ!$1:$6,6,FALSE),
IF(C46="エ",VLOOKUP(A46,エ!$A:$E,4,FALSE),""))))</f>
        <v/>
      </c>
      <c r="F45" s="318"/>
      <c r="G45" s="306"/>
      <c r="H45" s="329"/>
      <c r="I45" s="298" t="s">
        <v>7818</v>
      </c>
      <c r="J45" s="312"/>
      <c r="K45" s="295"/>
      <c r="L45" s="314" t="str">
        <f xml:space="preserve">
IF(K46="ア",VLOOKUP(I46,ア!$A:$C,2,FALSE),
IF(K46="イ",VLOOKUP(I46,イ!$A:$C,2,FALSE),
IF(K46="ウ",HLOOKUP(I46,ウ!$1:$6,4,FALSE),
IF(K46="エ",VLOOKUP(I46,エ!$A:$E,4,FALSE),""))))</f>
        <v/>
      </c>
      <c r="M45" s="316" t="str">
        <f xml:space="preserve">
IF(K46="ア",VLOOKUP(I46,ア!$A:$C,3,FALSE),
IF(K46="イ",VLOOKUP(I46,イ!$A:$C,3,FALSE),
IF(K46="ウ",HLOOKUP(I46,ウ!$1:$6,5,FALSE)&amp;HLOOKUP(I46,ウ!$1:$6,6,FALSE),
IF(K46="エ",VLOOKUP(I46,エ!$A:$E,4,FALSE),""))))</f>
        <v/>
      </c>
      <c r="N45" s="318"/>
      <c r="O45" s="306"/>
      <c r="P45" s="329"/>
      <c r="Q45" s="320"/>
      <c r="R45" s="294" t="s">
        <v>7819</v>
      </c>
      <c r="S45" s="312"/>
      <c r="T45" s="295"/>
      <c r="U45" s="314" t="str">
        <f xml:space="preserve">
IF(T46="ア",VLOOKUP(R46,ア!$A:$C,2,FALSE),
IF(T46="イ",VLOOKUP(R46,イ!$A:$C,2,FALSE),
IF(T46="ウ",HLOOKUP(R46,ウ!$1:$6,4,FALSE),
IF(T46="エ",VLOOKUP(R46,エ!$A:$E,4,FALSE),""))))</f>
        <v/>
      </c>
      <c r="V45" s="316" t="str">
        <f xml:space="preserve">
IF(T46="ア",VLOOKUP(R46,ア!$A:$C,3,FALSE),
IF(T46="イ",VLOOKUP(R46,イ!$A:$C,3,FALSE),
IF(T46="ウ",HLOOKUP(R46,ウ!$1:$6,5,FALSE)&amp;HLOOKUP(R46,ウ!$1:$6,6,FALSE),
IF(T46="エ",VLOOKUP(R46,エ!$A:$E,4,FALSE),""))))</f>
        <v/>
      </c>
      <c r="W45" s="318"/>
      <c r="X45" s="306"/>
      <c r="Y45" s="308"/>
      <c r="Z45" s="310"/>
    </row>
    <row r="46" spans="1:26" s="184" customFormat="1" ht="19.8" customHeight="1" thickBot="1" x14ac:dyDescent="0.2">
      <c r="A46" s="226"/>
      <c r="B46" s="327"/>
      <c r="C46" s="299"/>
      <c r="D46" s="328"/>
      <c r="E46" s="322"/>
      <c r="F46" s="323"/>
      <c r="G46" s="324"/>
      <c r="H46" s="330"/>
      <c r="I46" s="228"/>
      <c r="J46" s="327"/>
      <c r="K46" s="299"/>
      <c r="L46" s="328"/>
      <c r="M46" s="322"/>
      <c r="N46" s="323"/>
      <c r="O46" s="324"/>
      <c r="P46" s="330"/>
      <c r="Q46" s="331"/>
      <c r="R46" s="226"/>
      <c r="S46" s="327"/>
      <c r="T46" s="299"/>
      <c r="U46" s="328"/>
      <c r="V46" s="322"/>
      <c r="W46" s="323"/>
      <c r="X46" s="324"/>
      <c r="Y46" s="325"/>
      <c r="Z46" s="326"/>
    </row>
    <row r="47" spans="1:26" s="187" customFormat="1" ht="19.8" customHeight="1" x14ac:dyDescent="0.45">
      <c r="A47" s="300" t="s">
        <v>7820</v>
      </c>
      <c r="B47" s="333"/>
      <c r="C47" s="301"/>
      <c r="D47" s="334" t="str">
        <f xml:space="preserve">
IF(C48="ア",VLOOKUP(A48,ア!$A:$C,2,FALSE),
IF(C48="イ",VLOOKUP(A48,イ!$A:$C,2,FALSE),
IF(C48="ウ",HLOOKUP(A48,ウ!$1:$6,4,FALSE),
IF(C48="エ",VLOOKUP(A48,エ!$A:$E,4,FALSE),""))))</f>
        <v/>
      </c>
      <c r="E47" s="335" t="str">
        <f xml:space="preserve">
IF(C48="ア",VLOOKUP(A48,ア!$A:$C,3,FALSE),
IF(C48="イ",VLOOKUP(A48,イ!$A:$C,3,FALSE),
IF(C48="ウ",HLOOKUP(A48,ウ!$1:$6,5,FALSE)&amp;HLOOKUP(A48,ウ!$1:$6,6,FALSE),
IF(C48="エ",VLOOKUP(A48,エ!$A:$E,4,FALSE),""))))</f>
        <v/>
      </c>
      <c r="F47" s="336"/>
      <c r="G47" s="337"/>
      <c r="H47" s="340"/>
      <c r="I47" s="302" t="s">
        <v>1955</v>
      </c>
      <c r="J47" s="333"/>
      <c r="K47" s="301"/>
      <c r="L47" s="334" t="str">
        <f xml:space="preserve">
IF(K48="ア",VLOOKUP(I48,ア!$A:$C,2,FALSE),
IF(K48="イ",VLOOKUP(I48,イ!$A:$C,2,FALSE),
IF(K48="ウ",HLOOKUP(I48,ウ!$1:$6,4,FALSE),
IF(K48="エ",VLOOKUP(I48,エ!$A:$E,4,FALSE),""))))</f>
        <v/>
      </c>
      <c r="M47" s="335" t="str">
        <f xml:space="preserve">
IF(K48="ア",VLOOKUP(I48,ア!$A:$C,3,FALSE),
IF(K48="イ",VLOOKUP(I48,イ!$A:$C,3,FALSE),
IF(K48="ウ",HLOOKUP(I48,ウ!$1:$6,5,FALSE)&amp;HLOOKUP(I48,ウ!$1:$6,6,FALSE),
IF(K48="エ",VLOOKUP(I48,エ!$A:$E,4,FALSE),""))))</f>
        <v/>
      </c>
      <c r="N47" s="336"/>
      <c r="O47" s="337"/>
      <c r="P47" s="340"/>
      <c r="Q47" s="341"/>
      <c r="R47" s="300" t="s">
        <v>1970</v>
      </c>
      <c r="S47" s="333"/>
      <c r="T47" s="301"/>
      <c r="U47" s="343" t="str">
        <f xml:space="preserve">
IF(T48="ア",VLOOKUP(R48,ア!$A:$C,2,FALSE),
IF(T48="イ",VLOOKUP(R48,イ!$A:$C,2,FALSE),
IF(T48="ウ",HLOOKUP(R48,ウ!$1:$6,4,FALSE),
IF(T48="エ",VLOOKUP(R48,エ!$A:$E,4,FALSE),""))))</f>
        <v/>
      </c>
      <c r="V47" s="342" t="str">
        <f xml:space="preserve">
IF(T48="ア",VLOOKUP(R48,ア!$A:$C,3,FALSE),
IF(T48="イ",VLOOKUP(R48,イ!$A:$C,3,FALSE),
IF(T48="ウ",HLOOKUP(R48,ウ!$1:$6,5,FALSE)&amp;HLOOKUP(R48,ウ!$1:$6,6,FALSE),
IF(T48="エ",VLOOKUP(R48,エ!$A:$E,4,FALSE),""))))</f>
        <v/>
      </c>
      <c r="W47" s="336"/>
      <c r="X47" s="337"/>
      <c r="Y47" s="338"/>
      <c r="Z47" s="339"/>
    </row>
    <row r="48" spans="1:26" s="187" customFormat="1" ht="19.8" customHeight="1" x14ac:dyDescent="0.45">
      <c r="A48" s="225"/>
      <c r="B48" s="313"/>
      <c r="C48" s="297"/>
      <c r="D48" s="315"/>
      <c r="E48" s="317"/>
      <c r="F48" s="319"/>
      <c r="G48" s="307"/>
      <c r="H48" s="332"/>
      <c r="I48" s="227"/>
      <c r="J48" s="313"/>
      <c r="K48" s="297"/>
      <c r="L48" s="315"/>
      <c r="M48" s="317"/>
      <c r="N48" s="319"/>
      <c r="O48" s="307"/>
      <c r="P48" s="332"/>
      <c r="Q48" s="321"/>
      <c r="R48" s="225"/>
      <c r="S48" s="313"/>
      <c r="T48" s="297"/>
      <c r="U48" s="315"/>
      <c r="V48" s="317"/>
      <c r="W48" s="319"/>
      <c r="X48" s="307"/>
      <c r="Y48" s="309"/>
      <c r="Z48" s="311"/>
    </row>
    <row r="49" spans="1:26" s="187" customFormat="1" ht="19.8" customHeight="1" x14ac:dyDescent="0.45">
      <c r="A49" s="294" t="s">
        <v>7821</v>
      </c>
      <c r="B49" s="312"/>
      <c r="C49" s="295"/>
      <c r="D49" s="314" t="str">
        <f xml:space="preserve">
IF(C50="ア",VLOOKUP(A50,ア!$A:$C,2,FALSE),
IF(C50="イ",VLOOKUP(A50,イ!$A:$C,2,FALSE),
IF(C50="ウ",HLOOKUP(A50,ウ!$1:$6,4,FALSE),
IF(C50="エ",VLOOKUP(A50,エ!$A:$E,4,FALSE),""))))</f>
        <v/>
      </c>
      <c r="E49" s="316" t="str">
        <f xml:space="preserve">
IF(C50="ア",VLOOKUP(A50,ア!$A:$C,3,FALSE),
IF(C50="イ",VLOOKUP(A50,イ!$A:$C,3,FALSE),
IF(C50="ウ",HLOOKUP(A50,ウ!$1:$6,5,FALSE)&amp;HLOOKUP(A50,ウ!$1:$6,6,FALSE),
IF(C50="エ",VLOOKUP(A50,エ!$A:$E,4,FALSE),""))))</f>
        <v/>
      </c>
      <c r="F49" s="318"/>
      <c r="G49" s="306"/>
      <c r="H49" s="329"/>
      <c r="I49" s="298" t="s">
        <v>1956</v>
      </c>
      <c r="J49" s="312"/>
      <c r="K49" s="295"/>
      <c r="L49" s="314" t="str">
        <f xml:space="preserve">
IF(K50="ア",VLOOKUP(I50,ア!$A:$C,2,FALSE),
IF(K50="イ",VLOOKUP(I50,イ!$A:$C,2,FALSE),
IF(K50="ウ",HLOOKUP(I50,ウ!$1:$6,4,FALSE),
IF(K50="エ",VLOOKUP(I50,エ!$A:$E,4,FALSE),""))))</f>
        <v/>
      </c>
      <c r="M49" s="316" t="str">
        <f xml:space="preserve">
IF(K50="ア",VLOOKUP(I50,ア!$A:$C,3,FALSE),
IF(K50="イ",VLOOKUP(I50,イ!$A:$C,3,FALSE),
IF(K50="ウ",HLOOKUP(I50,ウ!$1:$6,5,FALSE)&amp;HLOOKUP(I50,ウ!$1:$6,6,FALSE),
IF(K50="エ",VLOOKUP(I50,エ!$A:$E,4,FALSE),""))))</f>
        <v/>
      </c>
      <c r="N49" s="318"/>
      <c r="O49" s="306"/>
      <c r="P49" s="329"/>
      <c r="Q49" s="320"/>
      <c r="R49" s="294" t="s">
        <v>1971</v>
      </c>
      <c r="S49" s="312"/>
      <c r="T49" s="295"/>
      <c r="U49" s="314" t="str">
        <f xml:space="preserve">
IF(T50="ア",VLOOKUP(R50,ア!$A:$C,2,FALSE),
IF(T50="イ",VLOOKUP(R50,イ!$A:$C,2,FALSE),
IF(T50="ウ",HLOOKUP(R50,ウ!$1:$6,4,FALSE),
IF(T50="エ",VLOOKUP(R50,エ!$A:$E,4,FALSE),""))))</f>
        <v/>
      </c>
      <c r="V49" s="316" t="str">
        <f xml:space="preserve">
IF(T50="ア",VLOOKUP(R50,ア!$A:$C,3,FALSE),
IF(T50="イ",VLOOKUP(R50,イ!$A:$C,3,FALSE),
IF(T50="ウ",HLOOKUP(R50,ウ!$1:$6,5,FALSE)&amp;HLOOKUP(R50,ウ!$1:$6,6,FALSE),
IF(T50="エ",VLOOKUP(R50,エ!$A:$E,4,FALSE),""))))</f>
        <v/>
      </c>
      <c r="W49" s="318"/>
      <c r="X49" s="306"/>
      <c r="Y49" s="308"/>
      <c r="Z49" s="310"/>
    </row>
    <row r="50" spans="1:26" s="187" customFormat="1" ht="19.8" customHeight="1" x14ac:dyDescent="0.45">
      <c r="A50" s="225"/>
      <c r="B50" s="313"/>
      <c r="C50" s="297"/>
      <c r="D50" s="315"/>
      <c r="E50" s="317"/>
      <c r="F50" s="319"/>
      <c r="G50" s="307"/>
      <c r="H50" s="332"/>
      <c r="I50" s="227"/>
      <c r="J50" s="313"/>
      <c r="K50" s="297"/>
      <c r="L50" s="315"/>
      <c r="M50" s="317"/>
      <c r="N50" s="319"/>
      <c r="O50" s="307"/>
      <c r="P50" s="332"/>
      <c r="Q50" s="321"/>
      <c r="R50" s="225"/>
      <c r="S50" s="313"/>
      <c r="T50" s="297"/>
      <c r="U50" s="315"/>
      <c r="V50" s="317"/>
      <c r="W50" s="319"/>
      <c r="X50" s="307"/>
      <c r="Y50" s="309"/>
      <c r="Z50" s="311"/>
    </row>
    <row r="51" spans="1:26" s="187" customFormat="1" ht="19.8" customHeight="1" x14ac:dyDescent="0.45">
      <c r="A51" s="294" t="s">
        <v>7822</v>
      </c>
      <c r="B51" s="312"/>
      <c r="C51" s="295"/>
      <c r="D51" s="314" t="str">
        <f xml:space="preserve">
IF(C52="ア",VLOOKUP(A52,ア!$A:$C,2,FALSE),
IF(C52="イ",VLOOKUP(A52,イ!$A:$C,2,FALSE),
IF(C52="ウ",HLOOKUP(A52,ウ!$1:$6,4,FALSE),
IF(C52="エ",VLOOKUP(A52,エ!$A:$E,4,FALSE),""))))</f>
        <v/>
      </c>
      <c r="E51" s="316" t="str">
        <f xml:space="preserve">
IF(C52="ア",VLOOKUP(A52,ア!$A:$C,3,FALSE),
IF(C52="イ",VLOOKUP(A52,イ!$A:$C,3,FALSE),
IF(C52="ウ",HLOOKUP(A52,ウ!$1:$6,5,FALSE)&amp;HLOOKUP(A52,ウ!$1:$6,6,FALSE),
IF(C52="エ",VLOOKUP(A52,エ!$A:$E,4,FALSE),""))))</f>
        <v/>
      </c>
      <c r="F51" s="318"/>
      <c r="G51" s="306"/>
      <c r="H51" s="329"/>
      <c r="I51" s="298" t="s">
        <v>1957</v>
      </c>
      <c r="J51" s="312"/>
      <c r="K51" s="295"/>
      <c r="L51" s="314" t="str">
        <f xml:space="preserve">
IF(K52="ア",VLOOKUP(I52,ア!$A:$C,2,FALSE),
IF(K52="イ",VLOOKUP(I52,イ!$A:$C,2,FALSE),
IF(K52="ウ",HLOOKUP(I52,ウ!$1:$6,4,FALSE),
IF(K52="エ",VLOOKUP(I52,エ!$A:$E,4,FALSE),""))))</f>
        <v/>
      </c>
      <c r="M51" s="316" t="str">
        <f xml:space="preserve">
IF(K52="ア",VLOOKUP(I52,ア!$A:$C,3,FALSE),
IF(K52="イ",VLOOKUP(I52,イ!$A:$C,3,FALSE),
IF(K52="ウ",HLOOKUP(I52,ウ!$1:$6,5,FALSE)&amp;HLOOKUP(I52,ウ!$1:$6,6,FALSE),
IF(K52="エ",VLOOKUP(I52,エ!$A:$E,4,FALSE),""))))</f>
        <v/>
      </c>
      <c r="N51" s="318"/>
      <c r="O51" s="306"/>
      <c r="P51" s="329"/>
      <c r="Q51" s="320"/>
      <c r="R51" s="294" t="s">
        <v>1972</v>
      </c>
      <c r="S51" s="312"/>
      <c r="T51" s="295"/>
      <c r="U51" s="314" t="str">
        <f xml:space="preserve">
IF(T52="ア",VLOOKUP(R52,ア!$A:$C,2,FALSE),
IF(T52="イ",VLOOKUP(R52,イ!$A:$C,2,FALSE),
IF(T52="ウ",HLOOKUP(R52,ウ!$1:$6,4,FALSE),
IF(T52="エ",VLOOKUP(R52,エ!$A:$E,4,FALSE),""))))</f>
        <v/>
      </c>
      <c r="V51" s="316" t="str">
        <f xml:space="preserve">
IF(T52="ア",VLOOKUP(R52,ア!$A:$C,3,FALSE),
IF(T52="イ",VLOOKUP(R52,イ!$A:$C,3,FALSE),
IF(T52="ウ",HLOOKUP(R52,ウ!$1:$6,5,FALSE)&amp;HLOOKUP(R52,ウ!$1:$6,6,FALSE),
IF(T52="エ",VLOOKUP(R52,エ!$A:$E,4,FALSE),""))))</f>
        <v/>
      </c>
      <c r="W51" s="318"/>
      <c r="X51" s="306"/>
      <c r="Y51" s="308"/>
      <c r="Z51" s="310"/>
    </row>
    <row r="52" spans="1:26" s="187" customFormat="1" ht="19.8" customHeight="1" x14ac:dyDescent="0.45">
      <c r="A52" s="225"/>
      <c r="B52" s="313"/>
      <c r="C52" s="297"/>
      <c r="D52" s="315"/>
      <c r="E52" s="317"/>
      <c r="F52" s="319"/>
      <c r="G52" s="307"/>
      <c r="H52" s="332"/>
      <c r="I52" s="227"/>
      <c r="J52" s="313"/>
      <c r="K52" s="297"/>
      <c r="L52" s="315"/>
      <c r="M52" s="317"/>
      <c r="N52" s="319"/>
      <c r="O52" s="307"/>
      <c r="P52" s="332"/>
      <c r="Q52" s="321"/>
      <c r="R52" s="225"/>
      <c r="S52" s="313"/>
      <c r="T52" s="297"/>
      <c r="U52" s="315"/>
      <c r="V52" s="317"/>
      <c r="W52" s="319"/>
      <c r="X52" s="307"/>
      <c r="Y52" s="309"/>
      <c r="Z52" s="311"/>
    </row>
    <row r="53" spans="1:26" s="187" customFormat="1" ht="19.8" customHeight="1" x14ac:dyDescent="0.45">
      <c r="A53" s="294" t="s">
        <v>1953</v>
      </c>
      <c r="B53" s="312"/>
      <c r="C53" s="295"/>
      <c r="D53" s="314" t="str">
        <f xml:space="preserve">
IF(C54="ア",VLOOKUP(A54,ア!$A:$C,2,FALSE),
IF(C54="イ",VLOOKUP(A54,イ!$A:$C,2,FALSE),
IF(C54="ウ",HLOOKUP(A54,ウ!$1:$6,4,FALSE),
IF(C54="エ",VLOOKUP(A54,エ!$A:$E,4,FALSE),""))))</f>
        <v/>
      </c>
      <c r="E53" s="316" t="str">
        <f xml:space="preserve">
IF(C54="ア",VLOOKUP(A54,ア!$A:$C,3,FALSE),
IF(C54="イ",VLOOKUP(A54,イ!$A:$C,3,FALSE),
IF(C54="ウ",HLOOKUP(A54,ウ!$1:$6,5,FALSE)&amp;HLOOKUP(A54,ウ!$1:$6,6,FALSE),
IF(C54="エ",VLOOKUP(A54,エ!$A:$E,4,FALSE),""))))</f>
        <v/>
      </c>
      <c r="F53" s="318"/>
      <c r="G53" s="306"/>
      <c r="H53" s="329"/>
      <c r="I53" s="298" t="s">
        <v>1958</v>
      </c>
      <c r="J53" s="312"/>
      <c r="K53" s="295"/>
      <c r="L53" s="314" t="str">
        <f xml:space="preserve">
IF(K54="ア",VLOOKUP(I54,ア!$A:$C,2,FALSE),
IF(K54="イ",VLOOKUP(I54,イ!$A:$C,2,FALSE),
IF(K54="ウ",HLOOKUP(I54,ウ!$1:$6,4,FALSE),
IF(K54="エ",VLOOKUP(I54,エ!$A:$E,4,FALSE),""))))</f>
        <v/>
      </c>
      <c r="M53" s="316" t="str">
        <f xml:space="preserve">
IF(K54="ア",VLOOKUP(I54,ア!$A:$C,3,FALSE),
IF(K54="イ",VLOOKUP(I54,イ!$A:$C,3,FALSE),
IF(K54="ウ",HLOOKUP(I54,ウ!$1:$6,5,FALSE)&amp;HLOOKUP(I54,ウ!$1:$6,6,FALSE),
IF(K54="エ",VLOOKUP(I54,エ!$A:$E,4,FALSE),""))))</f>
        <v/>
      </c>
      <c r="N53" s="318"/>
      <c r="O53" s="306"/>
      <c r="P53" s="329"/>
      <c r="Q53" s="320"/>
      <c r="R53" s="294" t="s">
        <v>1973</v>
      </c>
      <c r="S53" s="312"/>
      <c r="T53" s="295"/>
      <c r="U53" s="314" t="str">
        <f xml:space="preserve">
IF(T54="ア",VLOOKUP(R54,ア!$A:$C,2,FALSE),
IF(T54="イ",VLOOKUP(R54,イ!$A:$C,2,FALSE),
IF(T54="ウ",HLOOKUP(R54,ウ!$1:$6,4,FALSE),
IF(T54="エ",VLOOKUP(R54,エ!$A:$E,4,FALSE),""))))</f>
        <v/>
      </c>
      <c r="V53" s="316" t="str">
        <f xml:space="preserve">
IF(T54="ア",VLOOKUP(R54,ア!$A:$C,3,FALSE),
IF(T54="イ",VLOOKUP(R54,イ!$A:$C,3,FALSE),
IF(T54="ウ",HLOOKUP(R54,ウ!$1:$6,5,FALSE)&amp;HLOOKUP(R54,ウ!$1:$6,6,FALSE),
IF(T54="エ",VLOOKUP(R54,エ!$A:$E,4,FALSE),""))))</f>
        <v/>
      </c>
      <c r="W53" s="318"/>
      <c r="X53" s="306"/>
      <c r="Y53" s="308"/>
      <c r="Z53" s="310"/>
    </row>
    <row r="54" spans="1:26" s="187" customFormat="1" ht="19.8" customHeight="1" x14ac:dyDescent="0.45">
      <c r="A54" s="225"/>
      <c r="B54" s="313"/>
      <c r="C54" s="297"/>
      <c r="D54" s="315"/>
      <c r="E54" s="317"/>
      <c r="F54" s="319"/>
      <c r="G54" s="307"/>
      <c r="H54" s="332"/>
      <c r="I54" s="227"/>
      <c r="J54" s="313"/>
      <c r="K54" s="297"/>
      <c r="L54" s="315"/>
      <c r="M54" s="317"/>
      <c r="N54" s="319"/>
      <c r="O54" s="307"/>
      <c r="P54" s="332"/>
      <c r="Q54" s="321"/>
      <c r="R54" s="225"/>
      <c r="S54" s="313"/>
      <c r="T54" s="297"/>
      <c r="U54" s="315"/>
      <c r="V54" s="317"/>
      <c r="W54" s="319"/>
      <c r="X54" s="307"/>
      <c r="Y54" s="309"/>
      <c r="Z54" s="311"/>
    </row>
    <row r="55" spans="1:26" s="187" customFormat="1" ht="19.8" customHeight="1" x14ac:dyDescent="0.45">
      <c r="A55" s="294" t="s">
        <v>1954</v>
      </c>
      <c r="B55" s="312"/>
      <c r="C55" s="295"/>
      <c r="D55" s="314" t="str">
        <f xml:space="preserve">
IF(C56="ア",VLOOKUP(A56,ア!$A:$C,2,FALSE),
IF(C56="イ",VLOOKUP(A56,イ!$A:$C,2,FALSE),
IF(C56="ウ",HLOOKUP(A56,ウ!$1:$6,4,FALSE),
IF(C56="エ",VLOOKUP(A56,エ!$A:$E,4,FALSE),""))))</f>
        <v/>
      </c>
      <c r="E55" s="316" t="str">
        <f xml:space="preserve">
IF(C56="ア",VLOOKUP(A56,ア!$A:$C,3,FALSE),
IF(C56="イ",VLOOKUP(A56,イ!$A:$C,3,FALSE),
IF(C56="ウ",HLOOKUP(A56,ウ!$1:$6,5,FALSE)&amp;HLOOKUP(A56,ウ!$1:$6,6,FALSE),
IF(C56="エ",VLOOKUP(A56,エ!$A:$E,4,FALSE),""))))</f>
        <v/>
      </c>
      <c r="F55" s="318"/>
      <c r="G55" s="306"/>
      <c r="H55" s="329"/>
      <c r="I55" s="298" t="s">
        <v>1959</v>
      </c>
      <c r="J55" s="312"/>
      <c r="K55" s="295"/>
      <c r="L55" s="314" t="str">
        <f xml:space="preserve">
IF(K56="ア",VLOOKUP(I56,ア!$A:$C,2,FALSE),
IF(K56="イ",VLOOKUP(I56,イ!$A:$C,2,FALSE),
IF(K56="ウ",HLOOKUP(I56,ウ!$1:$6,4,FALSE),
IF(K56="エ",VLOOKUP(I56,エ!$A:$E,4,FALSE),""))))</f>
        <v/>
      </c>
      <c r="M55" s="316" t="str">
        <f xml:space="preserve">
IF(K56="ア",VLOOKUP(I56,ア!$A:$C,3,FALSE),
IF(K56="イ",VLOOKUP(I56,イ!$A:$C,3,FALSE),
IF(K56="ウ",HLOOKUP(I56,ウ!$1:$6,5,FALSE)&amp;HLOOKUP(I56,ウ!$1:$6,6,FALSE),
IF(K56="エ",VLOOKUP(I56,エ!$A:$E,4,FALSE),""))))</f>
        <v/>
      </c>
      <c r="N55" s="318"/>
      <c r="O55" s="306"/>
      <c r="P55" s="329"/>
      <c r="Q55" s="320"/>
      <c r="R55" s="294" t="s">
        <v>1974</v>
      </c>
      <c r="S55" s="312"/>
      <c r="T55" s="295"/>
      <c r="U55" s="314" t="str">
        <f xml:space="preserve">
IF(T56="ア",VLOOKUP(R56,ア!$A:$C,2,FALSE),
IF(T56="イ",VLOOKUP(R56,イ!$A:$C,2,FALSE),
IF(T56="ウ",HLOOKUP(R56,ウ!$1:$6,4,FALSE),
IF(T56="エ",VLOOKUP(R56,エ!$A:$E,4,FALSE),""))))</f>
        <v/>
      </c>
      <c r="V55" s="316" t="str">
        <f xml:space="preserve">
IF(T56="ア",VLOOKUP(R56,ア!$A:$C,3,FALSE),
IF(T56="イ",VLOOKUP(R56,イ!$A:$C,3,FALSE),
IF(T56="ウ",HLOOKUP(R56,ウ!$1:$6,5,FALSE)&amp;HLOOKUP(R56,ウ!$1:$6,6,FALSE),
IF(T56="エ",VLOOKUP(R56,エ!$A:$E,4,FALSE),""))))</f>
        <v/>
      </c>
      <c r="W55" s="318"/>
      <c r="X55" s="306"/>
      <c r="Y55" s="308"/>
      <c r="Z55" s="310"/>
    </row>
    <row r="56" spans="1:26" s="187" customFormat="1" ht="19.8" customHeight="1" x14ac:dyDescent="0.45">
      <c r="A56" s="225"/>
      <c r="B56" s="313"/>
      <c r="C56" s="297"/>
      <c r="D56" s="315"/>
      <c r="E56" s="317"/>
      <c r="F56" s="319"/>
      <c r="G56" s="307"/>
      <c r="H56" s="332"/>
      <c r="I56" s="227"/>
      <c r="J56" s="313"/>
      <c r="K56" s="297"/>
      <c r="L56" s="315"/>
      <c r="M56" s="317"/>
      <c r="N56" s="319"/>
      <c r="O56" s="307"/>
      <c r="P56" s="332"/>
      <c r="Q56" s="321"/>
      <c r="R56" s="225"/>
      <c r="S56" s="313"/>
      <c r="T56" s="297"/>
      <c r="U56" s="315"/>
      <c r="V56" s="317"/>
      <c r="W56" s="319"/>
      <c r="X56" s="307"/>
      <c r="Y56" s="309"/>
      <c r="Z56" s="311"/>
    </row>
    <row r="57" spans="1:26" s="187" customFormat="1" ht="19.8" customHeight="1" x14ac:dyDescent="0.45">
      <c r="A57" s="294" t="s">
        <v>7823</v>
      </c>
      <c r="B57" s="312"/>
      <c r="C57" s="295"/>
      <c r="D57" s="314" t="str">
        <f xml:space="preserve">
IF(C58="ア",VLOOKUP(A58,ア!$A:$C,2,FALSE),
IF(C58="イ",VLOOKUP(A58,イ!$A:$C,2,FALSE),
IF(C58="ウ",HLOOKUP(A58,ウ!$1:$6,4,FALSE),
IF(C58="エ",VLOOKUP(A58,エ!$A:$E,4,FALSE),""))))</f>
        <v/>
      </c>
      <c r="E57" s="316" t="str">
        <f xml:space="preserve">
IF(C58="ア",VLOOKUP(A58,ア!$A:$C,3,FALSE),
IF(C58="イ",VLOOKUP(A58,イ!$A:$C,3,FALSE),
IF(C58="ウ",HLOOKUP(A58,ウ!$1:$6,5,FALSE)&amp;HLOOKUP(A58,ウ!$1:$6,6,FALSE),
IF(C58="エ",VLOOKUP(A58,エ!$A:$E,4,FALSE),""))))</f>
        <v/>
      </c>
      <c r="F57" s="318"/>
      <c r="G57" s="306"/>
      <c r="H57" s="329"/>
      <c r="I57" s="298" t="s">
        <v>1960</v>
      </c>
      <c r="J57" s="312"/>
      <c r="K57" s="295"/>
      <c r="L57" s="314" t="str">
        <f xml:space="preserve">
IF(K58="ア",VLOOKUP(I58,ア!$A:$C,2,FALSE),
IF(K58="イ",VLOOKUP(I58,イ!$A:$C,2,FALSE),
IF(K58="ウ",HLOOKUP(I58,ウ!$1:$6,4,FALSE),
IF(K58="エ",VLOOKUP(I58,エ!$A:$E,4,FALSE),""))))</f>
        <v/>
      </c>
      <c r="M57" s="316" t="str">
        <f xml:space="preserve">
IF(K58="ア",VLOOKUP(I58,ア!$A:$C,3,FALSE),
IF(K58="イ",VLOOKUP(I58,イ!$A:$C,3,FALSE),
IF(K58="ウ",HLOOKUP(I58,ウ!$1:$6,5,FALSE)&amp;HLOOKUP(I58,ウ!$1:$6,6,FALSE),
IF(K58="エ",VLOOKUP(I58,エ!$A:$E,4,FALSE),""))))</f>
        <v/>
      </c>
      <c r="N57" s="318"/>
      <c r="O57" s="306"/>
      <c r="P57" s="329"/>
      <c r="Q57" s="320"/>
      <c r="R57" s="294" t="s">
        <v>1975</v>
      </c>
      <c r="S57" s="312"/>
      <c r="T57" s="295"/>
      <c r="U57" s="314" t="str">
        <f xml:space="preserve">
IF(T58="ア",VLOOKUP(R58,ア!$A:$C,2,FALSE),
IF(T58="イ",VLOOKUP(R58,イ!$A:$C,2,FALSE),
IF(T58="ウ",HLOOKUP(R58,ウ!$1:$6,4,FALSE),
IF(T58="エ",VLOOKUP(R58,エ!$A:$E,4,FALSE),""))))</f>
        <v/>
      </c>
      <c r="V57" s="316" t="str">
        <f xml:space="preserve">
IF(T58="ア",VLOOKUP(R58,ア!$A:$C,3,FALSE),
IF(T58="イ",VLOOKUP(R58,イ!$A:$C,3,FALSE),
IF(T58="ウ",HLOOKUP(R58,ウ!$1:$6,5,FALSE)&amp;HLOOKUP(R58,ウ!$1:$6,6,FALSE),
IF(T58="エ",VLOOKUP(R58,エ!$A:$E,4,FALSE),""))))</f>
        <v/>
      </c>
      <c r="W57" s="318"/>
      <c r="X57" s="306"/>
      <c r="Y57" s="308"/>
      <c r="Z57" s="310"/>
    </row>
    <row r="58" spans="1:26" s="187" customFormat="1" ht="19.8" customHeight="1" x14ac:dyDescent="0.45">
      <c r="A58" s="225"/>
      <c r="B58" s="313"/>
      <c r="C58" s="297"/>
      <c r="D58" s="315"/>
      <c r="E58" s="317"/>
      <c r="F58" s="319"/>
      <c r="G58" s="307"/>
      <c r="H58" s="332"/>
      <c r="I58" s="227"/>
      <c r="J58" s="313"/>
      <c r="K58" s="297"/>
      <c r="L58" s="315"/>
      <c r="M58" s="317"/>
      <c r="N58" s="319"/>
      <c r="O58" s="307"/>
      <c r="P58" s="332"/>
      <c r="Q58" s="321"/>
      <c r="R58" s="225"/>
      <c r="S58" s="313"/>
      <c r="T58" s="297"/>
      <c r="U58" s="315"/>
      <c r="V58" s="317"/>
      <c r="W58" s="319"/>
      <c r="X58" s="307"/>
      <c r="Y58" s="309"/>
      <c r="Z58" s="311"/>
    </row>
    <row r="59" spans="1:26" s="187" customFormat="1" ht="19.8" customHeight="1" x14ac:dyDescent="0.45">
      <c r="A59" s="294" t="s">
        <v>7824</v>
      </c>
      <c r="B59" s="312"/>
      <c r="C59" s="295"/>
      <c r="D59" s="314" t="str">
        <f xml:space="preserve">
IF(C60="ア",VLOOKUP(A60,ア!$A:$C,2,FALSE),
IF(C60="イ",VLOOKUP(A60,イ!$A:$C,2,FALSE),
IF(C60="ウ",HLOOKUP(A60,ウ!$1:$6,4,FALSE),
IF(C60="エ",VLOOKUP(A60,エ!$A:$E,4,FALSE),""))))</f>
        <v/>
      </c>
      <c r="E59" s="316" t="str">
        <f xml:space="preserve">
IF(C60="ア",VLOOKUP(A60,ア!$A:$C,3,FALSE),
IF(C60="イ",VLOOKUP(A60,イ!$A:$C,3,FALSE),
IF(C60="ウ",HLOOKUP(A60,ウ!$1:$6,5,FALSE)&amp;HLOOKUP(A60,ウ!$1:$6,6,FALSE),
IF(C60="エ",VLOOKUP(A60,エ!$A:$E,4,FALSE),""))))</f>
        <v/>
      </c>
      <c r="F59" s="318"/>
      <c r="G59" s="306"/>
      <c r="H59" s="329"/>
      <c r="I59" s="298" t="s">
        <v>1961</v>
      </c>
      <c r="J59" s="312"/>
      <c r="K59" s="295"/>
      <c r="L59" s="314" t="str">
        <f xml:space="preserve">
IF(K60="ア",VLOOKUP(I60,ア!$A:$C,2,FALSE),
IF(K60="イ",VLOOKUP(I60,イ!$A:$C,2,FALSE),
IF(K60="ウ",HLOOKUP(I60,ウ!$1:$6,4,FALSE),
IF(K60="エ",VLOOKUP(I60,エ!$A:$E,4,FALSE),""))))</f>
        <v/>
      </c>
      <c r="M59" s="316" t="str">
        <f xml:space="preserve">
IF(K60="ア",VLOOKUP(I60,ア!$A:$C,3,FALSE),
IF(K60="イ",VLOOKUP(I60,イ!$A:$C,3,FALSE),
IF(K60="ウ",HLOOKUP(I60,ウ!$1:$6,5,FALSE)&amp;HLOOKUP(I60,ウ!$1:$6,6,FALSE),
IF(K60="エ",VLOOKUP(I60,エ!$A:$E,4,FALSE),""))))</f>
        <v/>
      </c>
      <c r="N59" s="318"/>
      <c r="O59" s="306"/>
      <c r="P59" s="329"/>
      <c r="Q59" s="320"/>
      <c r="R59" s="294" t="s">
        <v>1976</v>
      </c>
      <c r="S59" s="312"/>
      <c r="T59" s="295"/>
      <c r="U59" s="314" t="str">
        <f xml:space="preserve">
IF(T60="ア",VLOOKUP(R60,ア!$A:$C,2,FALSE),
IF(T60="イ",VLOOKUP(R60,イ!$A:$C,2,FALSE),
IF(T60="ウ",HLOOKUP(R60,ウ!$1:$6,4,FALSE),
IF(T60="エ",VLOOKUP(R60,エ!$A:$E,4,FALSE),""))))</f>
        <v/>
      </c>
      <c r="V59" s="316" t="str">
        <f xml:space="preserve">
IF(T60="ア",VLOOKUP(R60,ア!$A:$C,3,FALSE),
IF(T60="イ",VLOOKUP(R60,イ!$A:$C,3,FALSE),
IF(T60="ウ",HLOOKUP(R60,ウ!$1:$6,5,FALSE)&amp;HLOOKUP(R60,ウ!$1:$6,6,FALSE),
IF(T60="エ",VLOOKUP(R60,エ!$A:$E,4,FALSE),""))))</f>
        <v/>
      </c>
      <c r="W59" s="318"/>
      <c r="X59" s="306"/>
      <c r="Y59" s="308"/>
      <c r="Z59" s="310"/>
    </row>
    <row r="60" spans="1:26" s="187" customFormat="1" ht="19.8" customHeight="1" x14ac:dyDescent="0.45">
      <c r="A60" s="225"/>
      <c r="B60" s="313"/>
      <c r="C60" s="297"/>
      <c r="D60" s="315"/>
      <c r="E60" s="317"/>
      <c r="F60" s="319"/>
      <c r="G60" s="307"/>
      <c r="H60" s="332"/>
      <c r="I60" s="227"/>
      <c r="J60" s="313"/>
      <c r="K60" s="297"/>
      <c r="L60" s="315"/>
      <c r="M60" s="317"/>
      <c r="N60" s="319"/>
      <c r="O60" s="307"/>
      <c r="P60" s="332"/>
      <c r="Q60" s="321"/>
      <c r="R60" s="225"/>
      <c r="S60" s="313"/>
      <c r="T60" s="297"/>
      <c r="U60" s="315"/>
      <c r="V60" s="317"/>
      <c r="W60" s="319"/>
      <c r="X60" s="307"/>
      <c r="Y60" s="309"/>
      <c r="Z60" s="311"/>
    </row>
    <row r="61" spans="1:26" s="187" customFormat="1" ht="19.8" customHeight="1" x14ac:dyDescent="0.45">
      <c r="A61" s="294" t="s">
        <v>7825</v>
      </c>
      <c r="B61" s="312"/>
      <c r="C61" s="295"/>
      <c r="D61" s="314" t="str">
        <f xml:space="preserve">
IF(C62="ア",VLOOKUP(A62,ア!$A:$C,2,FALSE),
IF(C62="イ",VLOOKUP(A62,イ!$A:$C,2,FALSE),
IF(C62="ウ",HLOOKUP(A62,ウ!$1:$6,4,FALSE),
IF(C62="エ",VLOOKUP(A62,エ!$A:$E,4,FALSE),""))))</f>
        <v/>
      </c>
      <c r="E61" s="316" t="str">
        <f xml:space="preserve">
IF(C62="ア",VLOOKUP(A62,ア!$A:$C,3,FALSE),
IF(C62="イ",VLOOKUP(A62,イ!$A:$C,3,FALSE),
IF(C62="ウ",HLOOKUP(A62,ウ!$1:$6,5,FALSE)&amp;HLOOKUP(A62,ウ!$1:$6,6,FALSE),
IF(C62="エ",VLOOKUP(A62,エ!$A:$E,4,FALSE),""))))</f>
        <v/>
      </c>
      <c r="F61" s="318"/>
      <c r="G61" s="306"/>
      <c r="H61" s="329"/>
      <c r="I61" s="298" t="s">
        <v>1962</v>
      </c>
      <c r="J61" s="312"/>
      <c r="K61" s="295"/>
      <c r="L61" s="314" t="str">
        <f xml:space="preserve">
IF(K62="ア",VLOOKUP(I62,ア!$A:$C,2,FALSE),
IF(K62="イ",VLOOKUP(I62,イ!$A:$C,2,FALSE),
IF(K62="ウ",HLOOKUP(I62,ウ!$1:$6,4,FALSE),
IF(K62="エ",VLOOKUP(I62,エ!$A:$E,4,FALSE),""))))</f>
        <v/>
      </c>
      <c r="M61" s="316" t="str">
        <f xml:space="preserve">
IF(K62="ア",VLOOKUP(I62,ア!$A:$C,3,FALSE),
IF(K62="イ",VLOOKUP(I62,イ!$A:$C,3,FALSE),
IF(K62="ウ",HLOOKUP(I62,ウ!$1:$6,5,FALSE)&amp;HLOOKUP(I62,ウ!$1:$6,6,FALSE),
IF(K62="エ",VLOOKUP(I62,エ!$A:$E,4,FALSE),""))))</f>
        <v/>
      </c>
      <c r="N61" s="318"/>
      <c r="O61" s="306"/>
      <c r="P61" s="329"/>
      <c r="Q61" s="320"/>
      <c r="R61" s="294" t="s">
        <v>1977</v>
      </c>
      <c r="S61" s="312"/>
      <c r="T61" s="295"/>
      <c r="U61" s="314" t="str">
        <f xml:space="preserve">
IF(T62="ア",VLOOKUP(R62,ア!$A:$C,2,FALSE),
IF(T62="イ",VLOOKUP(R62,イ!$A:$C,2,FALSE),
IF(T62="ウ",HLOOKUP(R62,ウ!$1:$6,4,FALSE),
IF(T62="エ",VLOOKUP(R62,エ!$A:$E,4,FALSE),""))))</f>
        <v/>
      </c>
      <c r="V61" s="316" t="str">
        <f xml:space="preserve">
IF(T62="ア",VLOOKUP(R62,ア!$A:$C,3,FALSE),
IF(T62="イ",VLOOKUP(R62,イ!$A:$C,3,FALSE),
IF(T62="ウ",HLOOKUP(R62,ウ!$1:$6,5,FALSE)&amp;HLOOKUP(R62,ウ!$1:$6,6,FALSE),
IF(T62="エ",VLOOKUP(R62,エ!$A:$E,4,FALSE),""))))</f>
        <v/>
      </c>
      <c r="W61" s="318"/>
      <c r="X61" s="306"/>
      <c r="Y61" s="308"/>
      <c r="Z61" s="310"/>
    </row>
    <row r="62" spans="1:26" s="187" customFormat="1" ht="19.8" customHeight="1" x14ac:dyDescent="0.45">
      <c r="A62" s="225"/>
      <c r="B62" s="313"/>
      <c r="C62" s="297"/>
      <c r="D62" s="315"/>
      <c r="E62" s="317"/>
      <c r="F62" s="319"/>
      <c r="G62" s="307"/>
      <c r="H62" s="332"/>
      <c r="I62" s="227"/>
      <c r="J62" s="313"/>
      <c r="K62" s="297"/>
      <c r="L62" s="315"/>
      <c r="M62" s="317"/>
      <c r="N62" s="319"/>
      <c r="O62" s="307"/>
      <c r="P62" s="332"/>
      <c r="Q62" s="321"/>
      <c r="R62" s="225"/>
      <c r="S62" s="313"/>
      <c r="T62" s="297"/>
      <c r="U62" s="315"/>
      <c r="V62" s="317"/>
      <c r="W62" s="319"/>
      <c r="X62" s="307"/>
      <c r="Y62" s="309"/>
      <c r="Z62" s="311"/>
    </row>
    <row r="63" spans="1:26" s="187" customFormat="1" ht="19.8" customHeight="1" x14ac:dyDescent="0.45">
      <c r="A63" s="294" t="s">
        <v>7826</v>
      </c>
      <c r="B63" s="312"/>
      <c r="C63" s="295"/>
      <c r="D63" s="314" t="str">
        <f xml:space="preserve">
IF(C64="ア",VLOOKUP(A64,ア!$A:$C,2,FALSE),
IF(C64="イ",VLOOKUP(A64,イ!$A:$C,2,FALSE),
IF(C64="ウ",HLOOKUP(A64,ウ!$1:$6,4,FALSE),
IF(C64="エ",VLOOKUP(A64,エ!$A:$E,4,FALSE),""))))</f>
        <v/>
      </c>
      <c r="E63" s="316" t="str">
        <f xml:space="preserve">
IF(C64="ア",VLOOKUP(A64,ア!$A:$C,3,FALSE),
IF(C64="イ",VLOOKUP(A64,イ!$A:$C,3,FALSE),
IF(C64="ウ",HLOOKUP(A64,ウ!$1:$6,5,FALSE)&amp;HLOOKUP(A64,ウ!$1:$6,6,FALSE),
IF(C64="エ",VLOOKUP(A64,エ!$A:$E,4,FALSE),""))))</f>
        <v/>
      </c>
      <c r="F63" s="318"/>
      <c r="G63" s="306"/>
      <c r="H63" s="329"/>
      <c r="I63" s="298" t="s">
        <v>1963</v>
      </c>
      <c r="J63" s="312"/>
      <c r="K63" s="295"/>
      <c r="L63" s="314" t="str">
        <f xml:space="preserve">
IF(K64="ア",VLOOKUP(I64,ア!$A:$C,2,FALSE),
IF(K64="イ",VLOOKUP(I64,イ!$A:$C,2,FALSE),
IF(K64="ウ",HLOOKUP(I64,ウ!$1:$6,4,FALSE),
IF(K64="エ",VLOOKUP(I64,エ!$A:$E,4,FALSE),""))))</f>
        <v/>
      </c>
      <c r="M63" s="316" t="str">
        <f xml:space="preserve">
IF(K64="ア",VLOOKUP(I64,ア!$A:$C,3,FALSE),
IF(K64="イ",VLOOKUP(I64,イ!$A:$C,3,FALSE),
IF(K64="ウ",HLOOKUP(I64,ウ!$1:$6,5,FALSE)&amp;HLOOKUP(I64,ウ!$1:$6,6,FALSE),
IF(K64="エ",VLOOKUP(I64,エ!$A:$E,4,FALSE),""))))</f>
        <v/>
      </c>
      <c r="N63" s="318"/>
      <c r="O63" s="306"/>
      <c r="P63" s="329"/>
      <c r="Q63" s="320"/>
      <c r="R63" s="294" t="s">
        <v>1978</v>
      </c>
      <c r="S63" s="312"/>
      <c r="T63" s="295"/>
      <c r="U63" s="314" t="str">
        <f xml:space="preserve">
IF(T64="ア",VLOOKUP(R64,ア!$A:$C,2,FALSE),
IF(T64="イ",VLOOKUP(R64,イ!$A:$C,2,FALSE),
IF(T64="ウ",HLOOKUP(R64,ウ!$1:$6,4,FALSE),
IF(T64="エ",VLOOKUP(R64,エ!$A:$E,4,FALSE),""))))</f>
        <v/>
      </c>
      <c r="V63" s="316" t="str">
        <f xml:space="preserve">
IF(T64="ア",VLOOKUP(R64,ア!$A:$C,3,FALSE),
IF(T64="イ",VLOOKUP(R64,イ!$A:$C,3,FALSE),
IF(T64="ウ",HLOOKUP(R64,ウ!$1:$6,5,FALSE)&amp;HLOOKUP(R64,ウ!$1:$6,6,FALSE),
IF(T64="エ",VLOOKUP(R64,エ!$A:$E,4,FALSE),""))))</f>
        <v/>
      </c>
      <c r="W63" s="318"/>
      <c r="X63" s="306"/>
      <c r="Y63" s="308"/>
      <c r="Z63" s="310"/>
    </row>
    <row r="64" spans="1:26" s="187" customFormat="1" ht="19.8" customHeight="1" x14ac:dyDescent="0.45">
      <c r="A64" s="225"/>
      <c r="B64" s="313"/>
      <c r="C64" s="297"/>
      <c r="D64" s="315"/>
      <c r="E64" s="317"/>
      <c r="F64" s="319"/>
      <c r="G64" s="307"/>
      <c r="H64" s="332"/>
      <c r="I64" s="227"/>
      <c r="J64" s="313"/>
      <c r="K64" s="297"/>
      <c r="L64" s="315"/>
      <c r="M64" s="317"/>
      <c r="N64" s="319"/>
      <c r="O64" s="307"/>
      <c r="P64" s="332"/>
      <c r="Q64" s="321"/>
      <c r="R64" s="225"/>
      <c r="S64" s="313"/>
      <c r="T64" s="297"/>
      <c r="U64" s="315"/>
      <c r="V64" s="317"/>
      <c r="W64" s="319"/>
      <c r="X64" s="307"/>
      <c r="Y64" s="309"/>
      <c r="Z64" s="311"/>
    </row>
    <row r="65" spans="1:26" s="187" customFormat="1" ht="19.8" customHeight="1" x14ac:dyDescent="0.45">
      <c r="A65" s="294" t="s">
        <v>7827</v>
      </c>
      <c r="B65" s="312"/>
      <c r="C65" s="295"/>
      <c r="D65" s="314" t="str">
        <f xml:space="preserve">
IF(C66="ア",VLOOKUP(A66,ア!$A:$C,2,FALSE),
IF(C66="イ",VLOOKUP(A66,イ!$A:$C,2,FALSE),
IF(C66="ウ",HLOOKUP(A66,ウ!$1:$6,4,FALSE),
IF(C66="エ",VLOOKUP(A66,エ!$A:$E,4,FALSE),""))))</f>
        <v/>
      </c>
      <c r="E65" s="316" t="str">
        <f xml:space="preserve">
IF(C66="ア",VLOOKUP(A66,ア!$A:$C,3,FALSE),
IF(C66="イ",VLOOKUP(A66,イ!$A:$C,3,FALSE),
IF(C66="ウ",HLOOKUP(A66,ウ!$1:$6,5,FALSE)&amp;HLOOKUP(A66,ウ!$1:$6,6,FALSE),
IF(C66="エ",VLOOKUP(A66,エ!$A:$E,4,FALSE),""))))</f>
        <v/>
      </c>
      <c r="F65" s="318"/>
      <c r="G65" s="306"/>
      <c r="H65" s="329"/>
      <c r="I65" s="298" t="s">
        <v>1964</v>
      </c>
      <c r="J65" s="312"/>
      <c r="K65" s="295"/>
      <c r="L65" s="314" t="str">
        <f xml:space="preserve">
IF(K66="ア",VLOOKUP(I66,ア!$A:$C,2,FALSE),
IF(K66="イ",VLOOKUP(I66,イ!$A:$C,2,FALSE),
IF(K66="ウ",HLOOKUP(I66,ウ!$1:$6,4,FALSE),
IF(K66="エ",VLOOKUP(I66,エ!$A:$E,4,FALSE),""))))</f>
        <v/>
      </c>
      <c r="M65" s="316" t="str">
        <f xml:space="preserve">
IF(K66="ア",VLOOKUP(I66,ア!$A:$C,3,FALSE),
IF(K66="イ",VLOOKUP(I66,イ!$A:$C,3,FALSE),
IF(K66="ウ",HLOOKUP(I66,ウ!$1:$6,5,FALSE)&amp;HLOOKUP(I66,ウ!$1:$6,6,FALSE),
IF(K66="エ",VLOOKUP(I66,エ!$A:$E,4,FALSE),""))))</f>
        <v/>
      </c>
      <c r="N65" s="318"/>
      <c r="O65" s="306"/>
      <c r="P65" s="329"/>
      <c r="Q65" s="320"/>
      <c r="R65" s="294" t="s">
        <v>1979</v>
      </c>
      <c r="S65" s="312"/>
      <c r="T65" s="295"/>
      <c r="U65" s="314" t="str">
        <f xml:space="preserve">
IF(T66="ア",VLOOKUP(R66,ア!$A:$C,2,FALSE),
IF(T66="イ",VLOOKUP(R66,イ!$A:$C,2,FALSE),
IF(T66="ウ",HLOOKUP(R66,ウ!$1:$6,4,FALSE),
IF(T66="エ",VLOOKUP(R66,エ!$A:$E,4,FALSE),""))))</f>
        <v/>
      </c>
      <c r="V65" s="316" t="str">
        <f xml:space="preserve">
IF(T66="ア",VLOOKUP(R66,ア!$A:$C,3,FALSE),
IF(T66="イ",VLOOKUP(R66,イ!$A:$C,3,FALSE),
IF(T66="ウ",HLOOKUP(R66,ウ!$1:$6,5,FALSE)&amp;HLOOKUP(R66,ウ!$1:$6,6,FALSE),
IF(T66="エ",VLOOKUP(R66,エ!$A:$E,4,FALSE),""))))</f>
        <v/>
      </c>
      <c r="W65" s="318"/>
      <c r="X65" s="306"/>
      <c r="Y65" s="308"/>
      <c r="Z65" s="310"/>
    </row>
    <row r="66" spans="1:26" s="187" customFormat="1" ht="19.8" customHeight="1" x14ac:dyDescent="0.45">
      <c r="A66" s="225"/>
      <c r="B66" s="313"/>
      <c r="C66" s="297"/>
      <c r="D66" s="315"/>
      <c r="E66" s="317"/>
      <c r="F66" s="319"/>
      <c r="G66" s="307"/>
      <c r="H66" s="332"/>
      <c r="I66" s="227"/>
      <c r="J66" s="313"/>
      <c r="K66" s="297"/>
      <c r="L66" s="315"/>
      <c r="M66" s="317"/>
      <c r="N66" s="319"/>
      <c r="O66" s="307"/>
      <c r="P66" s="332"/>
      <c r="Q66" s="321"/>
      <c r="R66" s="225"/>
      <c r="S66" s="313"/>
      <c r="T66" s="297"/>
      <c r="U66" s="315"/>
      <c r="V66" s="317"/>
      <c r="W66" s="319"/>
      <c r="X66" s="307"/>
      <c r="Y66" s="309"/>
      <c r="Z66" s="311"/>
    </row>
    <row r="67" spans="1:26" s="187" customFormat="1" ht="19.8" customHeight="1" x14ac:dyDescent="0.45">
      <c r="A67" s="294" t="s">
        <v>7828</v>
      </c>
      <c r="B67" s="312"/>
      <c r="C67" s="295"/>
      <c r="D67" s="314" t="str">
        <f xml:space="preserve">
IF(C68="ア",VLOOKUP(A68,ア!$A:$C,2,FALSE),
IF(C68="イ",VLOOKUP(A68,イ!$A:$C,2,FALSE),
IF(C68="ウ",HLOOKUP(A68,ウ!$1:$6,4,FALSE),
IF(C68="エ",VLOOKUP(A68,エ!$A:$E,4,FALSE),""))))</f>
        <v/>
      </c>
      <c r="E67" s="316" t="str">
        <f xml:space="preserve">
IF(C68="ア",VLOOKUP(A68,ア!$A:$C,3,FALSE),
IF(C68="イ",VLOOKUP(A68,イ!$A:$C,3,FALSE),
IF(C68="ウ",HLOOKUP(A68,ウ!$1:$6,5,FALSE)&amp;HLOOKUP(A68,ウ!$1:$6,6,FALSE),
IF(C68="エ",VLOOKUP(A68,エ!$A:$E,4,FALSE),""))))</f>
        <v/>
      </c>
      <c r="F67" s="318"/>
      <c r="G67" s="306"/>
      <c r="H67" s="329"/>
      <c r="I67" s="298" t="s">
        <v>1965</v>
      </c>
      <c r="J67" s="312"/>
      <c r="K67" s="295"/>
      <c r="L67" s="314" t="str">
        <f xml:space="preserve">
IF(K68="ア",VLOOKUP(I68,ア!$A:$C,2,FALSE),
IF(K68="イ",VLOOKUP(I68,イ!$A:$C,2,FALSE),
IF(K68="ウ",HLOOKUP(I68,ウ!$1:$6,4,FALSE),
IF(K68="エ",VLOOKUP(I68,エ!$A:$E,4,FALSE),""))))</f>
        <v/>
      </c>
      <c r="M67" s="316" t="str">
        <f xml:space="preserve">
IF(K68="ア",VLOOKUP(I68,ア!$A:$C,3,FALSE),
IF(K68="イ",VLOOKUP(I68,イ!$A:$C,3,FALSE),
IF(K68="ウ",HLOOKUP(I68,ウ!$1:$6,5,FALSE)&amp;HLOOKUP(I68,ウ!$1:$6,6,FALSE),
IF(K68="エ",VLOOKUP(I68,エ!$A:$E,4,FALSE),""))))</f>
        <v/>
      </c>
      <c r="N67" s="318"/>
      <c r="O67" s="306"/>
      <c r="P67" s="329"/>
      <c r="Q67" s="320"/>
      <c r="R67" s="294" t="s">
        <v>1980</v>
      </c>
      <c r="S67" s="312"/>
      <c r="T67" s="295"/>
      <c r="U67" s="314" t="str">
        <f xml:space="preserve">
IF(T68="ア",VLOOKUP(R68,ア!$A:$C,2,FALSE),
IF(T68="イ",VLOOKUP(R68,イ!$A:$C,2,FALSE),
IF(T68="ウ",HLOOKUP(R68,ウ!$1:$6,4,FALSE),
IF(T68="エ",VLOOKUP(R68,エ!$A:$E,4,FALSE),""))))</f>
        <v/>
      </c>
      <c r="V67" s="316" t="str">
        <f xml:space="preserve">
IF(T68="ア",VLOOKUP(R68,ア!$A:$C,3,FALSE),
IF(T68="イ",VLOOKUP(R68,イ!$A:$C,3,FALSE),
IF(T68="ウ",HLOOKUP(R68,ウ!$1:$6,5,FALSE)&amp;HLOOKUP(R68,ウ!$1:$6,6,FALSE),
IF(T68="エ",VLOOKUP(R68,エ!$A:$E,4,FALSE),""))))</f>
        <v/>
      </c>
      <c r="W67" s="318"/>
      <c r="X67" s="306"/>
      <c r="Y67" s="308"/>
      <c r="Z67" s="310"/>
    </row>
    <row r="68" spans="1:26" s="187" customFormat="1" ht="19.8" customHeight="1" x14ac:dyDescent="0.45">
      <c r="A68" s="225"/>
      <c r="B68" s="313"/>
      <c r="C68" s="297"/>
      <c r="D68" s="315"/>
      <c r="E68" s="317"/>
      <c r="F68" s="319"/>
      <c r="G68" s="307"/>
      <c r="H68" s="332"/>
      <c r="I68" s="227"/>
      <c r="J68" s="313"/>
      <c r="K68" s="297"/>
      <c r="L68" s="315"/>
      <c r="M68" s="317"/>
      <c r="N68" s="319"/>
      <c r="O68" s="307"/>
      <c r="P68" s="332"/>
      <c r="Q68" s="321"/>
      <c r="R68" s="225"/>
      <c r="S68" s="313"/>
      <c r="T68" s="297"/>
      <c r="U68" s="315"/>
      <c r="V68" s="317"/>
      <c r="W68" s="319"/>
      <c r="X68" s="307"/>
      <c r="Y68" s="309"/>
      <c r="Z68" s="311"/>
    </row>
    <row r="69" spans="1:26" s="187" customFormat="1" ht="19.8" customHeight="1" x14ac:dyDescent="0.45">
      <c r="A69" s="294" t="s">
        <v>7829</v>
      </c>
      <c r="B69" s="312"/>
      <c r="C69" s="295"/>
      <c r="D69" s="314" t="str">
        <f xml:space="preserve">
IF(C70="ア",VLOOKUP(A70,ア!$A:$C,2,FALSE),
IF(C70="イ",VLOOKUP(A70,イ!$A:$C,2,FALSE),
IF(C70="ウ",HLOOKUP(A70,ウ!$1:$6,4,FALSE),
IF(C70="エ",VLOOKUP(A70,エ!$A:$E,4,FALSE),""))))</f>
        <v/>
      </c>
      <c r="E69" s="316" t="str">
        <f xml:space="preserve">
IF(C70="ア",VLOOKUP(A70,ア!$A:$C,3,FALSE),
IF(C70="イ",VLOOKUP(A70,イ!$A:$C,3,FALSE),
IF(C70="ウ",HLOOKUP(A70,ウ!$1:$6,5,FALSE)&amp;HLOOKUP(A70,ウ!$1:$6,6,FALSE),
IF(C70="エ",VLOOKUP(A70,エ!$A:$E,4,FALSE),""))))</f>
        <v/>
      </c>
      <c r="F69" s="318"/>
      <c r="G69" s="306"/>
      <c r="H69" s="329"/>
      <c r="I69" s="298" t="s">
        <v>1966</v>
      </c>
      <c r="J69" s="312"/>
      <c r="K69" s="295"/>
      <c r="L69" s="314" t="str">
        <f xml:space="preserve">
IF(K70="ア",VLOOKUP(I70,ア!$A:$C,2,FALSE),
IF(K70="イ",VLOOKUP(I70,イ!$A:$C,2,FALSE),
IF(K70="ウ",HLOOKUP(I70,ウ!$1:$6,4,FALSE),
IF(K70="エ",VLOOKUP(I70,エ!$A:$E,4,FALSE),""))))</f>
        <v/>
      </c>
      <c r="M69" s="316" t="str">
        <f xml:space="preserve">
IF(K70="ア",VLOOKUP(I70,ア!$A:$C,3,FALSE),
IF(K70="イ",VLOOKUP(I70,イ!$A:$C,3,FALSE),
IF(K70="ウ",HLOOKUP(I70,ウ!$1:$6,5,FALSE)&amp;HLOOKUP(I70,ウ!$1:$6,6,FALSE),
IF(K70="エ",VLOOKUP(I70,エ!$A:$E,4,FALSE),""))))</f>
        <v/>
      </c>
      <c r="N69" s="318"/>
      <c r="O69" s="306"/>
      <c r="P69" s="329"/>
      <c r="Q69" s="320"/>
      <c r="R69" s="294" t="s">
        <v>1981</v>
      </c>
      <c r="S69" s="312"/>
      <c r="T69" s="295"/>
      <c r="U69" s="314" t="str">
        <f xml:space="preserve">
IF(T70="ア",VLOOKUP(R70,ア!$A:$C,2,FALSE),
IF(T70="イ",VLOOKUP(R70,イ!$A:$C,2,FALSE),
IF(T70="ウ",HLOOKUP(R70,ウ!$1:$6,4,FALSE),
IF(T70="エ",VLOOKUP(R70,エ!$A:$E,4,FALSE),""))))</f>
        <v/>
      </c>
      <c r="V69" s="316" t="str">
        <f xml:space="preserve">
IF(T70="ア",VLOOKUP(R70,ア!$A:$C,3,FALSE),
IF(T70="イ",VLOOKUP(R70,イ!$A:$C,3,FALSE),
IF(T70="ウ",HLOOKUP(R70,ウ!$1:$6,5,FALSE)&amp;HLOOKUP(R70,ウ!$1:$6,6,FALSE),
IF(T70="エ",VLOOKUP(R70,エ!$A:$E,4,FALSE),""))))</f>
        <v/>
      </c>
      <c r="W69" s="318"/>
      <c r="X69" s="306"/>
      <c r="Y69" s="308"/>
      <c r="Z69" s="310"/>
    </row>
    <row r="70" spans="1:26" s="187" customFormat="1" ht="19.8" customHeight="1" x14ac:dyDescent="0.45">
      <c r="A70" s="225"/>
      <c r="B70" s="313"/>
      <c r="C70" s="297"/>
      <c r="D70" s="315"/>
      <c r="E70" s="317"/>
      <c r="F70" s="319"/>
      <c r="G70" s="307"/>
      <c r="H70" s="332"/>
      <c r="I70" s="227"/>
      <c r="J70" s="313"/>
      <c r="K70" s="297"/>
      <c r="L70" s="315"/>
      <c r="M70" s="317"/>
      <c r="N70" s="319"/>
      <c r="O70" s="307"/>
      <c r="P70" s="332"/>
      <c r="Q70" s="321"/>
      <c r="R70" s="225"/>
      <c r="S70" s="313"/>
      <c r="T70" s="297"/>
      <c r="U70" s="315"/>
      <c r="V70" s="317"/>
      <c r="W70" s="319"/>
      <c r="X70" s="307"/>
      <c r="Y70" s="309"/>
      <c r="Z70" s="311"/>
    </row>
    <row r="71" spans="1:26" s="187" customFormat="1" ht="19.8" customHeight="1" x14ac:dyDescent="0.45">
      <c r="A71" s="294" t="s">
        <v>7830</v>
      </c>
      <c r="B71" s="312"/>
      <c r="C71" s="295"/>
      <c r="D71" s="314" t="str">
        <f xml:space="preserve">
IF(C72="ア",VLOOKUP(A72,ア!$A:$C,2,FALSE),
IF(C72="イ",VLOOKUP(A72,イ!$A:$C,2,FALSE),
IF(C72="ウ",HLOOKUP(A72,ウ!$1:$6,4,FALSE),
IF(C72="エ",VLOOKUP(A72,エ!$A:$E,4,FALSE),""))))</f>
        <v/>
      </c>
      <c r="E71" s="316" t="str">
        <f xml:space="preserve">
IF(C72="ア",VLOOKUP(A72,ア!$A:$C,3,FALSE),
IF(C72="イ",VLOOKUP(A72,イ!$A:$C,3,FALSE),
IF(C72="ウ",HLOOKUP(A72,ウ!$1:$6,5,FALSE)&amp;HLOOKUP(A72,ウ!$1:$6,6,FALSE),
IF(C72="エ",VLOOKUP(A72,エ!$A:$E,4,FALSE),""))))</f>
        <v/>
      </c>
      <c r="F71" s="318"/>
      <c r="G71" s="306"/>
      <c r="H71" s="329"/>
      <c r="I71" s="298" t="s">
        <v>1967</v>
      </c>
      <c r="J71" s="312"/>
      <c r="K71" s="295"/>
      <c r="L71" s="314" t="str">
        <f xml:space="preserve">
IF(K72="ア",VLOOKUP(I72,ア!$A:$C,2,FALSE),
IF(K72="イ",VLOOKUP(I72,イ!$A:$C,2,FALSE),
IF(K72="ウ",HLOOKUP(I72,ウ!$1:$6,4,FALSE),
IF(K72="エ",VLOOKUP(I72,エ!$A:$E,4,FALSE),""))))</f>
        <v/>
      </c>
      <c r="M71" s="316" t="str">
        <f xml:space="preserve">
IF(K72="ア",VLOOKUP(I72,ア!$A:$C,3,FALSE),
IF(K72="イ",VLOOKUP(I72,イ!$A:$C,3,FALSE),
IF(K72="ウ",HLOOKUP(I72,ウ!$1:$6,5,FALSE)&amp;HLOOKUP(I72,ウ!$1:$6,6,FALSE),
IF(K72="エ",VLOOKUP(I72,エ!$A:$E,4,FALSE),""))))</f>
        <v/>
      </c>
      <c r="N71" s="318"/>
      <c r="O71" s="306"/>
      <c r="P71" s="329"/>
      <c r="Q71" s="320"/>
      <c r="R71" s="294" t="s">
        <v>1982</v>
      </c>
      <c r="S71" s="312"/>
      <c r="T71" s="295"/>
      <c r="U71" s="314" t="str">
        <f xml:space="preserve">
IF(T72="ア",VLOOKUP(R72,ア!$A:$C,2,FALSE),
IF(T72="イ",VLOOKUP(R72,イ!$A:$C,2,FALSE),
IF(T72="ウ",HLOOKUP(R72,ウ!$1:$6,4,FALSE),
IF(T72="エ",VLOOKUP(R72,エ!$A:$E,4,FALSE),""))))</f>
        <v/>
      </c>
      <c r="V71" s="316" t="str">
        <f xml:space="preserve">
IF(T72="ア",VLOOKUP(R72,ア!$A:$C,3,FALSE),
IF(T72="イ",VLOOKUP(R72,イ!$A:$C,3,FALSE),
IF(T72="ウ",HLOOKUP(R72,ウ!$1:$6,5,FALSE)&amp;HLOOKUP(R72,ウ!$1:$6,6,FALSE),
IF(T72="エ",VLOOKUP(R72,エ!$A:$E,4,FALSE),""))))</f>
        <v/>
      </c>
      <c r="W71" s="318"/>
      <c r="X71" s="306"/>
      <c r="Y71" s="308"/>
      <c r="Z71" s="310"/>
    </row>
    <row r="72" spans="1:26" s="187" customFormat="1" ht="19.8" customHeight="1" x14ac:dyDescent="0.45">
      <c r="A72" s="225"/>
      <c r="B72" s="313"/>
      <c r="C72" s="297"/>
      <c r="D72" s="315"/>
      <c r="E72" s="317"/>
      <c r="F72" s="319"/>
      <c r="G72" s="307"/>
      <c r="H72" s="332"/>
      <c r="I72" s="227"/>
      <c r="J72" s="313"/>
      <c r="K72" s="297"/>
      <c r="L72" s="315"/>
      <c r="M72" s="317"/>
      <c r="N72" s="319"/>
      <c r="O72" s="307"/>
      <c r="P72" s="332"/>
      <c r="Q72" s="321"/>
      <c r="R72" s="225"/>
      <c r="S72" s="313"/>
      <c r="T72" s="297"/>
      <c r="U72" s="315"/>
      <c r="V72" s="317"/>
      <c r="W72" s="319"/>
      <c r="X72" s="307"/>
      <c r="Y72" s="309"/>
      <c r="Z72" s="311"/>
    </row>
    <row r="73" spans="1:26" s="187" customFormat="1" ht="19.8" customHeight="1" x14ac:dyDescent="0.45">
      <c r="A73" s="294" t="s">
        <v>7831</v>
      </c>
      <c r="B73" s="312"/>
      <c r="C73" s="295"/>
      <c r="D73" s="314" t="str">
        <f xml:space="preserve">
IF(C74="ア",VLOOKUP(A74,ア!$A:$C,2,FALSE),
IF(C74="イ",VLOOKUP(A74,イ!$A:$C,2,FALSE),
IF(C74="ウ",HLOOKUP(A74,ウ!$1:$6,4,FALSE),
IF(C74="エ",VLOOKUP(A74,エ!$A:$E,4,FALSE),""))))</f>
        <v/>
      </c>
      <c r="E73" s="316" t="str">
        <f xml:space="preserve">
IF(C74="ア",VLOOKUP(A74,ア!$A:$C,3,FALSE),
IF(C74="イ",VLOOKUP(A74,イ!$A:$C,3,FALSE),
IF(C74="ウ",HLOOKUP(A74,ウ!$1:$6,5,FALSE)&amp;HLOOKUP(A74,ウ!$1:$6,6,FALSE),
IF(C74="エ",VLOOKUP(A74,エ!$A:$E,4,FALSE),""))))</f>
        <v/>
      </c>
      <c r="F73" s="318"/>
      <c r="G73" s="306"/>
      <c r="H73" s="329"/>
      <c r="I73" s="298" t="s">
        <v>1968</v>
      </c>
      <c r="J73" s="312"/>
      <c r="K73" s="295"/>
      <c r="L73" s="314" t="str">
        <f xml:space="preserve">
IF(K74="ア",VLOOKUP(I74,ア!$A:$C,2,FALSE),
IF(K74="イ",VLOOKUP(I74,イ!$A:$C,2,FALSE),
IF(K74="ウ",HLOOKUP(I74,ウ!$1:$6,4,FALSE),
IF(K74="エ",VLOOKUP(I74,エ!$A:$E,4,FALSE),""))))</f>
        <v/>
      </c>
      <c r="M73" s="316" t="str">
        <f xml:space="preserve">
IF(K74="ア",VLOOKUP(I74,ア!$A:$C,3,FALSE),
IF(K74="イ",VLOOKUP(I74,イ!$A:$C,3,FALSE),
IF(K74="ウ",HLOOKUP(I74,ウ!$1:$6,5,FALSE)&amp;HLOOKUP(I74,ウ!$1:$6,6,FALSE),
IF(K74="エ",VLOOKUP(I74,エ!$A:$E,4,FALSE),""))))</f>
        <v/>
      </c>
      <c r="N73" s="318"/>
      <c r="O73" s="306"/>
      <c r="P73" s="329"/>
      <c r="Q73" s="320"/>
      <c r="R73" s="294" t="s">
        <v>1983</v>
      </c>
      <c r="S73" s="312"/>
      <c r="T73" s="295"/>
      <c r="U73" s="314" t="str">
        <f xml:space="preserve">
IF(T74="ア",VLOOKUP(R74,ア!$A:$C,2,FALSE),
IF(T74="イ",VLOOKUP(R74,イ!$A:$C,2,FALSE),
IF(T74="ウ",HLOOKUP(R74,ウ!$1:$6,4,FALSE),
IF(T74="エ",VLOOKUP(R74,エ!$A:$E,4,FALSE),""))))</f>
        <v/>
      </c>
      <c r="V73" s="316" t="str">
        <f xml:space="preserve">
IF(T74="ア",VLOOKUP(R74,ア!$A:$C,3,FALSE),
IF(T74="イ",VLOOKUP(R74,イ!$A:$C,3,FALSE),
IF(T74="ウ",HLOOKUP(R74,ウ!$1:$6,5,FALSE)&amp;HLOOKUP(R74,ウ!$1:$6,6,FALSE),
IF(T74="エ",VLOOKUP(R74,エ!$A:$E,4,FALSE),""))))</f>
        <v/>
      </c>
      <c r="W73" s="318"/>
      <c r="X73" s="306"/>
      <c r="Y73" s="308"/>
      <c r="Z73" s="310"/>
    </row>
    <row r="74" spans="1:26" s="187" customFormat="1" ht="19.8" customHeight="1" x14ac:dyDescent="0.45">
      <c r="A74" s="225"/>
      <c r="B74" s="313"/>
      <c r="C74" s="297"/>
      <c r="D74" s="315"/>
      <c r="E74" s="317"/>
      <c r="F74" s="319"/>
      <c r="G74" s="307"/>
      <c r="H74" s="332"/>
      <c r="I74" s="227"/>
      <c r="J74" s="313"/>
      <c r="K74" s="297"/>
      <c r="L74" s="315"/>
      <c r="M74" s="317"/>
      <c r="N74" s="319"/>
      <c r="O74" s="307"/>
      <c r="P74" s="332"/>
      <c r="Q74" s="321"/>
      <c r="R74" s="225"/>
      <c r="S74" s="313"/>
      <c r="T74" s="297"/>
      <c r="U74" s="315"/>
      <c r="V74" s="317"/>
      <c r="W74" s="319"/>
      <c r="X74" s="307"/>
      <c r="Y74" s="309"/>
      <c r="Z74" s="311"/>
    </row>
    <row r="75" spans="1:26" s="187" customFormat="1" ht="19.8" customHeight="1" x14ac:dyDescent="0.45">
      <c r="A75" s="294" t="s">
        <v>7832</v>
      </c>
      <c r="B75" s="312"/>
      <c r="C75" s="295"/>
      <c r="D75" s="314" t="str">
        <f xml:space="preserve">
IF(C76="ア",VLOOKUP(A76,ア!$A:$C,2,FALSE),
IF(C76="イ",VLOOKUP(A76,イ!$A:$C,2,FALSE),
IF(C76="ウ",HLOOKUP(A76,ウ!$1:$6,4,FALSE),
IF(C76="エ",VLOOKUP(A76,エ!$A:$E,4,FALSE),""))))</f>
        <v/>
      </c>
      <c r="E75" s="316" t="str">
        <f xml:space="preserve">
IF(C76="ア",VLOOKUP(A76,ア!$A:$C,3,FALSE),
IF(C76="イ",VLOOKUP(A76,イ!$A:$C,3,FALSE),
IF(C76="ウ",HLOOKUP(A76,ウ!$1:$6,5,FALSE)&amp;HLOOKUP(A76,ウ!$1:$6,6,FALSE),
IF(C76="エ",VLOOKUP(A76,エ!$A:$E,4,FALSE),""))))</f>
        <v/>
      </c>
      <c r="F75" s="318"/>
      <c r="G75" s="306"/>
      <c r="H75" s="329"/>
      <c r="I75" s="298" t="s">
        <v>1969</v>
      </c>
      <c r="J75" s="312"/>
      <c r="K75" s="295"/>
      <c r="L75" s="314" t="str">
        <f xml:space="preserve">
IF(K76="ア",VLOOKUP(I76,ア!$A:$C,2,FALSE),
IF(K76="イ",VLOOKUP(I76,イ!$A:$C,2,FALSE),
IF(K76="ウ",HLOOKUP(I76,ウ!$1:$6,4,FALSE),
IF(K76="エ",VLOOKUP(I76,エ!$A:$E,4,FALSE),""))))</f>
        <v/>
      </c>
      <c r="M75" s="316" t="str">
        <f xml:space="preserve">
IF(K76="ア",VLOOKUP(I76,ア!$A:$C,3,FALSE),
IF(K76="イ",VLOOKUP(I76,イ!$A:$C,3,FALSE),
IF(K76="ウ",HLOOKUP(I76,ウ!$1:$6,5,FALSE)&amp;HLOOKUP(I76,ウ!$1:$6,6,FALSE),
IF(K76="エ",VLOOKUP(I76,エ!$A:$E,4,FALSE),""))))</f>
        <v/>
      </c>
      <c r="N75" s="318"/>
      <c r="O75" s="306"/>
      <c r="P75" s="329"/>
      <c r="Q75" s="320"/>
      <c r="R75" s="294" t="s">
        <v>1984</v>
      </c>
      <c r="S75" s="312"/>
      <c r="T75" s="295"/>
      <c r="U75" s="314" t="str">
        <f xml:space="preserve">
IF(T76="ア",VLOOKUP(R76,ア!$A:$C,2,FALSE),
IF(T76="イ",VLOOKUP(R76,イ!$A:$C,2,FALSE),
IF(T76="ウ",HLOOKUP(R76,ウ!$1:$6,4,FALSE),
IF(T76="エ",VLOOKUP(R76,エ!$A:$E,4,FALSE),""))))</f>
        <v/>
      </c>
      <c r="V75" s="316" t="str">
        <f xml:space="preserve">
IF(T76="ア",VLOOKUP(R76,ア!$A:$C,3,FALSE),
IF(T76="イ",VLOOKUP(R76,イ!$A:$C,3,FALSE),
IF(T76="ウ",HLOOKUP(R76,ウ!$1:$6,5,FALSE)&amp;HLOOKUP(R76,ウ!$1:$6,6,FALSE),
IF(T76="エ",VLOOKUP(R76,エ!$A:$E,4,FALSE),""))))</f>
        <v/>
      </c>
      <c r="W75" s="318"/>
      <c r="X75" s="306"/>
      <c r="Y75" s="308"/>
      <c r="Z75" s="310"/>
    </row>
    <row r="76" spans="1:26" s="184" customFormat="1" ht="19.8" customHeight="1" thickBot="1" x14ac:dyDescent="0.2">
      <c r="A76" s="226"/>
      <c r="B76" s="327"/>
      <c r="C76" s="299"/>
      <c r="D76" s="328"/>
      <c r="E76" s="322"/>
      <c r="F76" s="323"/>
      <c r="G76" s="324"/>
      <c r="H76" s="330"/>
      <c r="I76" s="228"/>
      <c r="J76" s="327"/>
      <c r="K76" s="299"/>
      <c r="L76" s="328"/>
      <c r="M76" s="322"/>
      <c r="N76" s="323"/>
      <c r="O76" s="324"/>
      <c r="P76" s="330"/>
      <c r="Q76" s="331"/>
      <c r="R76" s="226"/>
      <c r="S76" s="327"/>
      <c r="T76" s="299"/>
      <c r="U76" s="328"/>
      <c r="V76" s="322"/>
      <c r="W76" s="323"/>
      <c r="X76" s="324"/>
      <c r="Y76" s="325"/>
      <c r="Z76" s="326"/>
    </row>
    <row r="77" spans="1:26" s="187" customFormat="1" ht="19.8" customHeight="1" x14ac:dyDescent="0.45">
      <c r="A77" s="300" t="s">
        <v>7833</v>
      </c>
      <c r="B77" s="333"/>
      <c r="C77" s="301"/>
      <c r="D77" s="334" t="str">
        <f xml:space="preserve">
IF(C78="ア",VLOOKUP(A78,ア!$A:$C,2,FALSE),
IF(C78="イ",VLOOKUP(A78,イ!$A:$C,2,FALSE),
IF(C78="ウ",HLOOKUP(A78,ウ!$1:$6,4,FALSE),
IF(C78="エ",VLOOKUP(A78,エ!$A:$E,4,FALSE),""))))</f>
        <v/>
      </c>
      <c r="E77" s="335" t="str">
        <f xml:space="preserve">
IF(C78="ア",VLOOKUP(A78,ア!$A:$C,3,FALSE),
IF(C78="イ",VLOOKUP(A78,イ!$A:$C,3,FALSE),
IF(C78="ウ",HLOOKUP(A78,ウ!$1:$6,5,FALSE)&amp;HLOOKUP(A78,ウ!$1:$6,6,FALSE),
IF(C78="エ",VLOOKUP(A78,エ!$A:$E,4,FALSE),""))))</f>
        <v/>
      </c>
      <c r="F77" s="336"/>
      <c r="G77" s="337"/>
      <c r="H77" s="340"/>
      <c r="I77" s="302" t="s">
        <v>1987</v>
      </c>
      <c r="J77" s="333"/>
      <c r="K77" s="301"/>
      <c r="L77" s="334" t="str">
        <f xml:space="preserve">
IF(K78="ア",VLOOKUP(I78,ア!$A:$C,2,FALSE),
IF(K78="イ",VLOOKUP(I78,イ!$A:$C,2,FALSE),
IF(K78="ウ",HLOOKUP(I78,ウ!$1:$6,4,FALSE),
IF(K78="エ",VLOOKUP(I78,エ!$A:$E,4,FALSE),""))))</f>
        <v/>
      </c>
      <c r="M77" s="335" t="str">
        <f xml:space="preserve">
IF(K78="ア",VLOOKUP(I78,ア!$A:$C,3,FALSE),
IF(K78="イ",VLOOKUP(I78,イ!$A:$C,3,FALSE),
IF(K78="ウ",HLOOKUP(I78,ウ!$1:$6,5,FALSE)&amp;HLOOKUP(I78,ウ!$1:$6,6,FALSE),
IF(K78="エ",VLOOKUP(I78,エ!$A:$E,4,FALSE),""))))</f>
        <v/>
      </c>
      <c r="N77" s="336"/>
      <c r="O77" s="337"/>
      <c r="P77" s="340"/>
      <c r="Q77" s="341"/>
      <c r="R77" s="300" t="s">
        <v>2002</v>
      </c>
      <c r="S77" s="333"/>
      <c r="T77" s="301"/>
      <c r="U77" s="334" t="str">
        <f xml:space="preserve">
IF(T78="ア",VLOOKUP(R78,ア!$A:$C,2,FALSE),
IF(T78="イ",VLOOKUP(R78,イ!$A:$C,2,FALSE),
IF(T78="ウ",HLOOKUP(R78,ウ!$1:$6,4,FALSE),
IF(T78="エ",VLOOKUP(R78,エ!$A:$E,4,FALSE),""))))</f>
        <v/>
      </c>
      <c r="V77" s="335" t="str">
        <f xml:space="preserve">
IF(T78="ア",VLOOKUP(R78,ア!$A:$C,3,FALSE),
IF(T78="イ",VLOOKUP(R78,イ!$A:$C,3,FALSE),
IF(T78="ウ",HLOOKUP(R78,ウ!$1:$6,5,FALSE)&amp;HLOOKUP(R78,ウ!$1:$6,6,FALSE),
IF(T78="エ",VLOOKUP(R78,エ!$A:$E,4,FALSE),""))))</f>
        <v/>
      </c>
      <c r="W77" s="336"/>
      <c r="X77" s="337"/>
      <c r="Y77" s="338"/>
      <c r="Z77" s="339"/>
    </row>
    <row r="78" spans="1:26" s="187" customFormat="1" ht="19.8" customHeight="1" x14ac:dyDescent="0.45">
      <c r="A78" s="225"/>
      <c r="B78" s="313"/>
      <c r="C78" s="297"/>
      <c r="D78" s="315"/>
      <c r="E78" s="317"/>
      <c r="F78" s="319"/>
      <c r="G78" s="307"/>
      <c r="H78" s="332"/>
      <c r="I78" s="227"/>
      <c r="J78" s="313"/>
      <c r="K78" s="297"/>
      <c r="L78" s="315"/>
      <c r="M78" s="317"/>
      <c r="N78" s="319"/>
      <c r="O78" s="307"/>
      <c r="P78" s="332"/>
      <c r="Q78" s="321"/>
      <c r="R78" s="225"/>
      <c r="S78" s="313"/>
      <c r="T78" s="297"/>
      <c r="U78" s="315"/>
      <c r="V78" s="317"/>
      <c r="W78" s="319"/>
      <c r="X78" s="307"/>
      <c r="Y78" s="309"/>
      <c r="Z78" s="311"/>
    </row>
    <row r="79" spans="1:26" s="187" customFormat="1" ht="19.8" customHeight="1" x14ac:dyDescent="0.45">
      <c r="A79" s="294" t="s">
        <v>7834</v>
      </c>
      <c r="B79" s="312"/>
      <c r="C79" s="295"/>
      <c r="D79" s="314" t="str">
        <f xml:space="preserve">
IF(C80="ア",VLOOKUP(A80,ア!$A:$C,2,FALSE),
IF(C80="イ",VLOOKUP(A80,イ!$A:$C,2,FALSE),
IF(C80="ウ",HLOOKUP(A80,ウ!$1:$6,4,FALSE),
IF(C80="エ",VLOOKUP(A80,エ!$A:$E,4,FALSE),""))))</f>
        <v/>
      </c>
      <c r="E79" s="316" t="str">
        <f xml:space="preserve">
IF(C80="ア",VLOOKUP(A80,ア!$A:$C,3,FALSE),
IF(C80="イ",VLOOKUP(A80,イ!$A:$C,3,FALSE),
IF(C80="ウ",HLOOKUP(A80,ウ!$1:$6,5,FALSE)&amp;HLOOKUP(A80,ウ!$1:$6,6,FALSE),
IF(C80="エ",VLOOKUP(A80,エ!$A:$E,4,FALSE),""))))</f>
        <v/>
      </c>
      <c r="F79" s="318"/>
      <c r="G79" s="306"/>
      <c r="H79" s="329"/>
      <c r="I79" s="298" t="s">
        <v>1988</v>
      </c>
      <c r="J79" s="312"/>
      <c r="K79" s="295"/>
      <c r="L79" s="314" t="str">
        <f xml:space="preserve">
IF(K80="ア",VLOOKUP(I80,ア!$A:$C,2,FALSE),
IF(K80="イ",VLOOKUP(I80,イ!$A:$C,2,FALSE),
IF(K80="ウ",HLOOKUP(I80,ウ!$1:$6,4,FALSE),
IF(K80="エ",VLOOKUP(I80,エ!$A:$E,4,FALSE),""))))</f>
        <v/>
      </c>
      <c r="M79" s="316" t="str">
        <f xml:space="preserve">
IF(K80="ア",VLOOKUP(I80,ア!$A:$C,3,FALSE),
IF(K80="イ",VLOOKUP(I80,イ!$A:$C,3,FALSE),
IF(K80="ウ",HLOOKUP(I80,ウ!$1:$6,5,FALSE)&amp;HLOOKUP(I80,ウ!$1:$6,6,FALSE),
IF(K80="エ",VLOOKUP(I80,エ!$A:$E,4,FALSE),""))))</f>
        <v/>
      </c>
      <c r="N79" s="318"/>
      <c r="O79" s="306"/>
      <c r="P79" s="329"/>
      <c r="Q79" s="320"/>
      <c r="R79" s="294" t="s">
        <v>2003</v>
      </c>
      <c r="S79" s="312"/>
      <c r="T79" s="295"/>
      <c r="U79" s="314" t="str">
        <f xml:space="preserve">
IF(T80="ア",VLOOKUP(R80,ア!$A:$C,2,FALSE),
IF(T80="イ",VLOOKUP(R80,イ!$A:$C,2,FALSE),
IF(T80="ウ",HLOOKUP(R80,ウ!$1:$6,4,FALSE),
IF(T80="エ",VLOOKUP(R80,エ!$A:$E,4,FALSE),""))))</f>
        <v/>
      </c>
      <c r="V79" s="316" t="str">
        <f xml:space="preserve">
IF(T80="ア",VLOOKUP(R80,ア!$A:$C,3,FALSE),
IF(T80="イ",VLOOKUP(R80,イ!$A:$C,3,FALSE),
IF(T80="ウ",HLOOKUP(R80,ウ!$1:$6,5,FALSE)&amp;HLOOKUP(R80,ウ!$1:$6,6,FALSE),
IF(T80="エ",VLOOKUP(R80,エ!$A:$E,4,FALSE),""))))</f>
        <v/>
      </c>
      <c r="W79" s="318"/>
      <c r="X79" s="306"/>
      <c r="Y79" s="308"/>
      <c r="Z79" s="310"/>
    </row>
    <row r="80" spans="1:26" s="187" customFormat="1" ht="19.8" customHeight="1" x14ac:dyDescent="0.45">
      <c r="A80" s="225"/>
      <c r="B80" s="313"/>
      <c r="C80" s="297"/>
      <c r="D80" s="315"/>
      <c r="E80" s="317"/>
      <c r="F80" s="319"/>
      <c r="G80" s="307"/>
      <c r="H80" s="332"/>
      <c r="I80" s="227"/>
      <c r="J80" s="313"/>
      <c r="K80" s="297"/>
      <c r="L80" s="315"/>
      <c r="M80" s="317"/>
      <c r="N80" s="319"/>
      <c r="O80" s="307"/>
      <c r="P80" s="332"/>
      <c r="Q80" s="321"/>
      <c r="R80" s="225"/>
      <c r="S80" s="313"/>
      <c r="T80" s="297"/>
      <c r="U80" s="315"/>
      <c r="V80" s="317"/>
      <c r="W80" s="319"/>
      <c r="X80" s="307"/>
      <c r="Y80" s="309"/>
      <c r="Z80" s="311"/>
    </row>
    <row r="81" spans="1:26" s="187" customFormat="1" ht="19.8" customHeight="1" x14ac:dyDescent="0.45">
      <c r="A81" s="294" t="s">
        <v>7835</v>
      </c>
      <c r="B81" s="312"/>
      <c r="C81" s="295"/>
      <c r="D81" s="314" t="str">
        <f xml:space="preserve">
IF(C82="ア",VLOOKUP(A82,ア!$A:$C,2,FALSE),
IF(C82="イ",VLOOKUP(A82,イ!$A:$C,2,FALSE),
IF(C82="ウ",HLOOKUP(A82,ウ!$1:$6,4,FALSE),
IF(C82="エ",VLOOKUP(A82,エ!$A:$E,4,FALSE),""))))</f>
        <v/>
      </c>
      <c r="E81" s="316" t="str">
        <f xml:space="preserve">
IF(C82="ア",VLOOKUP(A82,ア!$A:$C,3,FALSE),
IF(C82="イ",VLOOKUP(A82,イ!$A:$C,3,FALSE),
IF(C82="ウ",HLOOKUP(A82,ウ!$1:$6,5,FALSE)&amp;HLOOKUP(A82,ウ!$1:$6,6,FALSE),
IF(C82="エ",VLOOKUP(A82,エ!$A:$E,4,FALSE),""))))</f>
        <v/>
      </c>
      <c r="F81" s="318"/>
      <c r="G81" s="306"/>
      <c r="H81" s="329"/>
      <c r="I81" s="298" t="s">
        <v>1989</v>
      </c>
      <c r="J81" s="312"/>
      <c r="K81" s="295"/>
      <c r="L81" s="314" t="str">
        <f xml:space="preserve">
IF(K82="ア",VLOOKUP(I82,ア!$A:$C,2,FALSE),
IF(K82="イ",VLOOKUP(I82,イ!$A:$C,2,FALSE),
IF(K82="ウ",HLOOKUP(I82,ウ!$1:$6,4,FALSE),
IF(K82="エ",VLOOKUP(I82,エ!$A:$E,4,FALSE),""))))</f>
        <v/>
      </c>
      <c r="M81" s="316" t="str">
        <f xml:space="preserve">
IF(K82="ア",VLOOKUP(I82,ア!$A:$C,3,FALSE),
IF(K82="イ",VLOOKUP(I82,イ!$A:$C,3,FALSE),
IF(K82="ウ",HLOOKUP(I82,ウ!$1:$6,5,FALSE)&amp;HLOOKUP(I82,ウ!$1:$6,6,FALSE),
IF(K82="エ",VLOOKUP(I82,エ!$A:$E,4,FALSE),""))))</f>
        <v/>
      </c>
      <c r="N81" s="318"/>
      <c r="O81" s="306"/>
      <c r="P81" s="329"/>
      <c r="Q81" s="320"/>
      <c r="R81" s="294" t="s">
        <v>2004</v>
      </c>
      <c r="S81" s="312"/>
      <c r="T81" s="295"/>
      <c r="U81" s="314" t="str">
        <f xml:space="preserve">
IF(T82="ア",VLOOKUP(R82,ア!$A:$C,2,FALSE),
IF(T82="イ",VLOOKUP(R82,イ!$A:$C,2,FALSE),
IF(T82="ウ",HLOOKUP(R82,ウ!$1:$6,4,FALSE),
IF(T82="エ",VLOOKUP(R82,エ!$A:$E,4,FALSE),""))))</f>
        <v/>
      </c>
      <c r="V81" s="316" t="str">
        <f xml:space="preserve">
IF(T82="ア",VLOOKUP(R82,ア!$A:$C,3,FALSE),
IF(T82="イ",VLOOKUP(R82,イ!$A:$C,3,FALSE),
IF(T82="ウ",HLOOKUP(R82,ウ!$1:$6,5,FALSE)&amp;HLOOKUP(R82,ウ!$1:$6,6,FALSE),
IF(T82="エ",VLOOKUP(R82,エ!$A:$E,4,FALSE),""))))</f>
        <v/>
      </c>
      <c r="W81" s="318"/>
      <c r="X81" s="306"/>
      <c r="Y81" s="308"/>
      <c r="Z81" s="310"/>
    </row>
    <row r="82" spans="1:26" s="187" customFormat="1" ht="19.8" customHeight="1" x14ac:dyDescent="0.45">
      <c r="A82" s="225"/>
      <c r="B82" s="313"/>
      <c r="C82" s="297"/>
      <c r="D82" s="315"/>
      <c r="E82" s="317"/>
      <c r="F82" s="319"/>
      <c r="G82" s="307"/>
      <c r="H82" s="332"/>
      <c r="I82" s="227"/>
      <c r="J82" s="313"/>
      <c r="K82" s="297"/>
      <c r="L82" s="315"/>
      <c r="M82" s="317"/>
      <c r="N82" s="319"/>
      <c r="O82" s="307"/>
      <c r="P82" s="332"/>
      <c r="Q82" s="321"/>
      <c r="R82" s="225"/>
      <c r="S82" s="313"/>
      <c r="T82" s="297"/>
      <c r="U82" s="315"/>
      <c r="V82" s="317"/>
      <c r="W82" s="319"/>
      <c r="X82" s="307"/>
      <c r="Y82" s="309"/>
      <c r="Z82" s="311"/>
    </row>
    <row r="83" spans="1:26" s="187" customFormat="1" ht="19.8" customHeight="1" x14ac:dyDescent="0.45">
      <c r="A83" s="294" t="s">
        <v>1985</v>
      </c>
      <c r="B83" s="312"/>
      <c r="C83" s="295"/>
      <c r="D83" s="314" t="str">
        <f xml:space="preserve">
IF(C84="ア",VLOOKUP(A84,ア!$A:$C,2,FALSE),
IF(C84="イ",VLOOKUP(A84,イ!$A:$C,2,FALSE),
IF(C84="ウ",HLOOKUP(A84,ウ!$1:$6,4,FALSE),
IF(C84="エ",VLOOKUP(A84,エ!$A:$E,4,FALSE),""))))</f>
        <v/>
      </c>
      <c r="E83" s="316" t="str">
        <f xml:space="preserve">
IF(C84="ア",VLOOKUP(A84,ア!$A:$C,3,FALSE),
IF(C84="イ",VLOOKUP(A84,イ!$A:$C,3,FALSE),
IF(C84="ウ",HLOOKUP(A84,ウ!$1:$6,5,FALSE)&amp;HLOOKUP(A84,ウ!$1:$6,6,FALSE),
IF(C84="エ",VLOOKUP(A84,エ!$A:$E,4,FALSE),""))))</f>
        <v/>
      </c>
      <c r="F83" s="318"/>
      <c r="G83" s="306"/>
      <c r="H83" s="329"/>
      <c r="I83" s="298" t="s">
        <v>1990</v>
      </c>
      <c r="J83" s="312"/>
      <c r="K83" s="295"/>
      <c r="L83" s="314" t="str">
        <f xml:space="preserve">
IF(K84="ア",VLOOKUP(I84,ア!$A:$C,2,FALSE),
IF(K84="イ",VLOOKUP(I84,イ!$A:$C,2,FALSE),
IF(K84="ウ",HLOOKUP(I84,ウ!$1:$6,4,FALSE),
IF(K84="エ",VLOOKUP(I84,エ!$A:$E,4,FALSE),""))))</f>
        <v/>
      </c>
      <c r="M83" s="316" t="str">
        <f xml:space="preserve">
IF(K84="ア",VLOOKUP(I84,ア!$A:$C,3,FALSE),
IF(K84="イ",VLOOKUP(I84,イ!$A:$C,3,FALSE),
IF(K84="ウ",HLOOKUP(I84,ウ!$1:$6,5,FALSE)&amp;HLOOKUP(I84,ウ!$1:$6,6,FALSE),
IF(K84="エ",VLOOKUP(I84,エ!$A:$E,4,FALSE),""))))</f>
        <v/>
      </c>
      <c r="N83" s="318"/>
      <c r="O83" s="306"/>
      <c r="P83" s="329"/>
      <c r="Q83" s="320"/>
      <c r="R83" s="294" t="s">
        <v>2005</v>
      </c>
      <c r="S83" s="312"/>
      <c r="T83" s="295"/>
      <c r="U83" s="314" t="str">
        <f xml:space="preserve">
IF(T84="ア",VLOOKUP(R84,ア!$A:$C,2,FALSE),
IF(T84="イ",VLOOKUP(R84,イ!$A:$C,2,FALSE),
IF(T84="ウ",HLOOKUP(R84,ウ!$1:$6,4,FALSE),
IF(T84="エ",VLOOKUP(R84,エ!$A:$E,4,FALSE),""))))</f>
        <v/>
      </c>
      <c r="V83" s="316" t="str">
        <f xml:space="preserve">
IF(T84="ア",VLOOKUP(R84,ア!$A:$C,3,FALSE),
IF(T84="イ",VLOOKUP(R84,イ!$A:$C,3,FALSE),
IF(T84="ウ",HLOOKUP(R84,ウ!$1:$6,5,FALSE)&amp;HLOOKUP(R84,ウ!$1:$6,6,FALSE),
IF(T84="エ",VLOOKUP(R84,エ!$A:$E,4,FALSE),""))))</f>
        <v/>
      </c>
      <c r="W83" s="318"/>
      <c r="X83" s="306"/>
      <c r="Y83" s="308"/>
      <c r="Z83" s="310"/>
    </row>
    <row r="84" spans="1:26" s="187" customFormat="1" ht="19.8" customHeight="1" x14ac:dyDescent="0.45">
      <c r="A84" s="225"/>
      <c r="B84" s="313"/>
      <c r="C84" s="297"/>
      <c r="D84" s="315"/>
      <c r="E84" s="317"/>
      <c r="F84" s="319"/>
      <c r="G84" s="307"/>
      <c r="H84" s="332"/>
      <c r="I84" s="227"/>
      <c r="J84" s="313"/>
      <c r="K84" s="297"/>
      <c r="L84" s="315"/>
      <c r="M84" s="317"/>
      <c r="N84" s="319"/>
      <c r="O84" s="307"/>
      <c r="P84" s="332"/>
      <c r="Q84" s="321"/>
      <c r="R84" s="225"/>
      <c r="S84" s="313"/>
      <c r="T84" s="297"/>
      <c r="U84" s="315"/>
      <c r="V84" s="317"/>
      <c r="W84" s="319"/>
      <c r="X84" s="307"/>
      <c r="Y84" s="309"/>
      <c r="Z84" s="311"/>
    </row>
    <row r="85" spans="1:26" s="187" customFormat="1" ht="19.8" customHeight="1" x14ac:dyDescent="0.45">
      <c r="A85" s="294" t="s">
        <v>1986</v>
      </c>
      <c r="B85" s="312"/>
      <c r="C85" s="295"/>
      <c r="D85" s="314" t="str">
        <f xml:space="preserve">
IF(C86="ア",VLOOKUP(A86,ア!$A:$C,2,FALSE),
IF(C86="イ",VLOOKUP(A86,イ!$A:$C,2,FALSE),
IF(C86="ウ",HLOOKUP(A86,ウ!$1:$6,4,FALSE),
IF(C86="エ",VLOOKUP(A86,エ!$A:$E,4,FALSE),""))))</f>
        <v/>
      </c>
      <c r="E85" s="316" t="str">
        <f xml:space="preserve">
IF(C86="ア",VLOOKUP(A86,ア!$A:$C,3,FALSE),
IF(C86="イ",VLOOKUP(A86,イ!$A:$C,3,FALSE),
IF(C86="ウ",HLOOKUP(A86,ウ!$1:$6,5,FALSE)&amp;HLOOKUP(A86,ウ!$1:$6,6,FALSE),
IF(C86="エ",VLOOKUP(A86,エ!$A:$E,4,FALSE),""))))</f>
        <v/>
      </c>
      <c r="F85" s="318"/>
      <c r="G85" s="306"/>
      <c r="H85" s="329"/>
      <c r="I85" s="298" t="s">
        <v>1991</v>
      </c>
      <c r="J85" s="312"/>
      <c r="K85" s="295"/>
      <c r="L85" s="314" t="str">
        <f xml:space="preserve">
IF(K86="ア",VLOOKUP(I86,ア!$A:$C,2,FALSE),
IF(K86="イ",VLOOKUP(I86,イ!$A:$C,2,FALSE),
IF(K86="ウ",HLOOKUP(I86,ウ!$1:$6,4,FALSE),
IF(K86="エ",VLOOKUP(I86,エ!$A:$E,4,FALSE),""))))</f>
        <v/>
      </c>
      <c r="M85" s="316" t="str">
        <f xml:space="preserve">
IF(K86="ア",VLOOKUP(I86,ア!$A:$C,3,FALSE),
IF(K86="イ",VLOOKUP(I86,イ!$A:$C,3,FALSE),
IF(K86="ウ",HLOOKUP(I86,ウ!$1:$6,5,FALSE)&amp;HLOOKUP(I86,ウ!$1:$6,6,FALSE),
IF(K86="エ",VLOOKUP(I86,エ!$A:$E,4,FALSE),""))))</f>
        <v/>
      </c>
      <c r="N85" s="318"/>
      <c r="O85" s="306"/>
      <c r="P85" s="329"/>
      <c r="Q85" s="320"/>
      <c r="R85" s="294" t="s">
        <v>2006</v>
      </c>
      <c r="S85" s="312"/>
      <c r="T85" s="295"/>
      <c r="U85" s="314" t="str">
        <f xml:space="preserve">
IF(T86="ア",VLOOKUP(R86,ア!$A:$C,2,FALSE),
IF(T86="イ",VLOOKUP(R86,イ!$A:$C,2,FALSE),
IF(T86="ウ",HLOOKUP(R86,ウ!$1:$6,4,FALSE),
IF(T86="エ",VLOOKUP(R86,エ!$A:$E,4,FALSE),""))))</f>
        <v/>
      </c>
      <c r="V85" s="316" t="str">
        <f xml:space="preserve">
IF(T86="ア",VLOOKUP(R86,ア!$A:$C,3,FALSE),
IF(T86="イ",VLOOKUP(R86,イ!$A:$C,3,FALSE),
IF(T86="ウ",HLOOKUP(R86,ウ!$1:$6,5,FALSE)&amp;HLOOKUP(R86,ウ!$1:$6,6,FALSE),
IF(T86="エ",VLOOKUP(R86,エ!$A:$E,4,FALSE),""))))</f>
        <v/>
      </c>
      <c r="W85" s="318"/>
      <c r="X85" s="306"/>
      <c r="Y85" s="308"/>
      <c r="Z85" s="310"/>
    </row>
    <row r="86" spans="1:26" s="187" customFormat="1" ht="19.8" customHeight="1" x14ac:dyDescent="0.45">
      <c r="A86" s="225"/>
      <c r="B86" s="313"/>
      <c r="C86" s="297"/>
      <c r="D86" s="315"/>
      <c r="E86" s="317"/>
      <c r="F86" s="319"/>
      <c r="G86" s="307"/>
      <c r="H86" s="332"/>
      <c r="I86" s="227"/>
      <c r="J86" s="313"/>
      <c r="K86" s="297"/>
      <c r="L86" s="315"/>
      <c r="M86" s="317"/>
      <c r="N86" s="319"/>
      <c r="O86" s="307"/>
      <c r="P86" s="332"/>
      <c r="Q86" s="321"/>
      <c r="R86" s="225"/>
      <c r="S86" s="313"/>
      <c r="T86" s="297"/>
      <c r="U86" s="315"/>
      <c r="V86" s="317"/>
      <c r="W86" s="319"/>
      <c r="X86" s="307"/>
      <c r="Y86" s="309"/>
      <c r="Z86" s="311"/>
    </row>
    <row r="87" spans="1:26" s="187" customFormat="1" ht="19.8" customHeight="1" x14ac:dyDescent="0.45">
      <c r="A87" s="294" t="s">
        <v>7836</v>
      </c>
      <c r="B87" s="312"/>
      <c r="C87" s="295"/>
      <c r="D87" s="314" t="str">
        <f xml:space="preserve">
IF(C88="ア",VLOOKUP(A88,ア!$A:$C,2,FALSE),
IF(C88="イ",VLOOKUP(A88,イ!$A:$C,2,FALSE),
IF(C88="ウ",HLOOKUP(A88,ウ!$1:$6,4,FALSE),
IF(C88="エ",VLOOKUP(A88,エ!$A:$E,4,FALSE),""))))</f>
        <v/>
      </c>
      <c r="E87" s="316" t="str">
        <f xml:space="preserve">
IF(C88="ア",VLOOKUP(A88,ア!$A:$C,3,FALSE),
IF(C88="イ",VLOOKUP(A88,イ!$A:$C,3,FALSE),
IF(C88="ウ",HLOOKUP(A88,ウ!$1:$6,5,FALSE)&amp;HLOOKUP(A88,ウ!$1:$6,6,FALSE),
IF(C88="エ",VLOOKUP(A88,エ!$A:$E,4,FALSE),""))))</f>
        <v/>
      </c>
      <c r="F87" s="318"/>
      <c r="G87" s="306"/>
      <c r="H87" s="329"/>
      <c r="I87" s="298" t="s">
        <v>1992</v>
      </c>
      <c r="J87" s="312"/>
      <c r="K87" s="295"/>
      <c r="L87" s="314" t="str">
        <f xml:space="preserve">
IF(K88="ア",VLOOKUP(I88,ア!$A:$C,2,FALSE),
IF(K88="イ",VLOOKUP(I88,イ!$A:$C,2,FALSE),
IF(K88="ウ",HLOOKUP(I88,ウ!$1:$6,4,FALSE),
IF(K88="エ",VLOOKUP(I88,エ!$A:$E,4,FALSE),""))))</f>
        <v/>
      </c>
      <c r="M87" s="316" t="str">
        <f xml:space="preserve">
IF(K88="ア",VLOOKUP(I88,ア!$A:$C,3,FALSE),
IF(K88="イ",VLOOKUP(I88,イ!$A:$C,3,FALSE),
IF(K88="ウ",HLOOKUP(I88,ウ!$1:$6,5,FALSE)&amp;HLOOKUP(I88,ウ!$1:$6,6,FALSE),
IF(K88="エ",VLOOKUP(I88,エ!$A:$E,4,FALSE),""))))</f>
        <v/>
      </c>
      <c r="N87" s="318"/>
      <c r="O87" s="306"/>
      <c r="P87" s="329"/>
      <c r="Q87" s="320"/>
      <c r="R87" s="294" t="s">
        <v>2007</v>
      </c>
      <c r="S87" s="312"/>
      <c r="T87" s="295"/>
      <c r="U87" s="314" t="str">
        <f xml:space="preserve">
IF(T88="ア",VLOOKUP(R88,ア!$A:$C,2,FALSE),
IF(T88="イ",VLOOKUP(R88,イ!$A:$C,2,FALSE),
IF(T88="ウ",HLOOKUP(R88,ウ!$1:$6,4,FALSE),
IF(T88="エ",VLOOKUP(R88,エ!$A:$E,4,FALSE),""))))</f>
        <v/>
      </c>
      <c r="V87" s="316" t="str">
        <f xml:space="preserve">
IF(T88="ア",VLOOKUP(R88,ア!$A:$C,3,FALSE),
IF(T88="イ",VLOOKUP(R88,イ!$A:$C,3,FALSE),
IF(T88="ウ",HLOOKUP(R88,ウ!$1:$6,5,FALSE)&amp;HLOOKUP(R88,ウ!$1:$6,6,FALSE),
IF(T88="エ",VLOOKUP(R88,エ!$A:$E,4,FALSE),""))))</f>
        <v/>
      </c>
      <c r="W87" s="318"/>
      <c r="X87" s="306"/>
      <c r="Y87" s="308"/>
      <c r="Z87" s="310"/>
    </row>
    <row r="88" spans="1:26" s="187" customFormat="1" ht="19.8" customHeight="1" x14ac:dyDescent="0.45">
      <c r="A88" s="225"/>
      <c r="B88" s="313"/>
      <c r="C88" s="297"/>
      <c r="D88" s="315"/>
      <c r="E88" s="317"/>
      <c r="F88" s="319"/>
      <c r="G88" s="307"/>
      <c r="H88" s="332"/>
      <c r="I88" s="227"/>
      <c r="J88" s="313"/>
      <c r="K88" s="297"/>
      <c r="L88" s="315"/>
      <c r="M88" s="317"/>
      <c r="N88" s="319"/>
      <c r="O88" s="307"/>
      <c r="P88" s="332"/>
      <c r="Q88" s="321"/>
      <c r="R88" s="225"/>
      <c r="S88" s="313"/>
      <c r="T88" s="297"/>
      <c r="U88" s="315"/>
      <c r="V88" s="317"/>
      <c r="W88" s="319"/>
      <c r="X88" s="307"/>
      <c r="Y88" s="309"/>
      <c r="Z88" s="311"/>
    </row>
    <row r="89" spans="1:26" s="187" customFormat="1" ht="19.8" customHeight="1" x14ac:dyDescent="0.45">
      <c r="A89" s="294" t="s">
        <v>7837</v>
      </c>
      <c r="B89" s="312"/>
      <c r="C89" s="295"/>
      <c r="D89" s="314" t="str">
        <f xml:space="preserve">
IF(C90="ア",VLOOKUP(A90,ア!$A:$C,2,FALSE),
IF(C90="イ",VLOOKUP(A90,イ!$A:$C,2,FALSE),
IF(C90="ウ",HLOOKUP(A90,ウ!$1:$6,4,FALSE),
IF(C90="エ",VLOOKUP(A90,エ!$A:$E,4,FALSE),""))))</f>
        <v/>
      </c>
      <c r="E89" s="316" t="str">
        <f xml:space="preserve">
IF(C90="ア",VLOOKUP(A90,ア!$A:$C,3,FALSE),
IF(C90="イ",VLOOKUP(A90,イ!$A:$C,3,FALSE),
IF(C90="ウ",HLOOKUP(A90,ウ!$1:$6,5,FALSE)&amp;HLOOKUP(A90,ウ!$1:$6,6,FALSE),
IF(C90="エ",VLOOKUP(A90,エ!$A:$E,4,FALSE),""))))</f>
        <v/>
      </c>
      <c r="F89" s="318"/>
      <c r="G89" s="306"/>
      <c r="H89" s="329"/>
      <c r="I89" s="298" t="s">
        <v>1993</v>
      </c>
      <c r="J89" s="312"/>
      <c r="K89" s="295"/>
      <c r="L89" s="314" t="str">
        <f xml:space="preserve">
IF(K90="ア",VLOOKUP(I90,ア!$A:$C,2,FALSE),
IF(K90="イ",VLOOKUP(I90,イ!$A:$C,2,FALSE),
IF(K90="ウ",HLOOKUP(I90,ウ!$1:$6,4,FALSE),
IF(K90="エ",VLOOKUP(I90,エ!$A:$E,4,FALSE),""))))</f>
        <v/>
      </c>
      <c r="M89" s="316" t="str">
        <f xml:space="preserve">
IF(K90="ア",VLOOKUP(I90,ア!$A:$C,3,FALSE),
IF(K90="イ",VLOOKUP(I90,イ!$A:$C,3,FALSE),
IF(K90="ウ",HLOOKUP(I90,ウ!$1:$6,5,FALSE)&amp;HLOOKUP(I90,ウ!$1:$6,6,FALSE),
IF(K90="エ",VLOOKUP(I90,エ!$A:$E,4,FALSE),""))))</f>
        <v/>
      </c>
      <c r="N89" s="318"/>
      <c r="O89" s="306"/>
      <c r="P89" s="329"/>
      <c r="Q89" s="320"/>
      <c r="R89" s="294" t="s">
        <v>2008</v>
      </c>
      <c r="S89" s="312"/>
      <c r="T89" s="295"/>
      <c r="U89" s="314" t="str">
        <f xml:space="preserve">
IF(T90="ア",VLOOKUP(R90,ア!$A:$C,2,FALSE),
IF(T90="イ",VLOOKUP(R90,イ!$A:$C,2,FALSE),
IF(T90="ウ",HLOOKUP(R90,ウ!$1:$6,4,FALSE),
IF(T90="エ",VLOOKUP(R90,エ!$A:$E,4,FALSE),""))))</f>
        <v/>
      </c>
      <c r="V89" s="316" t="str">
        <f xml:space="preserve">
IF(T90="ア",VLOOKUP(R90,ア!$A:$C,3,FALSE),
IF(T90="イ",VLOOKUP(R90,イ!$A:$C,3,FALSE),
IF(T90="ウ",HLOOKUP(R90,ウ!$1:$6,5,FALSE)&amp;HLOOKUP(R90,ウ!$1:$6,6,FALSE),
IF(T90="エ",VLOOKUP(R90,エ!$A:$E,4,FALSE),""))))</f>
        <v/>
      </c>
      <c r="W89" s="318"/>
      <c r="X89" s="306"/>
      <c r="Y89" s="308"/>
      <c r="Z89" s="310"/>
    </row>
    <row r="90" spans="1:26" s="187" customFormat="1" ht="19.8" customHeight="1" x14ac:dyDescent="0.45">
      <c r="A90" s="225"/>
      <c r="B90" s="313"/>
      <c r="C90" s="297"/>
      <c r="D90" s="315"/>
      <c r="E90" s="317"/>
      <c r="F90" s="319"/>
      <c r="G90" s="307"/>
      <c r="H90" s="332"/>
      <c r="I90" s="227"/>
      <c r="J90" s="313"/>
      <c r="K90" s="297"/>
      <c r="L90" s="315"/>
      <c r="M90" s="317"/>
      <c r="N90" s="319"/>
      <c r="O90" s="307"/>
      <c r="P90" s="332"/>
      <c r="Q90" s="321"/>
      <c r="R90" s="225"/>
      <c r="S90" s="313"/>
      <c r="T90" s="297"/>
      <c r="U90" s="315"/>
      <c r="V90" s="317"/>
      <c r="W90" s="319"/>
      <c r="X90" s="307"/>
      <c r="Y90" s="309"/>
      <c r="Z90" s="311"/>
    </row>
    <row r="91" spans="1:26" s="187" customFormat="1" ht="19.8" customHeight="1" x14ac:dyDescent="0.45">
      <c r="A91" s="294" t="s">
        <v>7838</v>
      </c>
      <c r="B91" s="312"/>
      <c r="C91" s="295"/>
      <c r="D91" s="314" t="str">
        <f xml:space="preserve">
IF(C92="ア",VLOOKUP(A92,ア!$A:$C,2,FALSE),
IF(C92="イ",VLOOKUP(A92,イ!$A:$C,2,FALSE),
IF(C92="ウ",HLOOKUP(A92,ウ!$1:$6,4,FALSE),
IF(C92="エ",VLOOKUP(A92,エ!$A:$E,4,FALSE),""))))</f>
        <v/>
      </c>
      <c r="E91" s="316" t="str">
        <f xml:space="preserve">
IF(C92="ア",VLOOKUP(A92,ア!$A:$C,3,FALSE),
IF(C92="イ",VLOOKUP(A92,イ!$A:$C,3,FALSE),
IF(C92="ウ",HLOOKUP(A92,ウ!$1:$6,5,FALSE)&amp;HLOOKUP(A92,ウ!$1:$6,6,FALSE),
IF(C92="エ",VLOOKUP(A92,エ!$A:$E,4,FALSE),""))))</f>
        <v/>
      </c>
      <c r="F91" s="318"/>
      <c r="G91" s="306"/>
      <c r="H91" s="329"/>
      <c r="I91" s="298" t="s">
        <v>1994</v>
      </c>
      <c r="J91" s="312"/>
      <c r="K91" s="295"/>
      <c r="L91" s="314" t="str">
        <f xml:space="preserve">
IF(K92="ア",VLOOKUP(I92,ア!$A:$C,2,FALSE),
IF(K92="イ",VLOOKUP(I92,イ!$A:$C,2,FALSE),
IF(K92="ウ",HLOOKUP(I92,ウ!$1:$6,4,FALSE),
IF(K92="エ",VLOOKUP(I92,エ!$A:$E,4,FALSE),""))))</f>
        <v/>
      </c>
      <c r="M91" s="316" t="str">
        <f xml:space="preserve">
IF(K92="ア",VLOOKUP(I92,ア!$A:$C,3,FALSE),
IF(K92="イ",VLOOKUP(I92,イ!$A:$C,3,FALSE),
IF(K92="ウ",HLOOKUP(I92,ウ!$1:$6,5,FALSE)&amp;HLOOKUP(I92,ウ!$1:$6,6,FALSE),
IF(K92="エ",VLOOKUP(I92,エ!$A:$E,4,FALSE),""))))</f>
        <v/>
      </c>
      <c r="N91" s="318"/>
      <c r="O91" s="306"/>
      <c r="P91" s="329"/>
      <c r="Q91" s="320"/>
      <c r="R91" s="294" t="s">
        <v>2009</v>
      </c>
      <c r="S91" s="312"/>
      <c r="T91" s="295"/>
      <c r="U91" s="314" t="str">
        <f xml:space="preserve">
IF(T92="ア",VLOOKUP(R92,ア!$A:$C,2,FALSE),
IF(T92="イ",VLOOKUP(R92,イ!$A:$C,2,FALSE),
IF(T92="ウ",HLOOKUP(R92,ウ!$1:$6,4,FALSE),
IF(T92="エ",VLOOKUP(R92,エ!$A:$E,4,FALSE),""))))</f>
        <v/>
      </c>
      <c r="V91" s="316" t="str">
        <f xml:space="preserve">
IF(T92="ア",VLOOKUP(R92,ア!$A:$C,3,FALSE),
IF(T92="イ",VLOOKUP(R92,イ!$A:$C,3,FALSE),
IF(T92="ウ",HLOOKUP(R92,ウ!$1:$6,5,FALSE)&amp;HLOOKUP(R92,ウ!$1:$6,6,FALSE),
IF(T92="エ",VLOOKUP(R92,エ!$A:$E,4,FALSE),""))))</f>
        <v/>
      </c>
      <c r="W91" s="318"/>
      <c r="X91" s="306"/>
      <c r="Y91" s="308"/>
      <c r="Z91" s="310"/>
    </row>
    <row r="92" spans="1:26" s="187" customFormat="1" ht="19.8" customHeight="1" x14ac:dyDescent="0.45">
      <c r="A92" s="225"/>
      <c r="B92" s="313"/>
      <c r="C92" s="297"/>
      <c r="D92" s="315"/>
      <c r="E92" s="317"/>
      <c r="F92" s="319"/>
      <c r="G92" s="307"/>
      <c r="H92" s="332"/>
      <c r="I92" s="227"/>
      <c r="J92" s="313"/>
      <c r="K92" s="297"/>
      <c r="L92" s="315"/>
      <c r="M92" s="317"/>
      <c r="N92" s="319"/>
      <c r="O92" s="307"/>
      <c r="P92" s="332"/>
      <c r="Q92" s="321"/>
      <c r="R92" s="225"/>
      <c r="S92" s="313"/>
      <c r="T92" s="297"/>
      <c r="U92" s="315"/>
      <c r="V92" s="317"/>
      <c r="W92" s="319"/>
      <c r="X92" s="307"/>
      <c r="Y92" s="309"/>
      <c r="Z92" s="311"/>
    </row>
    <row r="93" spans="1:26" s="187" customFormat="1" ht="19.8" customHeight="1" x14ac:dyDescent="0.45">
      <c r="A93" s="294" t="s">
        <v>7839</v>
      </c>
      <c r="B93" s="312"/>
      <c r="C93" s="295"/>
      <c r="D93" s="314" t="str">
        <f xml:space="preserve">
IF(C94="ア",VLOOKUP(A94,ア!$A:$C,2,FALSE),
IF(C94="イ",VLOOKUP(A94,イ!$A:$C,2,FALSE),
IF(C94="ウ",HLOOKUP(A94,ウ!$1:$6,4,FALSE),
IF(C94="エ",VLOOKUP(A94,エ!$A:$E,4,FALSE),""))))</f>
        <v/>
      </c>
      <c r="E93" s="316" t="str">
        <f xml:space="preserve">
IF(C94="ア",VLOOKUP(A94,ア!$A:$C,3,FALSE),
IF(C94="イ",VLOOKUP(A94,イ!$A:$C,3,FALSE),
IF(C94="ウ",HLOOKUP(A94,ウ!$1:$6,5,FALSE)&amp;HLOOKUP(A94,ウ!$1:$6,6,FALSE),
IF(C94="エ",VLOOKUP(A94,エ!$A:$E,4,FALSE),""))))</f>
        <v/>
      </c>
      <c r="F93" s="318"/>
      <c r="G93" s="306"/>
      <c r="H93" s="329"/>
      <c r="I93" s="298" t="s">
        <v>1995</v>
      </c>
      <c r="J93" s="312"/>
      <c r="K93" s="295"/>
      <c r="L93" s="314" t="str">
        <f xml:space="preserve">
IF(K94="ア",VLOOKUP(I94,ア!$A:$C,2,FALSE),
IF(K94="イ",VLOOKUP(I94,イ!$A:$C,2,FALSE),
IF(K94="ウ",HLOOKUP(I94,ウ!$1:$6,4,FALSE),
IF(K94="エ",VLOOKUP(I94,エ!$A:$E,4,FALSE),""))))</f>
        <v/>
      </c>
      <c r="M93" s="316" t="str">
        <f xml:space="preserve">
IF(K94="ア",VLOOKUP(I94,ア!$A:$C,3,FALSE),
IF(K94="イ",VLOOKUP(I94,イ!$A:$C,3,FALSE),
IF(K94="ウ",HLOOKUP(I94,ウ!$1:$6,5,FALSE)&amp;HLOOKUP(I94,ウ!$1:$6,6,FALSE),
IF(K94="エ",VLOOKUP(I94,エ!$A:$E,4,FALSE),""))))</f>
        <v/>
      </c>
      <c r="N93" s="318"/>
      <c r="O93" s="306"/>
      <c r="P93" s="329"/>
      <c r="Q93" s="320"/>
      <c r="R93" s="294" t="s">
        <v>2010</v>
      </c>
      <c r="S93" s="312"/>
      <c r="T93" s="295"/>
      <c r="U93" s="314" t="str">
        <f xml:space="preserve">
IF(T94="ア",VLOOKUP(R94,ア!$A:$C,2,FALSE),
IF(T94="イ",VLOOKUP(R94,イ!$A:$C,2,FALSE),
IF(T94="ウ",HLOOKUP(R94,ウ!$1:$6,4,FALSE),
IF(T94="エ",VLOOKUP(R94,エ!$A:$E,4,FALSE),""))))</f>
        <v/>
      </c>
      <c r="V93" s="316" t="str">
        <f xml:space="preserve">
IF(T94="ア",VLOOKUP(R94,ア!$A:$C,3,FALSE),
IF(T94="イ",VLOOKUP(R94,イ!$A:$C,3,FALSE),
IF(T94="ウ",HLOOKUP(R94,ウ!$1:$6,5,FALSE)&amp;HLOOKUP(R94,ウ!$1:$6,6,FALSE),
IF(T94="エ",VLOOKUP(R94,エ!$A:$E,4,FALSE),""))))</f>
        <v/>
      </c>
      <c r="W93" s="318"/>
      <c r="X93" s="306"/>
      <c r="Y93" s="308"/>
      <c r="Z93" s="310"/>
    </row>
    <row r="94" spans="1:26" s="187" customFormat="1" ht="19.8" customHeight="1" x14ac:dyDescent="0.45">
      <c r="A94" s="225"/>
      <c r="B94" s="313"/>
      <c r="C94" s="297"/>
      <c r="D94" s="315"/>
      <c r="E94" s="317"/>
      <c r="F94" s="319"/>
      <c r="G94" s="307"/>
      <c r="H94" s="332"/>
      <c r="I94" s="227"/>
      <c r="J94" s="313"/>
      <c r="K94" s="297"/>
      <c r="L94" s="315"/>
      <c r="M94" s="317"/>
      <c r="N94" s="319"/>
      <c r="O94" s="307"/>
      <c r="P94" s="332"/>
      <c r="Q94" s="321"/>
      <c r="R94" s="225"/>
      <c r="S94" s="313"/>
      <c r="T94" s="297"/>
      <c r="U94" s="315"/>
      <c r="V94" s="317"/>
      <c r="W94" s="319"/>
      <c r="X94" s="307"/>
      <c r="Y94" s="309"/>
      <c r="Z94" s="311"/>
    </row>
    <row r="95" spans="1:26" s="187" customFormat="1" ht="19.8" customHeight="1" x14ac:dyDescent="0.45">
      <c r="A95" s="294" t="s">
        <v>7840</v>
      </c>
      <c r="B95" s="312"/>
      <c r="C95" s="295"/>
      <c r="D95" s="314" t="str">
        <f xml:space="preserve">
IF(C96="ア",VLOOKUP(A96,ア!$A:$C,2,FALSE),
IF(C96="イ",VLOOKUP(A96,イ!$A:$C,2,FALSE),
IF(C96="ウ",HLOOKUP(A96,ウ!$1:$6,4,FALSE),
IF(C96="エ",VLOOKUP(A96,エ!$A:$E,4,FALSE),""))))</f>
        <v/>
      </c>
      <c r="E95" s="316" t="str">
        <f xml:space="preserve">
IF(C96="ア",VLOOKUP(A96,ア!$A:$C,3,FALSE),
IF(C96="イ",VLOOKUP(A96,イ!$A:$C,3,FALSE),
IF(C96="ウ",HLOOKUP(A96,ウ!$1:$6,5,FALSE)&amp;HLOOKUP(A96,ウ!$1:$6,6,FALSE),
IF(C96="エ",VLOOKUP(A96,エ!$A:$E,4,FALSE),""))))</f>
        <v/>
      </c>
      <c r="F95" s="318"/>
      <c r="G95" s="306"/>
      <c r="H95" s="329"/>
      <c r="I95" s="298" t="s">
        <v>1996</v>
      </c>
      <c r="J95" s="312"/>
      <c r="K95" s="295"/>
      <c r="L95" s="314" t="str">
        <f xml:space="preserve">
IF(K96="ア",VLOOKUP(I96,ア!$A:$C,2,FALSE),
IF(K96="イ",VLOOKUP(I96,イ!$A:$C,2,FALSE),
IF(K96="ウ",HLOOKUP(I96,ウ!$1:$6,4,FALSE),
IF(K96="エ",VLOOKUP(I96,エ!$A:$E,4,FALSE),""))))</f>
        <v/>
      </c>
      <c r="M95" s="316" t="str">
        <f xml:space="preserve">
IF(K96="ア",VLOOKUP(I96,ア!$A:$C,3,FALSE),
IF(K96="イ",VLOOKUP(I96,イ!$A:$C,3,FALSE),
IF(K96="ウ",HLOOKUP(I96,ウ!$1:$6,5,FALSE)&amp;HLOOKUP(I96,ウ!$1:$6,6,FALSE),
IF(K96="エ",VLOOKUP(I96,エ!$A:$E,4,FALSE),""))))</f>
        <v/>
      </c>
      <c r="N95" s="318"/>
      <c r="O95" s="306"/>
      <c r="P95" s="329"/>
      <c r="Q95" s="320"/>
      <c r="R95" s="294" t="s">
        <v>2011</v>
      </c>
      <c r="S95" s="312"/>
      <c r="T95" s="295"/>
      <c r="U95" s="314" t="str">
        <f xml:space="preserve">
IF(T96="ア",VLOOKUP(R96,ア!$A:$C,2,FALSE),
IF(T96="イ",VLOOKUP(R96,イ!$A:$C,2,FALSE),
IF(T96="ウ",HLOOKUP(R96,ウ!$1:$6,4,FALSE),
IF(T96="エ",VLOOKUP(R96,エ!$A:$E,4,FALSE),""))))</f>
        <v/>
      </c>
      <c r="V95" s="316" t="str">
        <f xml:space="preserve">
IF(T96="ア",VLOOKUP(R96,ア!$A:$C,3,FALSE),
IF(T96="イ",VLOOKUP(R96,イ!$A:$C,3,FALSE),
IF(T96="ウ",HLOOKUP(R96,ウ!$1:$6,5,FALSE)&amp;HLOOKUP(R96,ウ!$1:$6,6,FALSE),
IF(T96="エ",VLOOKUP(R96,エ!$A:$E,4,FALSE),""))))</f>
        <v/>
      </c>
      <c r="W95" s="318"/>
      <c r="X95" s="306"/>
      <c r="Y95" s="308"/>
      <c r="Z95" s="310"/>
    </row>
    <row r="96" spans="1:26" s="187" customFormat="1" ht="19.8" customHeight="1" x14ac:dyDescent="0.45">
      <c r="A96" s="225"/>
      <c r="B96" s="313"/>
      <c r="C96" s="297"/>
      <c r="D96" s="315"/>
      <c r="E96" s="317"/>
      <c r="F96" s="319"/>
      <c r="G96" s="307"/>
      <c r="H96" s="332"/>
      <c r="I96" s="227"/>
      <c r="J96" s="313"/>
      <c r="K96" s="297"/>
      <c r="L96" s="315"/>
      <c r="M96" s="317"/>
      <c r="N96" s="319"/>
      <c r="O96" s="307"/>
      <c r="P96" s="332"/>
      <c r="Q96" s="321"/>
      <c r="R96" s="225"/>
      <c r="S96" s="313"/>
      <c r="T96" s="297"/>
      <c r="U96" s="315"/>
      <c r="V96" s="317"/>
      <c r="W96" s="319"/>
      <c r="X96" s="307"/>
      <c r="Y96" s="309"/>
      <c r="Z96" s="311"/>
    </row>
    <row r="97" spans="1:26" s="187" customFormat="1" ht="19.8" customHeight="1" x14ac:dyDescent="0.45">
      <c r="A97" s="294" t="s">
        <v>7841</v>
      </c>
      <c r="B97" s="312"/>
      <c r="C97" s="295"/>
      <c r="D97" s="314" t="str">
        <f xml:space="preserve">
IF(C98="ア",VLOOKUP(A98,ア!$A:$C,2,FALSE),
IF(C98="イ",VLOOKUP(A98,イ!$A:$C,2,FALSE),
IF(C98="ウ",HLOOKUP(A98,ウ!$1:$6,4,FALSE),
IF(C98="エ",VLOOKUP(A98,エ!$A:$E,4,FALSE),""))))</f>
        <v/>
      </c>
      <c r="E97" s="316" t="str">
        <f xml:space="preserve">
IF(C98="ア",VLOOKUP(A98,ア!$A:$C,3,FALSE),
IF(C98="イ",VLOOKUP(A98,イ!$A:$C,3,FALSE),
IF(C98="ウ",HLOOKUP(A98,ウ!$1:$6,5,FALSE)&amp;HLOOKUP(A98,ウ!$1:$6,6,FALSE),
IF(C98="エ",VLOOKUP(A98,エ!$A:$E,4,FALSE),""))))</f>
        <v/>
      </c>
      <c r="F97" s="318"/>
      <c r="G97" s="306"/>
      <c r="H97" s="329"/>
      <c r="I97" s="298" t="s">
        <v>1997</v>
      </c>
      <c r="J97" s="312"/>
      <c r="K97" s="295"/>
      <c r="L97" s="314" t="str">
        <f xml:space="preserve">
IF(K98="ア",VLOOKUP(I98,ア!$A:$C,2,FALSE),
IF(K98="イ",VLOOKUP(I98,イ!$A:$C,2,FALSE),
IF(K98="ウ",HLOOKUP(I98,ウ!$1:$6,4,FALSE),
IF(K98="エ",VLOOKUP(I98,エ!$A:$E,4,FALSE),""))))</f>
        <v/>
      </c>
      <c r="M97" s="316" t="str">
        <f xml:space="preserve">
IF(K98="ア",VLOOKUP(I98,ア!$A:$C,3,FALSE),
IF(K98="イ",VLOOKUP(I98,イ!$A:$C,3,FALSE),
IF(K98="ウ",HLOOKUP(I98,ウ!$1:$6,5,FALSE)&amp;HLOOKUP(I98,ウ!$1:$6,6,FALSE),
IF(K98="エ",VLOOKUP(I98,エ!$A:$E,4,FALSE),""))))</f>
        <v/>
      </c>
      <c r="N97" s="318"/>
      <c r="O97" s="306"/>
      <c r="P97" s="329"/>
      <c r="Q97" s="320"/>
      <c r="R97" s="294" t="s">
        <v>2012</v>
      </c>
      <c r="S97" s="312"/>
      <c r="T97" s="295"/>
      <c r="U97" s="314" t="str">
        <f xml:space="preserve">
IF(T98="ア",VLOOKUP(R98,ア!$A:$C,2,FALSE),
IF(T98="イ",VLOOKUP(R98,イ!$A:$C,2,FALSE),
IF(T98="ウ",HLOOKUP(R98,ウ!$1:$6,4,FALSE),
IF(T98="エ",VLOOKUP(R98,エ!$A:$E,4,FALSE),""))))</f>
        <v/>
      </c>
      <c r="V97" s="316" t="str">
        <f xml:space="preserve">
IF(T98="ア",VLOOKUP(R98,ア!$A:$C,3,FALSE),
IF(T98="イ",VLOOKUP(R98,イ!$A:$C,3,FALSE),
IF(T98="ウ",HLOOKUP(R98,ウ!$1:$6,5,FALSE)&amp;HLOOKUP(R98,ウ!$1:$6,6,FALSE),
IF(T98="エ",VLOOKUP(R98,エ!$A:$E,4,FALSE),""))))</f>
        <v/>
      </c>
      <c r="W97" s="318"/>
      <c r="X97" s="306"/>
      <c r="Y97" s="308"/>
      <c r="Z97" s="310"/>
    </row>
    <row r="98" spans="1:26" s="187" customFormat="1" ht="19.8" customHeight="1" x14ac:dyDescent="0.45">
      <c r="A98" s="225"/>
      <c r="B98" s="313"/>
      <c r="C98" s="297"/>
      <c r="D98" s="315"/>
      <c r="E98" s="317"/>
      <c r="F98" s="319"/>
      <c r="G98" s="307"/>
      <c r="H98" s="332"/>
      <c r="I98" s="227"/>
      <c r="J98" s="313"/>
      <c r="K98" s="297"/>
      <c r="L98" s="315"/>
      <c r="M98" s="317"/>
      <c r="N98" s="319"/>
      <c r="O98" s="307"/>
      <c r="P98" s="332"/>
      <c r="Q98" s="321"/>
      <c r="R98" s="225"/>
      <c r="S98" s="313"/>
      <c r="T98" s="297"/>
      <c r="U98" s="315"/>
      <c r="V98" s="317"/>
      <c r="W98" s="319"/>
      <c r="X98" s="307"/>
      <c r="Y98" s="309"/>
      <c r="Z98" s="311"/>
    </row>
    <row r="99" spans="1:26" s="187" customFormat="1" ht="19.8" customHeight="1" x14ac:dyDescent="0.45">
      <c r="A99" s="294" t="s">
        <v>7842</v>
      </c>
      <c r="B99" s="312"/>
      <c r="C99" s="295"/>
      <c r="D99" s="314" t="str">
        <f xml:space="preserve">
IF(C100="ア",VLOOKUP(A100,ア!$A:$C,2,FALSE),
IF(C100="イ",VLOOKUP(A100,イ!$A:$C,2,FALSE),
IF(C100="ウ",HLOOKUP(A100,ウ!$1:$6,4,FALSE),
IF(C100="エ",VLOOKUP(A100,エ!$A:$E,4,FALSE),""))))</f>
        <v/>
      </c>
      <c r="E99" s="316" t="str">
        <f xml:space="preserve">
IF(C100="ア",VLOOKUP(A100,ア!$A:$C,3,FALSE),
IF(C100="イ",VLOOKUP(A100,イ!$A:$C,3,FALSE),
IF(C100="ウ",HLOOKUP(A100,ウ!$1:$6,5,FALSE)&amp;HLOOKUP(A100,ウ!$1:$6,6,FALSE),
IF(C100="エ",VLOOKUP(A100,エ!$A:$E,4,FALSE),""))))</f>
        <v/>
      </c>
      <c r="F99" s="318"/>
      <c r="G99" s="306"/>
      <c r="H99" s="329"/>
      <c r="I99" s="298" t="s">
        <v>1998</v>
      </c>
      <c r="J99" s="312"/>
      <c r="K99" s="295"/>
      <c r="L99" s="314" t="str">
        <f xml:space="preserve">
IF(K100="ア",VLOOKUP(I100,ア!$A:$C,2,FALSE),
IF(K100="イ",VLOOKUP(I100,イ!$A:$C,2,FALSE),
IF(K100="ウ",HLOOKUP(I100,ウ!$1:$6,4,FALSE),
IF(K100="エ",VLOOKUP(I100,エ!$A:$E,4,FALSE),""))))</f>
        <v/>
      </c>
      <c r="M99" s="316" t="str">
        <f xml:space="preserve">
IF(K100="ア",VLOOKUP(I100,ア!$A:$C,3,FALSE),
IF(K100="イ",VLOOKUP(I100,イ!$A:$C,3,FALSE),
IF(K100="ウ",HLOOKUP(I100,ウ!$1:$6,5,FALSE)&amp;HLOOKUP(I100,ウ!$1:$6,6,FALSE),
IF(K100="エ",VLOOKUP(I100,エ!$A:$E,4,FALSE),""))))</f>
        <v/>
      </c>
      <c r="N99" s="318"/>
      <c r="O99" s="306"/>
      <c r="P99" s="329"/>
      <c r="Q99" s="320"/>
      <c r="R99" s="294" t="s">
        <v>2013</v>
      </c>
      <c r="S99" s="312"/>
      <c r="T99" s="295"/>
      <c r="U99" s="314" t="str">
        <f xml:space="preserve">
IF(T100="ア",VLOOKUP(R100,ア!$A:$C,2,FALSE),
IF(T100="イ",VLOOKUP(R100,イ!$A:$C,2,FALSE),
IF(T100="ウ",HLOOKUP(R100,ウ!$1:$6,4,FALSE),
IF(T100="エ",VLOOKUP(R100,エ!$A:$E,4,FALSE),""))))</f>
        <v/>
      </c>
      <c r="V99" s="316" t="str">
        <f xml:space="preserve">
IF(T100="ア",VLOOKUP(R100,ア!$A:$C,3,FALSE),
IF(T100="イ",VLOOKUP(R100,イ!$A:$C,3,FALSE),
IF(T100="ウ",HLOOKUP(R100,ウ!$1:$6,5,FALSE)&amp;HLOOKUP(R100,ウ!$1:$6,6,FALSE),
IF(T100="エ",VLOOKUP(R100,エ!$A:$E,4,FALSE),""))))</f>
        <v/>
      </c>
      <c r="W99" s="318"/>
      <c r="X99" s="306"/>
      <c r="Y99" s="308"/>
      <c r="Z99" s="310"/>
    </row>
    <row r="100" spans="1:26" s="187" customFormat="1" ht="19.8" customHeight="1" x14ac:dyDescent="0.45">
      <c r="A100" s="225"/>
      <c r="B100" s="313"/>
      <c r="C100" s="297"/>
      <c r="D100" s="315"/>
      <c r="E100" s="317"/>
      <c r="F100" s="319"/>
      <c r="G100" s="307"/>
      <c r="H100" s="332"/>
      <c r="I100" s="227"/>
      <c r="J100" s="313"/>
      <c r="K100" s="297"/>
      <c r="L100" s="315"/>
      <c r="M100" s="317"/>
      <c r="N100" s="319"/>
      <c r="O100" s="307"/>
      <c r="P100" s="332"/>
      <c r="Q100" s="321"/>
      <c r="R100" s="225"/>
      <c r="S100" s="313"/>
      <c r="T100" s="297"/>
      <c r="U100" s="315"/>
      <c r="V100" s="317"/>
      <c r="W100" s="319"/>
      <c r="X100" s="307"/>
      <c r="Y100" s="309"/>
      <c r="Z100" s="311"/>
    </row>
    <row r="101" spans="1:26" s="187" customFormat="1" ht="19.8" customHeight="1" x14ac:dyDescent="0.45">
      <c r="A101" s="294" t="s">
        <v>7843</v>
      </c>
      <c r="B101" s="312"/>
      <c r="C101" s="295"/>
      <c r="D101" s="314" t="str">
        <f xml:space="preserve">
IF(C102="ア",VLOOKUP(A102,ア!$A:$C,2,FALSE),
IF(C102="イ",VLOOKUP(A102,イ!$A:$C,2,FALSE),
IF(C102="ウ",HLOOKUP(A102,ウ!$1:$6,4,FALSE),
IF(C102="エ",VLOOKUP(A102,エ!$A:$E,4,FALSE),""))))</f>
        <v/>
      </c>
      <c r="E101" s="316" t="str">
        <f xml:space="preserve">
IF(C102="ア",VLOOKUP(A102,ア!$A:$C,3,FALSE),
IF(C102="イ",VLOOKUP(A102,イ!$A:$C,3,FALSE),
IF(C102="ウ",HLOOKUP(A102,ウ!$1:$6,5,FALSE)&amp;HLOOKUP(A102,ウ!$1:$6,6,FALSE),
IF(C102="エ",VLOOKUP(A102,エ!$A:$E,4,FALSE),""))))</f>
        <v/>
      </c>
      <c r="F101" s="318"/>
      <c r="G101" s="306"/>
      <c r="H101" s="329"/>
      <c r="I101" s="298" t="s">
        <v>1999</v>
      </c>
      <c r="J101" s="312"/>
      <c r="K101" s="295"/>
      <c r="L101" s="314" t="str">
        <f xml:space="preserve">
IF(K102="ア",VLOOKUP(I102,ア!$A:$C,2,FALSE),
IF(K102="イ",VLOOKUP(I102,イ!$A:$C,2,FALSE),
IF(K102="ウ",HLOOKUP(I102,ウ!$1:$6,4,FALSE),
IF(K102="エ",VLOOKUP(I102,エ!$A:$E,4,FALSE),""))))</f>
        <v/>
      </c>
      <c r="M101" s="316" t="str">
        <f xml:space="preserve">
IF(K102="ア",VLOOKUP(I102,ア!$A:$C,3,FALSE),
IF(K102="イ",VLOOKUP(I102,イ!$A:$C,3,FALSE),
IF(K102="ウ",HLOOKUP(I102,ウ!$1:$6,5,FALSE)&amp;HLOOKUP(I102,ウ!$1:$6,6,FALSE),
IF(K102="エ",VLOOKUP(I102,エ!$A:$E,4,FALSE),""))))</f>
        <v/>
      </c>
      <c r="N101" s="318"/>
      <c r="O101" s="306"/>
      <c r="P101" s="329"/>
      <c r="Q101" s="320"/>
      <c r="R101" s="294" t="s">
        <v>2014</v>
      </c>
      <c r="S101" s="312"/>
      <c r="T101" s="295"/>
      <c r="U101" s="314" t="str">
        <f xml:space="preserve">
IF(T102="ア",VLOOKUP(R102,ア!$A:$C,2,FALSE),
IF(T102="イ",VLOOKUP(R102,イ!$A:$C,2,FALSE),
IF(T102="ウ",HLOOKUP(R102,ウ!$1:$6,4,FALSE),
IF(T102="エ",VLOOKUP(R102,エ!$A:$E,4,FALSE),""))))</f>
        <v/>
      </c>
      <c r="V101" s="316" t="str">
        <f xml:space="preserve">
IF(T102="ア",VLOOKUP(R102,ア!$A:$C,3,FALSE),
IF(T102="イ",VLOOKUP(R102,イ!$A:$C,3,FALSE),
IF(T102="ウ",HLOOKUP(R102,ウ!$1:$6,5,FALSE)&amp;HLOOKUP(R102,ウ!$1:$6,6,FALSE),
IF(T102="エ",VLOOKUP(R102,エ!$A:$E,4,FALSE),""))))</f>
        <v/>
      </c>
      <c r="W101" s="318"/>
      <c r="X101" s="306"/>
      <c r="Y101" s="308"/>
      <c r="Z101" s="310"/>
    </row>
    <row r="102" spans="1:26" s="187" customFormat="1" ht="19.8" customHeight="1" x14ac:dyDescent="0.45">
      <c r="A102" s="225"/>
      <c r="B102" s="313"/>
      <c r="C102" s="297"/>
      <c r="D102" s="315"/>
      <c r="E102" s="317"/>
      <c r="F102" s="319"/>
      <c r="G102" s="307"/>
      <c r="H102" s="332"/>
      <c r="I102" s="227"/>
      <c r="J102" s="313"/>
      <c r="K102" s="297"/>
      <c r="L102" s="315"/>
      <c r="M102" s="317"/>
      <c r="N102" s="319"/>
      <c r="O102" s="307"/>
      <c r="P102" s="332"/>
      <c r="Q102" s="321"/>
      <c r="R102" s="225"/>
      <c r="S102" s="313"/>
      <c r="T102" s="297"/>
      <c r="U102" s="315"/>
      <c r="V102" s="317"/>
      <c r="W102" s="319"/>
      <c r="X102" s="307"/>
      <c r="Y102" s="309"/>
      <c r="Z102" s="311"/>
    </row>
    <row r="103" spans="1:26" s="187" customFormat="1" ht="19.8" customHeight="1" x14ac:dyDescent="0.45">
      <c r="A103" s="294" t="s">
        <v>7844</v>
      </c>
      <c r="B103" s="312"/>
      <c r="C103" s="295"/>
      <c r="D103" s="314" t="str">
        <f xml:space="preserve">
IF(C104="ア",VLOOKUP(A104,ア!$A:$C,2,FALSE),
IF(C104="イ",VLOOKUP(A104,イ!$A:$C,2,FALSE),
IF(C104="ウ",HLOOKUP(A104,ウ!$1:$6,4,FALSE),
IF(C104="エ",VLOOKUP(A104,エ!$A:$E,4,FALSE),""))))</f>
        <v/>
      </c>
      <c r="E103" s="316" t="str">
        <f xml:space="preserve">
IF(C104="ア",VLOOKUP(A104,ア!$A:$C,3,FALSE),
IF(C104="イ",VLOOKUP(A104,イ!$A:$C,3,FALSE),
IF(C104="ウ",HLOOKUP(A104,ウ!$1:$6,5,FALSE)&amp;HLOOKUP(A104,ウ!$1:$6,6,FALSE),
IF(C104="エ",VLOOKUP(A104,エ!$A:$E,4,FALSE),""))))</f>
        <v/>
      </c>
      <c r="F103" s="318"/>
      <c r="G103" s="306"/>
      <c r="H103" s="329"/>
      <c r="I103" s="298" t="s">
        <v>2000</v>
      </c>
      <c r="J103" s="312"/>
      <c r="K103" s="295"/>
      <c r="L103" s="314" t="str">
        <f xml:space="preserve">
IF(K104="ア",VLOOKUP(I104,ア!$A:$C,2,FALSE),
IF(K104="イ",VLOOKUP(I104,イ!$A:$C,2,FALSE),
IF(K104="ウ",HLOOKUP(I104,ウ!$1:$6,4,FALSE),
IF(K104="エ",VLOOKUP(I104,エ!$A:$E,4,FALSE),""))))</f>
        <v/>
      </c>
      <c r="M103" s="316" t="str">
        <f xml:space="preserve">
IF(K104="ア",VLOOKUP(I104,ア!$A:$C,3,FALSE),
IF(K104="イ",VLOOKUP(I104,イ!$A:$C,3,FALSE),
IF(K104="ウ",HLOOKUP(I104,ウ!$1:$6,5,FALSE)&amp;HLOOKUP(I104,ウ!$1:$6,6,FALSE),
IF(K104="エ",VLOOKUP(I104,エ!$A:$E,4,FALSE),""))))</f>
        <v/>
      </c>
      <c r="N103" s="318"/>
      <c r="O103" s="306"/>
      <c r="P103" s="329"/>
      <c r="Q103" s="320"/>
      <c r="R103" s="294" t="s">
        <v>2015</v>
      </c>
      <c r="S103" s="312"/>
      <c r="T103" s="295"/>
      <c r="U103" s="314" t="str">
        <f xml:space="preserve">
IF(T104="ア",VLOOKUP(R104,ア!$A:$C,2,FALSE),
IF(T104="イ",VLOOKUP(R104,イ!$A:$C,2,FALSE),
IF(T104="ウ",HLOOKUP(R104,ウ!$1:$6,4,FALSE),
IF(T104="エ",VLOOKUP(R104,エ!$A:$E,4,FALSE),""))))</f>
        <v/>
      </c>
      <c r="V103" s="316" t="str">
        <f xml:space="preserve">
IF(T104="ア",VLOOKUP(R104,ア!$A:$C,3,FALSE),
IF(T104="イ",VLOOKUP(R104,イ!$A:$C,3,FALSE),
IF(T104="ウ",HLOOKUP(R104,ウ!$1:$6,5,FALSE)&amp;HLOOKUP(R104,ウ!$1:$6,6,FALSE),
IF(T104="エ",VLOOKUP(R104,エ!$A:$E,4,FALSE),""))))</f>
        <v/>
      </c>
      <c r="W103" s="318"/>
      <c r="X103" s="306"/>
      <c r="Y103" s="308"/>
      <c r="Z103" s="310"/>
    </row>
    <row r="104" spans="1:26" s="187" customFormat="1" ht="19.8" customHeight="1" x14ac:dyDescent="0.45">
      <c r="A104" s="225"/>
      <c r="B104" s="313"/>
      <c r="C104" s="297"/>
      <c r="D104" s="315"/>
      <c r="E104" s="317"/>
      <c r="F104" s="319"/>
      <c r="G104" s="307"/>
      <c r="H104" s="332"/>
      <c r="I104" s="227"/>
      <c r="J104" s="313"/>
      <c r="K104" s="297"/>
      <c r="L104" s="315"/>
      <c r="M104" s="317"/>
      <c r="N104" s="319"/>
      <c r="O104" s="307"/>
      <c r="P104" s="332"/>
      <c r="Q104" s="321"/>
      <c r="R104" s="225"/>
      <c r="S104" s="313"/>
      <c r="T104" s="297"/>
      <c r="U104" s="315"/>
      <c r="V104" s="317"/>
      <c r="W104" s="319"/>
      <c r="X104" s="307"/>
      <c r="Y104" s="309"/>
      <c r="Z104" s="311"/>
    </row>
    <row r="105" spans="1:26" s="187" customFormat="1" ht="19.8" customHeight="1" x14ac:dyDescent="0.45">
      <c r="A105" s="294" t="s">
        <v>7845</v>
      </c>
      <c r="B105" s="312"/>
      <c r="C105" s="295"/>
      <c r="D105" s="314" t="str">
        <f xml:space="preserve">
IF(C106="ア",VLOOKUP(A106,ア!$A:$C,2,FALSE),
IF(C106="イ",VLOOKUP(A106,イ!$A:$C,2,FALSE),
IF(C106="ウ",HLOOKUP(A106,ウ!$1:$6,4,FALSE),
IF(C106="エ",VLOOKUP(A106,エ!$A:$E,4,FALSE),""))))</f>
        <v/>
      </c>
      <c r="E105" s="316" t="str">
        <f xml:space="preserve">
IF(C106="ア",VLOOKUP(A106,ア!$A:$C,3,FALSE),
IF(C106="イ",VLOOKUP(A106,イ!$A:$C,3,FALSE),
IF(C106="ウ",HLOOKUP(A106,ウ!$1:$6,5,FALSE)&amp;HLOOKUP(A106,ウ!$1:$6,6,FALSE),
IF(C106="エ",VLOOKUP(A106,エ!$A:$E,4,FALSE),""))))</f>
        <v/>
      </c>
      <c r="F105" s="318"/>
      <c r="G105" s="306"/>
      <c r="H105" s="329"/>
      <c r="I105" s="298" t="s">
        <v>2001</v>
      </c>
      <c r="J105" s="312"/>
      <c r="K105" s="295"/>
      <c r="L105" s="314" t="str">
        <f xml:space="preserve">
IF(K106="ア",VLOOKUP(I106,ア!$A:$C,2,FALSE),
IF(K106="イ",VLOOKUP(I106,イ!$A:$C,2,FALSE),
IF(K106="ウ",HLOOKUP(I106,ウ!$1:$6,4,FALSE),
IF(K106="エ",VLOOKUP(I106,エ!$A:$E,4,FALSE),""))))</f>
        <v/>
      </c>
      <c r="M105" s="316" t="str">
        <f xml:space="preserve">
IF(K106="ア",VLOOKUP(I106,ア!$A:$C,3,FALSE),
IF(K106="イ",VLOOKUP(I106,イ!$A:$C,3,FALSE),
IF(K106="ウ",HLOOKUP(I106,ウ!$1:$6,5,FALSE)&amp;HLOOKUP(I106,ウ!$1:$6,6,FALSE),
IF(K106="エ",VLOOKUP(I106,エ!$A:$E,4,FALSE),""))))</f>
        <v/>
      </c>
      <c r="N105" s="318"/>
      <c r="O105" s="306"/>
      <c r="P105" s="329"/>
      <c r="Q105" s="320"/>
      <c r="R105" s="294" t="s">
        <v>2016</v>
      </c>
      <c r="S105" s="312"/>
      <c r="T105" s="295"/>
      <c r="U105" s="314" t="str">
        <f xml:space="preserve">
IF(T106="ア",VLOOKUP(R106,ア!$A:$C,2,FALSE),
IF(T106="イ",VLOOKUP(R106,イ!$A:$C,2,FALSE),
IF(T106="ウ",HLOOKUP(R106,ウ!$1:$6,4,FALSE),
IF(T106="エ",VLOOKUP(R106,エ!$A:$E,4,FALSE),""))))</f>
        <v/>
      </c>
      <c r="V105" s="316" t="str">
        <f xml:space="preserve">
IF(T106="ア",VLOOKUP(R106,ア!$A:$C,3,FALSE),
IF(T106="イ",VLOOKUP(R106,イ!$A:$C,3,FALSE),
IF(T106="ウ",HLOOKUP(R106,ウ!$1:$6,5,FALSE)&amp;HLOOKUP(R106,ウ!$1:$6,6,FALSE),
IF(T106="エ",VLOOKUP(R106,エ!$A:$E,4,FALSE),""))))</f>
        <v/>
      </c>
      <c r="W105" s="318"/>
      <c r="X105" s="306"/>
      <c r="Y105" s="308"/>
      <c r="Z105" s="310"/>
    </row>
    <row r="106" spans="1:26" s="184" customFormat="1" ht="19.8" customHeight="1" thickBot="1" x14ac:dyDescent="0.2">
      <c r="A106" s="226"/>
      <c r="B106" s="327"/>
      <c r="C106" s="299"/>
      <c r="D106" s="328"/>
      <c r="E106" s="322"/>
      <c r="F106" s="323"/>
      <c r="G106" s="324"/>
      <c r="H106" s="330"/>
      <c r="I106" s="228"/>
      <c r="J106" s="327"/>
      <c r="K106" s="299"/>
      <c r="L106" s="328"/>
      <c r="M106" s="322"/>
      <c r="N106" s="323"/>
      <c r="O106" s="324"/>
      <c r="P106" s="330"/>
      <c r="Q106" s="331"/>
      <c r="R106" s="226"/>
      <c r="S106" s="327"/>
      <c r="T106" s="299"/>
      <c r="U106" s="328"/>
      <c r="V106" s="322"/>
      <c r="W106" s="323"/>
      <c r="X106" s="324"/>
      <c r="Y106" s="325"/>
      <c r="Z106" s="326"/>
    </row>
    <row r="107" spans="1:26" s="187" customFormat="1" ht="19.8" customHeight="1" x14ac:dyDescent="0.45">
      <c r="A107" s="300" t="s">
        <v>7846</v>
      </c>
      <c r="B107" s="333"/>
      <c r="C107" s="301"/>
      <c r="D107" s="334"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IF(C108="エ",VLOOKUP(A108,エ!$A:$E,4,FALSE),""))))</f>
        <v/>
      </c>
      <c r="F107" s="336"/>
      <c r="G107" s="337"/>
      <c r="H107" s="340"/>
      <c r="I107" s="302" t="s">
        <v>2112</v>
      </c>
      <c r="J107" s="333"/>
      <c r="K107" s="301"/>
      <c r="L107" s="334" t="str">
        <f xml:space="preserve">
IF(K108="ア",VLOOKUP(I108,ア!$A:$C,2,FALSE),
IF(K108="イ",VLOOKUP(I108,イ!$A:$C,2,FALSE),
IF(K108="ウ",HLOOKUP(I108,ウ!$1:$6,4,FALSE),
IF(K108="エ",VLOOKUP(I108,エ!$A:$E,4,FALSE),""))))</f>
        <v/>
      </c>
      <c r="M107" s="335" t="str">
        <f xml:space="preserve">
IF(K108="ア",VLOOKUP(I108,ア!$A:$C,3,FALSE),
IF(K108="イ",VLOOKUP(I108,イ!$A:$C,3,FALSE),
IF(K108="ウ",HLOOKUP(I108,ウ!$1:$6,5,FALSE)&amp;HLOOKUP(I108,ウ!$1:$6,6,FALSE),
IF(K108="エ",VLOOKUP(I108,エ!$A:$E,4,FALSE),""))))</f>
        <v/>
      </c>
      <c r="N107" s="336"/>
      <c r="O107" s="337"/>
      <c r="P107" s="340"/>
      <c r="Q107" s="341"/>
      <c r="R107" s="300" t="s">
        <v>2127</v>
      </c>
      <c r="S107" s="333"/>
      <c r="T107" s="301"/>
      <c r="U107" s="343" t="str">
        <f xml:space="preserve">
IF(T108="ア",VLOOKUP(R108,ア!$A:$C,2,FALSE),
IF(T108="イ",VLOOKUP(R108,イ!$A:$C,2,FALSE),
IF(T108="ウ",HLOOKUP(R108,ウ!$1:$6,4,FALSE),
IF(T108="エ",VLOOKUP(R108,エ!$A:$E,4,FALSE),""))))</f>
        <v/>
      </c>
      <c r="V107" s="342" t="str">
        <f xml:space="preserve">
IF(T108="ア",VLOOKUP(R108,ア!$A:$C,3,FALSE),
IF(T108="イ",VLOOKUP(R108,イ!$A:$C,3,FALSE),
IF(T108="ウ",HLOOKUP(R108,ウ!$1:$6,5,FALSE)&amp;HLOOKUP(R108,ウ!$1:$6,6,FALSE),
IF(T108="エ",VLOOKUP(R108,エ!$A:$E,4,FALSE),""))))</f>
        <v/>
      </c>
      <c r="W107" s="336"/>
      <c r="X107" s="337"/>
      <c r="Y107" s="338"/>
      <c r="Z107" s="339"/>
    </row>
    <row r="108" spans="1:26" s="187" customFormat="1" ht="19.8" customHeight="1" x14ac:dyDescent="0.45">
      <c r="A108" s="225"/>
      <c r="B108" s="313"/>
      <c r="C108" s="297"/>
      <c r="D108" s="315"/>
      <c r="E108" s="317"/>
      <c r="F108" s="319"/>
      <c r="G108" s="307"/>
      <c r="H108" s="332"/>
      <c r="I108" s="227"/>
      <c r="J108" s="313"/>
      <c r="K108" s="297"/>
      <c r="L108" s="315"/>
      <c r="M108" s="317"/>
      <c r="N108" s="319"/>
      <c r="O108" s="307"/>
      <c r="P108" s="332"/>
      <c r="Q108" s="321"/>
      <c r="R108" s="225"/>
      <c r="S108" s="313"/>
      <c r="T108" s="297"/>
      <c r="U108" s="315"/>
      <c r="V108" s="317"/>
      <c r="W108" s="319"/>
      <c r="X108" s="307"/>
      <c r="Y108" s="309"/>
      <c r="Z108" s="311"/>
    </row>
    <row r="109" spans="1:26" s="187" customFormat="1" ht="19.8" customHeight="1" x14ac:dyDescent="0.45">
      <c r="A109" s="294" t="s">
        <v>7847</v>
      </c>
      <c r="B109" s="312"/>
      <c r="C109" s="295"/>
      <c r="D109" s="314" t="str">
        <f xml:space="preserve">
IF(C110="ア",VLOOKUP(A110,ア!$A:$C,2,FALSE),
IF(C110="イ",VLOOKUP(A110,イ!$A:$C,2,FALSE),
IF(C110="ウ",HLOOKUP(A110,ウ!$1:$6,4,FALSE),
IF(C110="エ",VLOOKUP(A110,エ!$A:$E,4,FALSE),""))))</f>
        <v/>
      </c>
      <c r="E109" s="316" t="str">
        <f xml:space="preserve">
IF(C110="ア",VLOOKUP(A110,ア!$A:$C,3,FALSE),
IF(C110="イ",VLOOKUP(A110,イ!$A:$C,3,FALSE),
IF(C110="ウ",HLOOKUP(A110,ウ!$1:$6,5,FALSE)&amp;HLOOKUP(A110,ウ!$1:$6,6,FALSE),
IF(C110="エ",VLOOKUP(A110,エ!$A:$E,4,FALSE),""))))</f>
        <v/>
      </c>
      <c r="F109" s="318"/>
      <c r="G109" s="306"/>
      <c r="H109" s="329"/>
      <c r="I109" s="298" t="s">
        <v>2113</v>
      </c>
      <c r="J109" s="312"/>
      <c r="K109" s="295"/>
      <c r="L109" s="314" t="str">
        <f xml:space="preserve">
IF(K110="ア",VLOOKUP(I110,ア!$A:$C,2,FALSE),
IF(K110="イ",VLOOKUP(I110,イ!$A:$C,2,FALSE),
IF(K110="ウ",HLOOKUP(I110,ウ!$1:$6,4,FALSE),
IF(K110="エ",VLOOKUP(I110,エ!$A:$E,4,FALSE),""))))</f>
        <v/>
      </c>
      <c r="M109" s="316" t="str">
        <f xml:space="preserve">
IF(K110="ア",VLOOKUP(I110,ア!$A:$C,3,FALSE),
IF(K110="イ",VLOOKUP(I110,イ!$A:$C,3,FALSE),
IF(K110="ウ",HLOOKUP(I110,ウ!$1:$6,5,FALSE)&amp;HLOOKUP(I110,ウ!$1:$6,6,FALSE),
IF(K110="エ",VLOOKUP(I110,エ!$A:$E,4,FALSE),""))))</f>
        <v/>
      </c>
      <c r="N109" s="318"/>
      <c r="O109" s="306"/>
      <c r="P109" s="329"/>
      <c r="Q109" s="320"/>
      <c r="R109" s="294" t="s">
        <v>2128</v>
      </c>
      <c r="S109" s="312"/>
      <c r="T109" s="295"/>
      <c r="U109" s="314" t="str">
        <f xml:space="preserve">
IF(T110="ア",VLOOKUP(R110,ア!$A:$C,2,FALSE),
IF(T110="イ",VLOOKUP(R110,イ!$A:$C,2,FALSE),
IF(T110="ウ",HLOOKUP(R110,ウ!$1:$6,4,FALSE),
IF(T110="エ",VLOOKUP(R110,エ!$A:$E,4,FALSE),""))))</f>
        <v/>
      </c>
      <c r="V109" s="316" t="str">
        <f xml:space="preserve">
IF(T110="ア",VLOOKUP(R110,ア!$A:$C,3,FALSE),
IF(T110="イ",VLOOKUP(R110,イ!$A:$C,3,FALSE),
IF(T110="ウ",HLOOKUP(R110,ウ!$1:$6,5,FALSE)&amp;HLOOKUP(R110,ウ!$1:$6,6,FALSE),
IF(T110="エ",VLOOKUP(R110,エ!$A:$E,4,FALSE),""))))</f>
        <v/>
      </c>
      <c r="W109" s="318"/>
      <c r="X109" s="306"/>
      <c r="Y109" s="308"/>
      <c r="Z109" s="310"/>
    </row>
    <row r="110" spans="1:26" s="187" customFormat="1" ht="19.8" customHeight="1" x14ac:dyDescent="0.45">
      <c r="A110" s="225"/>
      <c r="B110" s="313"/>
      <c r="C110" s="297"/>
      <c r="D110" s="315"/>
      <c r="E110" s="317"/>
      <c r="F110" s="319"/>
      <c r="G110" s="307"/>
      <c r="H110" s="332"/>
      <c r="I110" s="227"/>
      <c r="J110" s="313"/>
      <c r="K110" s="297"/>
      <c r="L110" s="315"/>
      <c r="M110" s="317"/>
      <c r="N110" s="319"/>
      <c r="O110" s="307"/>
      <c r="P110" s="332"/>
      <c r="Q110" s="321"/>
      <c r="R110" s="225"/>
      <c r="S110" s="313"/>
      <c r="T110" s="297"/>
      <c r="U110" s="315"/>
      <c r="V110" s="317"/>
      <c r="W110" s="319"/>
      <c r="X110" s="307"/>
      <c r="Y110" s="309"/>
      <c r="Z110" s="311"/>
    </row>
    <row r="111" spans="1:26" s="187" customFormat="1" ht="19.8" customHeight="1" x14ac:dyDescent="0.45">
      <c r="A111" s="294" t="s">
        <v>7848</v>
      </c>
      <c r="B111" s="312"/>
      <c r="C111" s="295"/>
      <c r="D111" s="314" t="str">
        <f xml:space="preserve">
IF(C112="ア",VLOOKUP(A112,ア!$A:$C,2,FALSE),
IF(C112="イ",VLOOKUP(A112,イ!$A:$C,2,FALSE),
IF(C112="ウ",HLOOKUP(A112,ウ!$1:$6,4,FALSE),
IF(C112="エ",VLOOKUP(A112,エ!$A:$E,4,FALSE),""))))</f>
        <v/>
      </c>
      <c r="E111" s="316" t="str">
        <f xml:space="preserve">
IF(C112="ア",VLOOKUP(A112,ア!$A:$C,3,FALSE),
IF(C112="イ",VLOOKUP(A112,イ!$A:$C,3,FALSE),
IF(C112="ウ",HLOOKUP(A112,ウ!$1:$6,5,FALSE)&amp;HLOOKUP(A112,ウ!$1:$6,6,FALSE),
IF(C112="エ",VLOOKUP(A112,エ!$A:$E,4,FALSE),""))))</f>
        <v/>
      </c>
      <c r="F111" s="318"/>
      <c r="G111" s="306"/>
      <c r="H111" s="329"/>
      <c r="I111" s="298" t="s">
        <v>2114</v>
      </c>
      <c r="J111" s="312"/>
      <c r="K111" s="295"/>
      <c r="L111" s="314" t="str">
        <f xml:space="preserve">
IF(K112="ア",VLOOKUP(I112,ア!$A:$C,2,FALSE),
IF(K112="イ",VLOOKUP(I112,イ!$A:$C,2,FALSE),
IF(K112="ウ",HLOOKUP(I112,ウ!$1:$6,4,FALSE),
IF(K112="エ",VLOOKUP(I112,エ!$A:$E,4,FALSE),""))))</f>
        <v/>
      </c>
      <c r="M111" s="316" t="str">
        <f xml:space="preserve">
IF(K112="ア",VLOOKUP(I112,ア!$A:$C,3,FALSE),
IF(K112="イ",VLOOKUP(I112,イ!$A:$C,3,FALSE),
IF(K112="ウ",HLOOKUP(I112,ウ!$1:$6,5,FALSE)&amp;HLOOKUP(I112,ウ!$1:$6,6,FALSE),
IF(K112="エ",VLOOKUP(I112,エ!$A:$E,4,FALSE),""))))</f>
        <v/>
      </c>
      <c r="N111" s="318"/>
      <c r="O111" s="306"/>
      <c r="P111" s="329"/>
      <c r="Q111" s="320"/>
      <c r="R111" s="294" t="s">
        <v>2129</v>
      </c>
      <c r="S111" s="312"/>
      <c r="T111" s="295"/>
      <c r="U111" s="314" t="str">
        <f xml:space="preserve">
IF(T112="ア",VLOOKUP(R112,ア!$A:$C,2,FALSE),
IF(T112="イ",VLOOKUP(R112,イ!$A:$C,2,FALSE),
IF(T112="ウ",HLOOKUP(R112,ウ!$1:$6,4,FALSE),
IF(T112="エ",VLOOKUP(R112,エ!$A:$E,4,FALSE),""))))</f>
        <v/>
      </c>
      <c r="V111" s="316" t="str">
        <f xml:space="preserve">
IF(T112="ア",VLOOKUP(R112,ア!$A:$C,3,FALSE),
IF(T112="イ",VLOOKUP(R112,イ!$A:$C,3,FALSE),
IF(T112="ウ",HLOOKUP(R112,ウ!$1:$6,5,FALSE)&amp;HLOOKUP(R112,ウ!$1:$6,6,FALSE),
IF(T112="エ",VLOOKUP(R112,エ!$A:$E,4,FALSE),""))))</f>
        <v/>
      </c>
      <c r="W111" s="318"/>
      <c r="X111" s="306"/>
      <c r="Y111" s="308"/>
      <c r="Z111" s="310"/>
    </row>
    <row r="112" spans="1:26" s="187" customFormat="1" ht="19.8" customHeight="1" x14ac:dyDescent="0.45">
      <c r="A112" s="225"/>
      <c r="B112" s="313"/>
      <c r="C112" s="297"/>
      <c r="D112" s="315"/>
      <c r="E112" s="317"/>
      <c r="F112" s="319"/>
      <c r="G112" s="307"/>
      <c r="H112" s="332"/>
      <c r="I112" s="227"/>
      <c r="J112" s="313"/>
      <c r="K112" s="297"/>
      <c r="L112" s="315"/>
      <c r="M112" s="317"/>
      <c r="N112" s="319"/>
      <c r="O112" s="307"/>
      <c r="P112" s="332"/>
      <c r="Q112" s="321"/>
      <c r="R112" s="225"/>
      <c r="S112" s="313"/>
      <c r="T112" s="297"/>
      <c r="U112" s="315"/>
      <c r="V112" s="317"/>
      <c r="W112" s="319"/>
      <c r="X112" s="307"/>
      <c r="Y112" s="309"/>
      <c r="Z112" s="311"/>
    </row>
    <row r="113" spans="1:26" s="187" customFormat="1" ht="19.8" customHeight="1" x14ac:dyDescent="0.45">
      <c r="A113" s="294" t="s">
        <v>2099</v>
      </c>
      <c r="B113" s="312"/>
      <c r="C113" s="295"/>
      <c r="D113" s="314" t="str">
        <f xml:space="preserve">
IF(C114="ア",VLOOKUP(A114,ア!$A:$C,2,FALSE),
IF(C114="イ",VLOOKUP(A114,イ!$A:$C,2,FALSE),
IF(C114="ウ",HLOOKUP(A114,ウ!$1:$6,4,FALSE),
IF(C114="エ",VLOOKUP(A114,エ!$A:$E,4,FALSE),""))))</f>
        <v/>
      </c>
      <c r="E113" s="316" t="str">
        <f xml:space="preserve">
IF(C114="ア",VLOOKUP(A114,ア!$A:$C,3,FALSE),
IF(C114="イ",VLOOKUP(A114,イ!$A:$C,3,FALSE),
IF(C114="ウ",HLOOKUP(A114,ウ!$1:$6,5,FALSE)&amp;HLOOKUP(A114,ウ!$1:$6,6,FALSE),
IF(C114="エ",VLOOKUP(A114,エ!$A:$E,4,FALSE),""))))</f>
        <v/>
      </c>
      <c r="F113" s="318"/>
      <c r="G113" s="306"/>
      <c r="H113" s="329"/>
      <c r="I113" s="298" t="s">
        <v>2115</v>
      </c>
      <c r="J113" s="312"/>
      <c r="K113" s="295"/>
      <c r="L113" s="314" t="str">
        <f xml:space="preserve">
IF(K114="ア",VLOOKUP(I114,ア!$A:$C,2,FALSE),
IF(K114="イ",VLOOKUP(I114,イ!$A:$C,2,FALSE),
IF(K114="ウ",HLOOKUP(I114,ウ!$1:$6,4,FALSE),
IF(K114="エ",VLOOKUP(I114,エ!$A:$E,4,FALSE),""))))</f>
        <v/>
      </c>
      <c r="M113" s="316" t="str">
        <f xml:space="preserve">
IF(K114="ア",VLOOKUP(I114,ア!$A:$C,3,FALSE),
IF(K114="イ",VLOOKUP(I114,イ!$A:$C,3,FALSE),
IF(K114="ウ",HLOOKUP(I114,ウ!$1:$6,5,FALSE)&amp;HLOOKUP(I114,ウ!$1:$6,6,FALSE),
IF(K114="エ",VLOOKUP(I114,エ!$A:$E,4,FALSE),""))))</f>
        <v/>
      </c>
      <c r="N113" s="318"/>
      <c r="O113" s="306"/>
      <c r="P113" s="329"/>
      <c r="Q113" s="320"/>
      <c r="R113" s="294" t="s">
        <v>2130</v>
      </c>
      <c r="S113" s="312"/>
      <c r="T113" s="295"/>
      <c r="U113" s="314" t="str">
        <f xml:space="preserve">
IF(T114="ア",VLOOKUP(R114,ア!$A:$C,2,FALSE),
IF(T114="イ",VLOOKUP(R114,イ!$A:$C,2,FALSE),
IF(T114="ウ",HLOOKUP(R114,ウ!$1:$6,4,FALSE),
IF(T114="エ",VLOOKUP(R114,エ!$A:$E,4,FALSE),""))))</f>
        <v/>
      </c>
      <c r="V113" s="316" t="str">
        <f xml:space="preserve">
IF(T114="ア",VLOOKUP(R114,ア!$A:$C,3,FALSE),
IF(T114="イ",VLOOKUP(R114,イ!$A:$C,3,FALSE),
IF(T114="ウ",HLOOKUP(R114,ウ!$1:$6,5,FALSE)&amp;HLOOKUP(R114,ウ!$1:$6,6,FALSE),
IF(T114="エ",VLOOKUP(R114,エ!$A:$E,4,FALSE),""))))</f>
        <v/>
      </c>
      <c r="W113" s="318"/>
      <c r="X113" s="306"/>
      <c r="Y113" s="308"/>
      <c r="Z113" s="310"/>
    </row>
    <row r="114" spans="1:26" s="187" customFormat="1" ht="19.8" customHeight="1" x14ac:dyDescent="0.45">
      <c r="A114" s="225"/>
      <c r="B114" s="313"/>
      <c r="C114" s="297"/>
      <c r="D114" s="315"/>
      <c r="E114" s="317"/>
      <c r="F114" s="319"/>
      <c r="G114" s="307"/>
      <c r="H114" s="332"/>
      <c r="I114" s="227"/>
      <c r="J114" s="313"/>
      <c r="K114" s="297"/>
      <c r="L114" s="315"/>
      <c r="M114" s="317"/>
      <c r="N114" s="319"/>
      <c r="O114" s="307"/>
      <c r="P114" s="332"/>
      <c r="Q114" s="321"/>
      <c r="R114" s="225"/>
      <c r="S114" s="313"/>
      <c r="T114" s="297"/>
      <c r="U114" s="315"/>
      <c r="V114" s="317"/>
      <c r="W114" s="319"/>
      <c r="X114" s="307"/>
      <c r="Y114" s="309"/>
      <c r="Z114" s="311"/>
    </row>
    <row r="115" spans="1:26" s="187" customFormat="1" ht="19.8" customHeight="1" x14ac:dyDescent="0.45">
      <c r="A115" s="294" t="s">
        <v>2101</v>
      </c>
      <c r="B115" s="312"/>
      <c r="C115" s="295"/>
      <c r="D115" s="314" t="str">
        <f xml:space="preserve">
IF(C116="ア",VLOOKUP(A116,ア!$A:$C,2,FALSE),
IF(C116="イ",VLOOKUP(A116,イ!$A:$C,2,FALSE),
IF(C116="ウ",HLOOKUP(A116,ウ!$1:$6,4,FALSE),
IF(C116="エ",VLOOKUP(A116,エ!$A:$E,4,FALSE),""))))</f>
        <v/>
      </c>
      <c r="E115" s="316" t="str">
        <f xml:space="preserve">
IF(C116="ア",VLOOKUP(A116,ア!$A:$C,3,FALSE),
IF(C116="イ",VLOOKUP(A116,イ!$A:$C,3,FALSE),
IF(C116="ウ",HLOOKUP(A116,ウ!$1:$6,5,FALSE)&amp;HLOOKUP(A116,ウ!$1:$6,6,FALSE),
IF(C116="エ",VLOOKUP(A116,エ!$A:$E,4,FALSE),""))))</f>
        <v/>
      </c>
      <c r="F115" s="318"/>
      <c r="G115" s="306"/>
      <c r="H115" s="329"/>
      <c r="I115" s="298" t="s">
        <v>2116</v>
      </c>
      <c r="J115" s="312"/>
      <c r="K115" s="295"/>
      <c r="L115" s="314" t="str">
        <f xml:space="preserve">
IF(K116="ア",VLOOKUP(I116,ア!$A:$C,2,FALSE),
IF(K116="イ",VLOOKUP(I116,イ!$A:$C,2,FALSE),
IF(K116="ウ",HLOOKUP(I116,ウ!$1:$6,4,FALSE),
IF(K116="エ",VLOOKUP(I116,エ!$A:$E,4,FALSE),""))))</f>
        <v/>
      </c>
      <c r="M115" s="316" t="str">
        <f xml:space="preserve">
IF(K116="ア",VLOOKUP(I116,ア!$A:$C,3,FALSE),
IF(K116="イ",VLOOKUP(I116,イ!$A:$C,3,FALSE),
IF(K116="ウ",HLOOKUP(I116,ウ!$1:$6,5,FALSE)&amp;HLOOKUP(I116,ウ!$1:$6,6,FALSE),
IF(K116="エ",VLOOKUP(I116,エ!$A:$E,4,FALSE),""))))</f>
        <v/>
      </c>
      <c r="N115" s="318"/>
      <c r="O115" s="306"/>
      <c r="P115" s="329"/>
      <c r="Q115" s="320"/>
      <c r="R115" s="294" t="s">
        <v>2131</v>
      </c>
      <c r="S115" s="312"/>
      <c r="T115" s="295"/>
      <c r="U115" s="314" t="str">
        <f xml:space="preserve">
IF(T116="ア",VLOOKUP(R116,ア!$A:$C,2,FALSE),
IF(T116="イ",VLOOKUP(R116,イ!$A:$C,2,FALSE),
IF(T116="ウ",HLOOKUP(R116,ウ!$1:$6,4,FALSE),
IF(T116="エ",VLOOKUP(R116,エ!$A:$E,4,FALSE),""))))</f>
        <v/>
      </c>
      <c r="V115" s="316" t="str">
        <f xml:space="preserve">
IF(T116="ア",VLOOKUP(R116,ア!$A:$C,3,FALSE),
IF(T116="イ",VLOOKUP(R116,イ!$A:$C,3,FALSE),
IF(T116="ウ",HLOOKUP(R116,ウ!$1:$6,5,FALSE)&amp;HLOOKUP(R116,ウ!$1:$6,6,FALSE),
IF(T116="エ",VLOOKUP(R116,エ!$A:$E,4,FALSE),""))))</f>
        <v/>
      </c>
      <c r="W115" s="318"/>
      <c r="X115" s="306"/>
      <c r="Y115" s="308"/>
      <c r="Z115" s="310"/>
    </row>
    <row r="116" spans="1:26" s="187" customFormat="1" ht="19.8" customHeight="1" x14ac:dyDescent="0.45">
      <c r="A116" s="225"/>
      <c r="B116" s="313"/>
      <c r="C116" s="297"/>
      <c r="D116" s="315"/>
      <c r="E116" s="317"/>
      <c r="F116" s="319"/>
      <c r="G116" s="307"/>
      <c r="H116" s="332"/>
      <c r="I116" s="227"/>
      <c r="J116" s="313"/>
      <c r="K116" s="297"/>
      <c r="L116" s="315"/>
      <c r="M116" s="317"/>
      <c r="N116" s="319"/>
      <c r="O116" s="307"/>
      <c r="P116" s="332"/>
      <c r="Q116" s="321"/>
      <c r="R116" s="225"/>
      <c r="S116" s="313"/>
      <c r="T116" s="297"/>
      <c r="U116" s="315"/>
      <c r="V116" s="317"/>
      <c r="W116" s="319"/>
      <c r="X116" s="307"/>
      <c r="Y116" s="309"/>
      <c r="Z116" s="311"/>
    </row>
    <row r="117" spans="1:26" s="187" customFormat="1" ht="19.8" customHeight="1" x14ac:dyDescent="0.45">
      <c r="A117" s="294" t="s">
        <v>7849</v>
      </c>
      <c r="B117" s="312"/>
      <c r="C117" s="295"/>
      <c r="D117" s="314" t="str">
        <f xml:space="preserve">
IF(C118="ア",VLOOKUP(A118,ア!$A:$C,2,FALSE),
IF(C118="イ",VLOOKUP(A118,イ!$A:$C,2,FALSE),
IF(C118="ウ",HLOOKUP(A118,ウ!$1:$6,4,FALSE),
IF(C118="エ",VLOOKUP(A118,エ!$A:$E,4,FALSE),""))))</f>
        <v/>
      </c>
      <c r="E117" s="316" t="str">
        <f xml:space="preserve">
IF(C118="ア",VLOOKUP(A118,ア!$A:$C,3,FALSE),
IF(C118="イ",VLOOKUP(A118,イ!$A:$C,3,FALSE),
IF(C118="ウ",HLOOKUP(A118,ウ!$1:$6,5,FALSE)&amp;HLOOKUP(A118,ウ!$1:$6,6,FALSE),
IF(C118="エ",VLOOKUP(A118,エ!$A:$E,4,FALSE),""))))</f>
        <v/>
      </c>
      <c r="F117" s="318"/>
      <c r="G117" s="306"/>
      <c r="H117" s="329"/>
      <c r="I117" s="298" t="s">
        <v>2117</v>
      </c>
      <c r="J117" s="312"/>
      <c r="K117" s="295"/>
      <c r="L117" s="314" t="str">
        <f xml:space="preserve">
IF(K118="ア",VLOOKUP(I118,ア!$A:$C,2,FALSE),
IF(K118="イ",VLOOKUP(I118,イ!$A:$C,2,FALSE),
IF(K118="ウ",HLOOKUP(I118,ウ!$1:$6,4,FALSE),
IF(K118="エ",VLOOKUP(I118,エ!$A:$E,4,FALSE),""))))</f>
        <v/>
      </c>
      <c r="M117" s="316" t="str">
        <f xml:space="preserve">
IF(K118="ア",VLOOKUP(I118,ア!$A:$C,3,FALSE),
IF(K118="イ",VLOOKUP(I118,イ!$A:$C,3,FALSE),
IF(K118="ウ",HLOOKUP(I118,ウ!$1:$6,5,FALSE)&amp;HLOOKUP(I118,ウ!$1:$6,6,FALSE),
IF(K118="エ",VLOOKUP(I118,エ!$A:$E,4,FALSE),""))))</f>
        <v/>
      </c>
      <c r="N117" s="318"/>
      <c r="O117" s="306"/>
      <c r="P117" s="329"/>
      <c r="Q117" s="320"/>
      <c r="R117" s="294" t="s">
        <v>2132</v>
      </c>
      <c r="S117" s="312"/>
      <c r="T117" s="295"/>
      <c r="U117" s="314" t="str">
        <f xml:space="preserve">
IF(T118="ア",VLOOKUP(R118,ア!$A:$C,2,FALSE),
IF(T118="イ",VLOOKUP(R118,イ!$A:$C,2,FALSE),
IF(T118="ウ",HLOOKUP(R118,ウ!$1:$6,4,FALSE),
IF(T118="エ",VLOOKUP(R118,エ!$A:$E,4,FALSE),""))))</f>
        <v/>
      </c>
      <c r="V117" s="316" t="str">
        <f xml:space="preserve">
IF(T118="ア",VLOOKUP(R118,ア!$A:$C,3,FALSE),
IF(T118="イ",VLOOKUP(R118,イ!$A:$C,3,FALSE),
IF(T118="ウ",HLOOKUP(R118,ウ!$1:$6,5,FALSE)&amp;HLOOKUP(R118,ウ!$1:$6,6,FALSE),
IF(T118="エ",VLOOKUP(R118,エ!$A:$E,4,FALSE),""))))</f>
        <v/>
      </c>
      <c r="W117" s="318"/>
      <c r="X117" s="306"/>
      <c r="Y117" s="308"/>
      <c r="Z117" s="310"/>
    </row>
    <row r="118" spans="1:26" s="187" customFormat="1" ht="19.8" customHeight="1" x14ac:dyDescent="0.45">
      <c r="A118" s="225"/>
      <c r="B118" s="313"/>
      <c r="C118" s="297"/>
      <c r="D118" s="315"/>
      <c r="E118" s="317"/>
      <c r="F118" s="319"/>
      <c r="G118" s="307"/>
      <c r="H118" s="332"/>
      <c r="I118" s="227"/>
      <c r="J118" s="313"/>
      <c r="K118" s="297"/>
      <c r="L118" s="315"/>
      <c r="M118" s="317"/>
      <c r="N118" s="319"/>
      <c r="O118" s="307"/>
      <c r="P118" s="332"/>
      <c r="Q118" s="321"/>
      <c r="R118" s="225"/>
      <c r="S118" s="313"/>
      <c r="T118" s="297"/>
      <c r="U118" s="315"/>
      <c r="V118" s="317"/>
      <c r="W118" s="319"/>
      <c r="X118" s="307"/>
      <c r="Y118" s="309"/>
      <c r="Z118" s="311"/>
    </row>
    <row r="119" spans="1:26" s="187" customFormat="1" ht="19.8" customHeight="1" x14ac:dyDescent="0.45">
      <c r="A119" s="294" t="s">
        <v>7850</v>
      </c>
      <c r="B119" s="312"/>
      <c r="C119" s="295"/>
      <c r="D119" s="314" t="str">
        <f xml:space="preserve">
IF(C120="ア",VLOOKUP(A120,ア!$A:$C,2,FALSE),
IF(C120="イ",VLOOKUP(A120,イ!$A:$C,2,FALSE),
IF(C120="ウ",HLOOKUP(A120,ウ!$1:$6,4,FALSE),
IF(C120="エ",VLOOKUP(A120,エ!$A:$E,4,FALSE),""))))</f>
        <v/>
      </c>
      <c r="E119" s="316" t="str">
        <f xml:space="preserve">
IF(C120="ア",VLOOKUP(A120,ア!$A:$C,3,FALSE),
IF(C120="イ",VLOOKUP(A120,イ!$A:$C,3,FALSE),
IF(C120="ウ",HLOOKUP(A120,ウ!$1:$6,5,FALSE)&amp;HLOOKUP(A120,ウ!$1:$6,6,FALSE),
IF(C120="エ",VLOOKUP(A120,エ!$A:$E,4,FALSE),""))))</f>
        <v/>
      </c>
      <c r="F119" s="318"/>
      <c r="G119" s="306"/>
      <c r="H119" s="329"/>
      <c r="I119" s="298" t="s">
        <v>2118</v>
      </c>
      <c r="J119" s="312"/>
      <c r="K119" s="295"/>
      <c r="L119" s="314" t="str">
        <f xml:space="preserve">
IF(K120="ア",VLOOKUP(I120,ア!$A:$C,2,FALSE),
IF(K120="イ",VLOOKUP(I120,イ!$A:$C,2,FALSE),
IF(K120="ウ",HLOOKUP(I120,ウ!$1:$6,4,FALSE),
IF(K120="エ",VLOOKUP(I120,エ!$A:$E,4,FALSE),""))))</f>
        <v/>
      </c>
      <c r="M119" s="316" t="str">
        <f xml:space="preserve">
IF(K120="ア",VLOOKUP(I120,ア!$A:$C,3,FALSE),
IF(K120="イ",VLOOKUP(I120,イ!$A:$C,3,FALSE),
IF(K120="ウ",HLOOKUP(I120,ウ!$1:$6,5,FALSE)&amp;HLOOKUP(I120,ウ!$1:$6,6,FALSE),
IF(K120="エ",VLOOKUP(I120,エ!$A:$E,4,FALSE),""))))</f>
        <v/>
      </c>
      <c r="N119" s="318"/>
      <c r="O119" s="306"/>
      <c r="P119" s="329"/>
      <c r="Q119" s="320"/>
      <c r="R119" s="294" t="s">
        <v>2133</v>
      </c>
      <c r="S119" s="312"/>
      <c r="T119" s="295"/>
      <c r="U119" s="314" t="str">
        <f xml:space="preserve">
IF(T120="ア",VLOOKUP(R120,ア!$A:$C,2,FALSE),
IF(T120="イ",VLOOKUP(R120,イ!$A:$C,2,FALSE),
IF(T120="ウ",HLOOKUP(R120,ウ!$1:$6,4,FALSE),
IF(T120="エ",VLOOKUP(R120,エ!$A:$E,4,FALSE),""))))</f>
        <v/>
      </c>
      <c r="V119" s="316" t="str">
        <f xml:space="preserve">
IF(T120="ア",VLOOKUP(R120,ア!$A:$C,3,FALSE),
IF(T120="イ",VLOOKUP(R120,イ!$A:$C,3,FALSE),
IF(T120="ウ",HLOOKUP(R120,ウ!$1:$6,5,FALSE)&amp;HLOOKUP(R120,ウ!$1:$6,6,FALSE),
IF(T120="エ",VLOOKUP(R120,エ!$A:$E,4,FALSE),""))))</f>
        <v/>
      </c>
      <c r="W119" s="318"/>
      <c r="X119" s="306"/>
      <c r="Y119" s="308"/>
      <c r="Z119" s="310"/>
    </row>
    <row r="120" spans="1:26" s="187" customFormat="1" ht="19.8" customHeight="1" x14ac:dyDescent="0.45">
      <c r="A120" s="225"/>
      <c r="B120" s="313"/>
      <c r="C120" s="297"/>
      <c r="D120" s="315"/>
      <c r="E120" s="317"/>
      <c r="F120" s="319"/>
      <c r="G120" s="307"/>
      <c r="H120" s="332"/>
      <c r="I120" s="227"/>
      <c r="J120" s="313"/>
      <c r="K120" s="297"/>
      <c r="L120" s="315"/>
      <c r="M120" s="317"/>
      <c r="N120" s="319"/>
      <c r="O120" s="307"/>
      <c r="P120" s="332"/>
      <c r="Q120" s="321"/>
      <c r="R120" s="225"/>
      <c r="S120" s="313"/>
      <c r="T120" s="297"/>
      <c r="U120" s="315"/>
      <c r="V120" s="317"/>
      <c r="W120" s="319"/>
      <c r="X120" s="307"/>
      <c r="Y120" s="309"/>
      <c r="Z120" s="311"/>
    </row>
    <row r="121" spans="1:26" s="187" customFormat="1" ht="19.8" customHeight="1" x14ac:dyDescent="0.45">
      <c r="A121" s="294" t="s">
        <v>7851</v>
      </c>
      <c r="B121" s="312"/>
      <c r="C121" s="295"/>
      <c r="D121" s="314" t="str">
        <f xml:space="preserve">
IF(C122="ア",VLOOKUP(A122,ア!$A:$C,2,FALSE),
IF(C122="イ",VLOOKUP(A122,イ!$A:$C,2,FALSE),
IF(C122="ウ",HLOOKUP(A122,ウ!$1:$6,4,FALSE),
IF(C122="エ",VLOOKUP(A122,エ!$A:$E,4,FALSE),""))))</f>
        <v/>
      </c>
      <c r="E121" s="316" t="str">
        <f xml:space="preserve">
IF(C122="ア",VLOOKUP(A122,ア!$A:$C,3,FALSE),
IF(C122="イ",VLOOKUP(A122,イ!$A:$C,3,FALSE),
IF(C122="ウ",HLOOKUP(A122,ウ!$1:$6,5,FALSE)&amp;HLOOKUP(A122,ウ!$1:$6,6,FALSE),
IF(C122="エ",VLOOKUP(A122,エ!$A:$E,4,FALSE),""))))</f>
        <v/>
      </c>
      <c r="F121" s="318"/>
      <c r="G121" s="306"/>
      <c r="H121" s="329"/>
      <c r="I121" s="298" t="s">
        <v>2119</v>
      </c>
      <c r="J121" s="312"/>
      <c r="K121" s="295"/>
      <c r="L121" s="314" t="str">
        <f xml:space="preserve">
IF(K122="ア",VLOOKUP(I122,ア!$A:$C,2,FALSE),
IF(K122="イ",VLOOKUP(I122,イ!$A:$C,2,FALSE),
IF(K122="ウ",HLOOKUP(I122,ウ!$1:$6,4,FALSE),
IF(K122="エ",VLOOKUP(I122,エ!$A:$E,4,FALSE),""))))</f>
        <v/>
      </c>
      <c r="M121" s="316" t="str">
        <f xml:space="preserve">
IF(K122="ア",VLOOKUP(I122,ア!$A:$C,3,FALSE),
IF(K122="イ",VLOOKUP(I122,イ!$A:$C,3,FALSE),
IF(K122="ウ",HLOOKUP(I122,ウ!$1:$6,5,FALSE)&amp;HLOOKUP(I122,ウ!$1:$6,6,FALSE),
IF(K122="エ",VLOOKUP(I122,エ!$A:$E,4,FALSE),""))))</f>
        <v/>
      </c>
      <c r="N121" s="318"/>
      <c r="O121" s="306"/>
      <c r="P121" s="329"/>
      <c r="Q121" s="320"/>
      <c r="R121" s="294" t="s">
        <v>2134</v>
      </c>
      <c r="S121" s="312"/>
      <c r="T121" s="295"/>
      <c r="U121" s="314" t="str">
        <f xml:space="preserve">
IF(T122="ア",VLOOKUP(R122,ア!$A:$C,2,FALSE),
IF(T122="イ",VLOOKUP(R122,イ!$A:$C,2,FALSE),
IF(T122="ウ",HLOOKUP(R122,ウ!$1:$6,4,FALSE),
IF(T122="エ",VLOOKUP(R122,エ!$A:$E,4,FALSE),""))))</f>
        <v/>
      </c>
      <c r="V121" s="316" t="str">
        <f xml:space="preserve">
IF(T122="ア",VLOOKUP(R122,ア!$A:$C,3,FALSE),
IF(T122="イ",VLOOKUP(R122,イ!$A:$C,3,FALSE),
IF(T122="ウ",HLOOKUP(R122,ウ!$1:$6,5,FALSE)&amp;HLOOKUP(R122,ウ!$1:$6,6,FALSE),
IF(T122="エ",VLOOKUP(R122,エ!$A:$E,4,FALSE),""))))</f>
        <v/>
      </c>
      <c r="W121" s="318"/>
      <c r="X121" s="306"/>
      <c r="Y121" s="308"/>
      <c r="Z121" s="310"/>
    </row>
    <row r="122" spans="1:26" s="187" customFormat="1" ht="19.8" customHeight="1" x14ac:dyDescent="0.45">
      <c r="A122" s="225"/>
      <c r="B122" s="313"/>
      <c r="C122" s="297"/>
      <c r="D122" s="315"/>
      <c r="E122" s="317"/>
      <c r="F122" s="319"/>
      <c r="G122" s="307"/>
      <c r="H122" s="332"/>
      <c r="I122" s="227"/>
      <c r="J122" s="313"/>
      <c r="K122" s="297"/>
      <c r="L122" s="315"/>
      <c r="M122" s="317"/>
      <c r="N122" s="319"/>
      <c r="O122" s="307"/>
      <c r="P122" s="332"/>
      <c r="Q122" s="321"/>
      <c r="R122" s="225"/>
      <c r="S122" s="313"/>
      <c r="T122" s="297"/>
      <c r="U122" s="315"/>
      <c r="V122" s="317"/>
      <c r="W122" s="319"/>
      <c r="X122" s="307"/>
      <c r="Y122" s="309"/>
      <c r="Z122" s="311"/>
    </row>
    <row r="123" spans="1:26" s="187" customFormat="1" ht="19.8" customHeight="1" x14ac:dyDescent="0.45">
      <c r="A123" s="294" t="s">
        <v>7852</v>
      </c>
      <c r="B123" s="312"/>
      <c r="C123" s="295"/>
      <c r="D123" s="314" t="str">
        <f xml:space="preserve">
IF(C124="ア",VLOOKUP(A124,ア!$A:$C,2,FALSE),
IF(C124="イ",VLOOKUP(A124,イ!$A:$C,2,FALSE),
IF(C124="ウ",HLOOKUP(A124,ウ!$1:$6,4,FALSE),
IF(C124="エ",VLOOKUP(A124,エ!$A:$E,4,FALSE),""))))</f>
        <v/>
      </c>
      <c r="E123" s="316" t="str">
        <f xml:space="preserve">
IF(C124="ア",VLOOKUP(A124,ア!$A:$C,3,FALSE),
IF(C124="イ",VLOOKUP(A124,イ!$A:$C,3,FALSE),
IF(C124="ウ",HLOOKUP(A124,ウ!$1:$6,5,FALSE)&amp;HLOOKUP(A124,ウ!$1:$6,6,FALSE),
IF(C124="エ",VLOOKUP(A124,エ!$A:$E,4,FALSE),""))))</f>
        <v/>
      </c>
      <c r="F123" s="318"/>
      <c r="G123" s="306"/>
      <c r="H123" s="329"/>
      <c r="I123" s="298" t="s">
        <v>2120</v>
      </c>
      <c r="J123" s="312"/>
      <c r="K123" s="295"/>
      <c r="L123" s="314" t="str">
        <f xml:space="preserve">
IF(K124="ア",VLOOKUP(I124,ア!$A:$C,2,FALSE),
IF(K124="イ",VLOOKUP(I124,イ!$A:$C,2,FALSE),
IF(K124="ウ",HLOOKUP(I124,ウ!$1:$6,4,FALSE),
IF(K124="エ",VLOOKUP(I124,エ!$A:$E,4,FALSE),""))))</f>
        <v/>
      </c>
      <c r="M123" s="316" t="str">
        <f xml:space="preserve">
IF(K124="ア",VLOOKUP(I124,ア!$A:$C,3,FALSE),
IF(K124="イ",VLOOKUP(I124,イ!$A:$C,3,FALSE),
IF(K124="ウ",HLOOKUP(I124,ウ!$1:$6,5,FALSE)&amp;HLOOKUP(I124,ウ!$1:$6,6,FALSE),
IF(K124="エ",VLOOKUP(I124,エ!$A:$E,4,FALSE),""))))</f>
        <v/>
      </c>
      <c r="N123" s="318"/>
      <c r="O123" s="306"/>
      <c r="P123" s="329"/>
      <c r="Q123" s="320"/>
      <c r="R123" s="294" t="s">
        <v>2135</v>
      </c>
      <c r="S123" s="312"/>
      <c r="T123" s="295"/>
      <c r="U123" s="314" t="str">
        <f xml:space="preserve">
IF(T124="ア",VLOOKUP(R124,ア!$A:$C,2,FALSE),
IF(T124="イ",VLOOKUP(R124,イ!$A:$C,2,FALSE),
IF(T124="ウ",HLOOKUP(R124,ウ!$1:$6,4,FALSE),
IF(T124="エ",VLOOKUP(R124,エ!$A:$E,4,FALSE),""))))</f>
        <v/>
      </c>
      <c r="V123" s="316" t="str">
        <f xml:space="preserve">
IF(T124="ア",VLOOKUP(R124,ア!$A:$C,3,FALSE),
IF(T124="イ",VLOOKUP(R124,イ!$A:$C,3,FALSE),
IF(T124="ウ",HLOOKUP(R124,ウ!$1:$6,5,FALSE)&amp;HLOOKUP(R124,ウ!$1:$6,6,FALSE),
IF(T124="エ",VLOOKUP(R124,エ!$A:$E,4,FALSE),""))))</f>
        <v/>
      </c>
      <c r="W123" s="318"/>
      <c r="X123" s="306"/>
      <c r="Y123" s="308"/>
      <c r="Z123" s="310"/>
    </row>
    <row r="124" spans="1:26" s="187" customFormat="1" ht="19.8" customHeight="1" x14ac:dyDescent="0.45">
      <c r="A124" s="225"/>
      <c r="B124" s="313"/>
      <c r="C124" s="297"/>
      <c r="D124" s="315"/>
      <c r="E124" s="317"/>
      <c r="F124" s="319"/>
      <c r="G124" s="307"/>
      <c r="H124" s="332"/>
      <c r="I124" s="227"/>
      <c r="J124" s="313"/>
      <c r="K124" s="297"/>
      <c r="L124" s="315"/>
      <c r="M124" s="317"/>
      <c r="N124" s="319"/>
      <c r="O124" s="307"/>
      <c r="P124" s="332"/>
      <c r="Q124" s="321"/>
      <c r="R124" s="225"/>
      <c r="S124" s="313"/>
      <c r="T124" s="297"/>
      <c r="U124" s="315"/>
      <c r="V124" s="317"/>
      <c r="W124" s="319"/>
      <c r="X124" s="307"/>
      <c r="Y124" s="309"/>
      <c r="Z124" s="311"/>
    </row>
    <row r="125" spans="1:26" s="187" customFormat="1" ht="19.8" customHeight="1" x14ac:dyDescent="0.45">
      <c r="A125" s="294" t="s">
        <v>7853</v>
      </c>
      <c r="B125" s="312"/>
      <c r="C125" s="295"/>
      <c r="D125" s="314" t="str">
        <f xml:space="preserve">
IF(C126="ア",VLOOKUP(A126,ア!$A:$C,2,FALSE),
IF(C126="イ",VLOOKUP(A126,イ!$A:$C,2,FALSE),
IF(C126="ウ",HLOOKUP(A126,ウ!$1:$6,4,FALSE),
IF(C126="エ",VLOOKUP(A126,エ!$A:$E,4,FALSE),""))))</f>
        <v/>
      </c>
      <c r="E125" s="316" t="str">
        <f xml:space="preserve">
IF(C126="ア",VLOOKUP(A126,ア!$A:$C,3,FALSE),
IF(C126="イ",VLOOKUP(A126,イ!$A:$C,3,FALSE),
IF(C126="ウ",HLOOKUP(A126,ウ!$1:$6,5,FALSE)&amp;HLOOKUP(A126,ウ!$1:$6,6,FALSE),
IF(C126="エ",VLOOKUP(A126,エ!$A:$E,4,FALSE),""))))</f>
        <v/>
      </c>
      <c r="F125" s="318"/>
      <c r="G125" s="306"/>
      <c r="H125" s="329"/>
      <c r="I125" s="298" t="s">
        <v>2121</v>
      </c>
      <c r="J125" s="312"/>
      <c r="K125" s="295"/>
      <c r="L125" s="314" t="str">
        <f xml:space="preserve">
IF(K126="ア",VLOOKUP(I126,ア!$A:$C,2,FALSE),
IF(K126="イ",VLOOKUP(I126,イ!$A:$C,2,FALSE),
IF(K126="ウ",HLOOKUP(I126,ウ!$1:$6,4,FALSE),
IF(K126="エ",VLOOKUP(I126,エ!$A:$E,4,FALSE),""))))</f>
        <v/>
      </c>
      <c r="M125" s="316" t="str">
        <f xml:space="preserve">
IF(K126="ア",VLOOKUP(I126,ア!$A:$C,3,FALSE),
IF(K126="イ",VLOOKUP(I126,イ!$A:$C,3,FALSE),
IF(K126="ウ",HLOOKUP(I126,ウ!$1:$6,5,FALSE)&amp;HLOOKUP(I126,ウ!$1:$6,6,FALSE),
IF(K126="エ",VLOOKUP(I126,エ!$A:$E,4,FALSE),""))))</f>
        <v/>
      </c>
      <c r="N125" s="318"/>
      <c r="O125" s="306"/>
      <c r="P125" s="329"/>
      <c r="Q125" s="320"/>
      <c r="R125" s="294" t="s">
        <v>2136</v>
      </c>
      <c r="S125" s="312"/>
      <c r="T125" s="295"/>
      <c r="U125" s="314" t="str">
        <f xml:space="preserve">
IF(T126="ア",VLOOKUP(R126,ア!$A:$C,2,FALSE),
IF(T126="イ",VLOOKUP(R126,イ!$A:$C,2,FALSE),
IF(T126="ウ",HLOOKUP(R126,ウ!$1:$6,4,FALSE),
IF(T126="エ",VLOOKUP(R126,エ!$A:$E,4,FALSE),""))))</f>
        <v/>
      </c>
      <c r="V125" s="316" t="str">
        <f xml:space="preserve">
IF(T126="ア",VLOOKUP(R126,ア!$A:$C,3,FALSE),
IF(T126="イ",VLOOKUP(R126,イ!$A:$C,3,FALSE),
IF(T126="ウ",HLOOKUP(R126,ウ!$1:$6,5,FALSE)&amp;HLOOKUP(R126,ウ!$1:$6,6,FALSE),
IF(T126="エ",VLOOKUP(R126,エ!$A:$E,4,FALSE),""))))</f>
        <v/>
      </c>
      <c r="W125" s="318"/>
      <c r="X125" s="306"/>
      <c r="Y125" s="308"/>
      <c r="Z125" s="310"/>
    </row>
    <row r="126" spans="1:26" s="187" customFormat="1" ht="19.8" customHeight="1" x14ac:dyDescent="0.45">
      <c r="A126" s="225"/>
      <c r="B126" s="313"/>
      <c r="C126" s="297"/>
      <c r="D126" s="315"/>
      <c r="E126" s="317"/>
      <c r="F126" s="319"/>
      <c r="G126" s="307"/>
      <c r="H126" s="332"/>
      <c r="I126" s="227"/>
      <c r="J126" s="313"/>
      <c r="K126" s="297"/>
      <c r="L126" s="315"/>
      <c r="M126" s="317"/>
      <c r="N126" s="319"/>
      <c r="O126" s="307"/>
      <c r="P126" s="332"/>
      <c r="Q126" s="321"/>
      <c r="R126" s="225"/>
      <c r="S126" s="313"/>
      <c r="T126" s="297"/>
      <c r="U126" s="315"/>
      <c r="V126" s="317"/>
      <c r="W126" s="319"/>
      <c r="X126" s="307"/>
      <c r="Y126" s="309"/>
      <c r="Z126" s="311"/>
    </row>
    <row r="127" spans="1:26" s="187" customFormat="1" ht="19.8" customHeight="1" x14ac:dyDescent="0.45">
      <c r="A127" s="294" t="s">
        <v>7854</v>
      </c>
      <c r="B127" s="312"/>
      <c r="C127" s="295"/>
      <c r="D127" s="314" t="str">
        <f xml:space="preserve">
IF(C128="ア",VLOOKUP(A128,ア!$A:$C,2,FALSE),
IF(C128="イ",VLOOKUP(A128,イ!$A:$C,2,FALSE),
IF(C128="ウ",HLOOKUP(A128,ウ!$1:$6,4,FALSE),
IF(C128="エ",VLOOKUP(A128,エ!$A:$E,4,FALSE),""))))</f>
        <v/>
      </c>
      <c r="E127" s="316" t="str">
        <f xml:space="preserve">
IF(C128="ア",VLOOKUP(A128,ア!$A:$C,3,FALSE),
IF(C128="イ",VLOOKUP(A128,イ!$A:$C,3,FALSE),
IF(C128="ウ",HLOOKUP(A128,ウ!$1:$6,5,FALSE)&amp;HLOOKUP(A128,ウ!$1:$6,6,FALSE),
IF(C128="エ",VLOOKUP(A128,エ!$A:$E,4,FALSE),""))))</f>
        <v/>
      </c>
      <c r="F127" s="318"/>
      <c r="G127" s="306"/>
      <c r="H127" s="329"/>
      <c r="I127" s="298" t="s">
        <v>2122</v>
      </c>
      <c r="J127" s="312"/>
      <c r="K127" s="295"/>
      <c r="L127" s="314" t="str">
        <f xml:space="preserve">
IF(K128="ア",VLOOKUP(I128,ア!$A:$C,2,FALSE),
IF(K128="イ",VLOOKUP(I128,イ!$A:$C,2,FALSE),
IF(K128="ウ",HLOOKUP(I128,ウ!$1:$6,4,FALSE),
IF(K128="エ",VLOOKUP(I128,エ!$A:$E,4,FALSE),""))))</f>
        <v/>
      </c>
      <c r="M127" s="316" t="str">
        <f xml:space="preserve">
IF(K128="ア",VLOOKUP(I128,ア!$A:$C,3,FALSE),
IF(K128="イ",VLOOKUP(I128,イ!$A:$C,3,FALSE),
IF(K128="ウ",HLOOKUP(I128,ウ!$1:$6,5,FALSE)&amp;HLOOKUP(I128,ウ!$1:$6,6,FALSE),
IF(K128="エ",VLOOKUP(I128,エ!$A:$E,4,FALSE),""))))</f>
        <v/>
      </c>
      <c r="N127" s="318"/>
      <c r="O127" s="306"/>
      <c r="P127" s="329"/>
      <c r="Q127" s="320"/>
      <c r="R127" s="294" t="s">
        <v>2137</v>
      </c>
      <c r="S127" s="312"/>
      <c r="T127" s="295"/>
      <c r="U127" s="314" t="str">
        <f xml:space="preserve">
IF(T128="ア",VLOOKUP(R128,ア!$A:$C,2,FALSE),
IF(T128="イ",VLOOKUP(R128,イ!$A:$C,2,FALSE),
IF(T128="ウ",HLOOKUP(R128,ウ!$1:$6,4,FALSE),
IF(T128="エ",VLOOKUP(R128,エ!$A:$E,4,FALSE),""))))</f>
        <v/>
      </c>
      <c r="V127" s="316" t="str">
        <f xml:space="preserve">
IF(T128="ア",VLOOKUP(R128,ア!$A:$C,3,FALSE),
IF(T128="イ",VLOOKUP(R128,イ!$A:$C,3,FALSE),
IF(T128="ウ",HLOOKUP(R128,ウ!$1:$6,5,FALSE)&amp;HLOOKUP(R128,ウ!$1:$6,6,FALSE),
IF(T128="エ",VLOOKUP(R128,エ!$A:$E,4,FALSE),""))))</f>
        <v/>
      </c>
      <c r="W127" s="318"/>
      <c r="X127" s="306"/>
      <c r="Y127" s="308"/>
      <c r="Z127" s="310"/>
    </row>
    <row r="128" spans="1:26" s="187" customFormat="1" ht="19.8" customHeight="1" x14ac:dyDescent="0.45">
      <c r="A128" s="225"/>
      <c r="B128" s="313"/>
      <c r="C128" s="297"/>
      <c r="D128" s="315"/>
      <c r="E128" s="317"/>
      <c r="F128" s="319"/>
      <c r="G128" s="307"/>
      <c r="H128" s="332"/>
      <c r="I128" s="227"/>
      <c r="J128" s="313"/>
      <c r="K128" s="297"/>
      <c r="L128" s="315"/>
      <c r="M128" s="317"/>
      <c r="N128" s="319"/>
      <c r="O128" s="307"/>
      <c r="P128" s="332"/>
      <c r="Q128" s="321"/>
      <c r="R128" s="225"/>
      <c r="S128" s="313"/>
      <c r="T128" s="297"/>
      <c r="U128" s="315"/>
      <c r="V128" s="317"/>
      <c r="W128" s="319"/>
      <c r="X128" s="307"/>
      <c r="Y128" s="309"/>
      <c r="Z128" s="311"/>
    </row>
    <row r="129" spans="1:26" s="187" customFormat="1" ht="19.8" customHeight="1" x14ac:dyDescent="0.45">
      <c r="A129" s="294" t="s">
        <v>7855</v>
      </c>
      <c r="B129" s="312"/>
      <c r="C129" s="295"/>
      <c r="D129" s="314" t="str">
        <f xml:space="preserve">
IF(C130="ア",VLOOKUP(A130,ア!$A:$C,2,FALSE),
IF(C130="イ",VLOOKUP(A130,イ!$A:$C,2,FALSE),
IF(C130="ウ",HLOOKUP(A130,ウ!$1:$6,4,FALSE),
IF(C130="エ",VLOOKUP(A130,エ!$A:$E,4,FALSE),""))))</f>
        <v/>
      </c>
      <c r="E129" s="316" t="str">
        <f xml:space="preserve">
IF(C130="ア",VLOOKUP(A130,ア!$A:$C,3,FALSE),
IF(C130="イ",VLOOKUP(A130,イ!$A:$C,3,FALSE),
IF(C130="ウ",HLOOKUP(A130,ウ!$1:$6,5,FALSE)&amp;HLOOKUP(A130,ウ!$1:$6,6,FALSE),
IF(C130="エ",VLOOKUP(A130,エ!$A:$E,4,FALSE),""))))</f>
        <v/>
      </c>
      <c r="F129" s="318"/>
      <c r="G129" s="306"/>
      <c r="H129" s="329"/>
      <c r="I129" s="298" t="s">
        <v>2123</v>
      </c>
      <c r="J129" s="312"/>
      <c r="K129" s="295"/>
      <c r="L129" s="314" t="str">
        <f xml:space="preserve">
IF(K130="ア",VLOOKUP(I130,ア!$A:$C,2,FALSE),
IF(K130="イ",VLOOKUP(I130,イ!$A:$C,2,FALSE),
IF(K130="ウ",HLOOKUP(I130,ウ!$1:$6,4,FALSE),
IF(K130="エ",VLOOKUP(I130,エ!$A:$E,4,FALSE),""))))</f>
        <v/>
      </c>
      <c r="M129" s="316" t="str">
        <f xml:space="preserve">
IF(K130="ア",VLOOKUP(I130,ア!$A:$C,3,FALSE),
IF(K130="イ",VLOOKUP(I130,イ!$A:$C,3,FALSE),
IF(K130="ウ",HLOOKUP(I130,ウ!$1:$6,5,FALSE)&amp;HLOOKUP(I130,ウ!$1:$6,6,FALSE),
IF(K130="エ",VLOOKUP(I130,エ!$A:$E,4,FALSE),""))))</f>
        <v/>
      </c>
      <c r="N129" s="318"/>
      <c r="O129" s="306"/>
      <c r="P129" s="329"/>
      <c r="Q129" s="320"/>
      <c r="R129" s="294" t="s">
        <v>2138</v>
      </c>
      <c r="S129" s="312"/>
      <c r="T129" s="295"/>
      <c r="U129" s="314" t="str">
        <f xml:space="preserve">
IF(T130="ア",VLOOKUP(R130,ア!$A:$C,2,FALSE),
IF(T130="イ",VLOOKUP(R130,イ!$A:$C,2,FALSE),
IF(T130="ウ",HLOOKUP(R130,ウ!$1:$6,4,FALSE),
IF(T130="エ",VLOOKUP(R130,エ!$A:$E,4,FALSE),""))))</f>
        <v/>
      </c>
      <c r="V129" s="316" t="str">
        <f xml:space="preserve">
IF(T130="ア",VLOOKUP(R130,ア!$A:$C,3,FALSE),
IF(T130="イ",VLOOKUP(R130,イ!$A:$C,3,FALSE),
IF(T130="ウ",HLOOKUP(R130,ウ!$1:$6,5,FALSE)&amp;HLOOKUP(R130,ウ!$1:$6,6,FALSE),
IF(T130="エ",VLOOKUP(R130,エ!$A:$E,4,FALSE),""))))</f>
        <v/>
      </c>
      <c r="W129" s="318"/>
      <c r="X129" s="306"/>
      <c r="Y129" s="308"/>
      <c r="Z129" s="310"/>
    </row>
    <row r="130" spans="1:26" s="187" customFormat="1" ht="19.8" customHeight="1" x14ac:dyDescent="0.45">
      <c r="A130" s="225"/>
      <c r="B130" s="313"/>
      <c r="C130" s="297"/>
      <c r="D130" s="315"/>
      <c r="E130" s="317"/>
      <c r="F130" s="319"/>
      <c r="G130" s="307"/>
      <c r="H130" s="332"/>
      <c r="I130" s="227"/>
      <c r="J130" s="313"/>
      <c r="K130" s="297"/>
      <c r="L130" s="315"/>
      <c r="M130" s="317"/>
      <c r="N130" s="319"/>
      <c r="O130" s="307"/>
      <c r="P130" s="332"/>
      <c r="Q130" s="321"/>
      <c r="R130" s="225"/>
      <c r="S130" s="313"/>
      <c r="T130" s="297"/>
      <c r="U130" s="315"/>
      <c r="V130" s="317"/>
      <c r="W130" s="319"/>
      <c r="X130" s="307"/>
      <c r="Y130" s="309"/>
      <c r="Z130" s="311"/>
    </row>
    <row r="131" spans="1:26" s="187" customFormat="1" ht="19.8" customHeight="1" x14ac:dyDescent="0.45">
      <c r="A131" s="294" t="s">
        <v>7856</v>
      </c>
      <c r="B131" s="312"/>
      <c r="C131" s="295"/>
      <c r="D131" s="314" t="str">
        <f xml:space="preserve">
IF(C132="ア",VLOOKUP(A132,ア!$A:$C,2,FALSE),
IF(C132="イ",VLOOKUP(A132,イ!$A:$C,2,FALSE),
IF(C132="ウ",HLOOKUP(A132,ウ!$1:$6,4,FALSE),
IF(C132="エ",VLOOKUP(A132,エ!$A:$E,4,FALSE),""))))</f>
        <v/>
      </c>
      <c r="E131" s="316" t="str">
        <f xml:space="preserve">
IF(C132="ア",VLOOKUP(A132,ア!$A:$C,3,FALSE),
IF(C132="イ",VLOOKUP(A132,イ!$A:$C,3,FALSE),
IF(C132="ウ",HLOOKUP(A132,ウ!$1:$6,5,FALSE)&amp;HLOOKUP(A132,ウ!$1:$6,6,FALSE),
IF(C132="エ",VLOOKUP(A132,エ!$A:$E,4,FALSE),""))))</f>
        <v/>
      </c>
      <c r="F131" s="318"/>
      <c r="G131" s="306"/>
      <c r="H131" s="329"/>
      <c r="I131" s="298" t="s">
        <v>2124</v>
      </c>
      <c r="J131" s="312"/>
      <c r="K131" s="295"/>
      <c r="L131" s="314" t="str">
        <f xml:space="preserve">
IF(K132="ア",VLOOKUP(I132,ア!$A:$C,2,FALSE),
IF(K132="イ",VLOOKUP(I132,イ!$A:$C,2,FALSE),
IF(K132="ウ",HLOOKUP(I132,ウ!$1:$6,4,FALSE),
IF(K132="エ",VLOOKUP(I132,エ!$A:$E,4,FALSE),""))))</f>
        <v/>
      </c>
      <c r="M131" s="316" t="str">
        <f xml:space="preserve">
IF(K132="ア",VLOOKUP(I132,ア!$A:$C,3,FALSE),
IF(K132="イ",VLOOKUP(I132,イ!$A:$C,3,FALSE),
IF(K132="ウ",HLOOKUP(I132,ウ!$1:$6,5,FALSE)&amp;HLOOKUP(I132,ウ!$1:$6,6,FALSE),
IF(K132="エ",VLOOKUP(I132,エ!$A:$E,4,FALSE),""))))</f>
        <v/>
      </c>
      <c r="N131" s="318"/>
      <c r="O131" s="306"/>
      <c r="P131" s="329"/>
      <c r="Q131" s="320"/>
      <c r="R131" s="294" t="s">
        <v>2139</v>
      </c>
      <c r="S131" s="312"/>
      <c r="T131" s="295"/>
      <c r="U131" s="314" t="str">
        <f xml:space="preserve">
IF(T132="ア",VLOOKUP(R132,ア!$A:$C,2,FALSE),
IF(T132="イ",VLOOKUP(R132,イ!$A:$C,2,FALSE),
IF(T132="ウ",HLOOKUP(R132,ウ!$1:$6,4,FALSE),
IF(T132="エ",VLOOKUP(R132,エ!$A:$E,4,FALSE),""))))</f>
        <v/>
      </c>
      <c r="V131" s="316" t="str">
        <f xml:space="preserve">
IF(T132="ア",VLOOKUP(R132,ア!$A:$C,3,FALSE),
IF(T132="イ",VLOOKUP(R132,イ!$A:$C,3,FALSE),
IF(T132="ウ",HLOOKUP(R132,ウ!$1:$6,5,FALSE)&amp;HLOOKUP(R132,ウ!$1:$6,6,FALSE),
IF(T132="エ",VLOOKUP(R132,エ!$A:$E,4,FALSE),""))))</f>
        <v/>
      </c>
      <c r="W131" s="318"/>
      <c r="X131" s="306"/>
      <c r="Y131" s="308"/>
      <c r="Z131" s="310"/>
    </row>
    <row r="132" spans="1:26" s="187" customFormat="1" ht="19.8" customHeight="1" x14ac:dyDescent="0.45">
      <c r="A132" s="225"/>
      <c r="B132" s="313"/>
      <c r="C132" s="297"/>
      <c r="D132" s="315"/>
      <c r="E132" s="317"/>
      <c r="F132" s="319"/>
      <c r="G132" s="307"/>
      <c r="H132" s="332"/>
      <c r="I132" s="227"/>
      <c r="J132" s="313"/>
      <c r="K132" s="297"/>
      <c r="L132" s="315"/>
      <c r="M132" s="317"/>
      <c r="N132" s="319"/>
      <c r="O132" s="307"/>
      <c r="P132" s="332"/>
      <c r="Q132" s="321"/>
      <c r="R132" s="225"/>
      <c r="S132" s="313"/>
      <c r="T132" s="297"/>
      <c r="U132" s="315"/>
      <c r="V132" s="317"/>
      <c r="W132" s="319"/>
      <c r="X132" s="307"/>
      <c r="Y132" s="309"/>
      <c r="Z132" s="311"/>
    </row>
    <row r="133" spans="1:26" s="187" customFormat="1" ht="19.8" customHeight="1" x14ac:dyDescent="0.45">
      <c r="A133" s="294" t="s">
        <v>7857</v>
      </c>
      <c r="B133" s="312"/>
      <c r="C133" s="295"/>
      <c r="D133" s="314" t="str">
        <f xml:space="preserve">
IF(C134="ア",VLOOKUP(A134,ア!$A:$C,2,FALSE),
IF(C134="イ",VLOOKUP(A134,イ!$A:$C,2,FALSE),
IF(C134="ウ",HLOOKUP(A134,ウ!$1:$6,4,FALSE),
IF(C134="エ",VLOOKUP(A134,エ!$A:$E,4,FALSE),""))))</f>
        <v/>
      </c>
      <c r="E133" s="316" t="str">
        <f xml:space="preserve">
IF(C134="ア",VLOOKUP(A134,ア!$A:$C,3,FALSE),
IF(C134="イ",VLOOKUP(A134,イ!$A:$C,3,FALSE),
IF(C134="ウ",HLOOKUP(A134,ウ!$1:$6,5,FALSE)&amp;HLOOKUP(A134,ウ!$1:$6,6,FALSE),
IF(C134="エ",VLOOKUP(A134,エ!$A:$E,4,FALSE),""))))</f>
        <v/>
      </c>
      <c r="F133" s="318"/>
      <c r="G133" s="306"/>
      <c r="H133" s="329"/>
      <c r="I133" s="298" t="s">
        <v>2125</v>
      </c>
      <c r="J133" s="312"/>
      <c r="K133" s="295"/>
      <c r="L133" s="314" t="str">
        <f xml:space="preserve">
IF(K134="ア",VLOOKUP(I134,ア!$A:$C,2,FALSE),
IF(K134="イ",VLOOKUP(I134,イ!$A:$C,2,FALSE),
IF(K134="ウ",HLOOKUP(I134,ウ!$1:$6,4,FALSE),
IF(K134="エ",VLOOKUP(I134,エ!$A:$E,4,FALSE),""))))</f>
        <v/>
      </c>
      <c r="M133" s="316" t="str">
        <f xml:space="preserve">
IF(K134="ア",VLOOKUP(I134,ア!$A:$C,3,FALSE),
IF(K134="イ",VLOOKUP(I134,イ!$A:$C,3,FALSE),
IF(K134="ウ",HLOOKUP(I134,ウ!$1:$6,5,FALSE)&amp;HLOOKUP(I134,ウ!$1:$6,6,FALSE),
IF(K134="エ",VLOOKUP(I134,エ!$A:$E,4,FALSE),""))))</f>
        <v/>
      </c>
      <c r="N133" s="318"/>
      <c r="O133" s="306"/>
      <c r="P133" s="329"/>
      <c r="Q133" s="320"/>
      <c r="R133" s="294" t="s">
        <v>2140</v>
      </c>
      <c r="S133" s="312"/>
      <c r="T133" s="295"/>
      <c r="U133" s="314" t="str">
        <f xml:space="preserve">
IF(T134="ア",VLOOKUP(R134,ア!$A:$C,2,FALSE),
IF(T134="イ",VLOOKUP(R134,イ!$A:$C,2,FALSE),
IF(T134="ウ",HLOOKUP(R134,ウ!$1:$6,4,FALSE),
IF(T134="エ",VLOOKUP(R134,エ!$A:$E,4,FALSE),""))))</f>
        <v/>
      </c>
      <c r="V133" s="316" t="str">
        <f xml:space="preserve">
IF(T134="ア",VLOOKUP(R134,ア!$A:$C,3,FALSE),
IF(T134="イ",VLOOKUP(R134,イ!$A:$C,3,FALSE),
IF(T134="ウ",HLOOKUP(R134,ウ!$1:$6,5,FALSE)&amp;HLOOKUP(R134,ウ!$1:$6,6,FALSE),
IF(T134="エ",VLOOKUP(R134,エ!$A:$E,4,FALSE),""))))</f>
        <v/>
      </c>
      <c r="W133" s="318"/>
      <c r="X133" s="306"/>
      <c r="Y133" s="308"/>
      <c r="Z133" s="310"/>
    </row>
    <row r="134" spans="1:26" s="187" customFormat="1" ht="19.8" customHeight="1" x14ac:dyDescent="0.45">
      <c r="A134" s="225"/>
      <c r="B134" s="313"/>
      <c r="C134" s="297"/>
      <c r="D134" s="315"/>
      <c r="E134" s="317"/>
      <c r="F134" s="319"/>
      <c r="G134" s="307"/>
      <c r="H134" s="332"/>
      <c r="I134" s="227"/>
      <c r="J134" s="313"/>
      <c r="K134" s="297"/>
      <c r="L134" s="315"/>
      <c r="M134" s="317"/>
      <c r="N134" s="319"/>
      <c r="O134" s="307"/>
      <c r="P134" s="332"/>
      <c r="Q134" s="321"/>
      <c r="R134" s="225"/>
      <c r="S134" s="313"/>
      <c r="T134" s="297"/>
      <c r="U134" s="315"/>
      <c r="V134" s="317"/>
      <c r="W134" s="319"/>
      <c r="X134" s="307"/>
      <c r="Y134" s="309"/>
      <c r="Z134" s="311"/>
    </row>
    <row r="135" spans="1:26" s="187" customFormat="1" ht="19.8" customHeight="1" x14ac:dyDescent="0.45">
      <c r="A135" s="294" t="s">
        <v>7858</v>
      </c>
      <c r="B135" s="312"/>
      <c r="C135" s="295"/>
      <c r="D135" s="314" t="str">
        <f xml:space="preserve">
IF(C136="ア",VLOOKUP(A136,ア!$A:$C,2,FALSE),
IF(C136="イ",VLOOKUP(A136,イ!$A:$C,2,FALSE),
IF(C136="ウ",HLOOKUP(A136,ウ!$1:$6,4,FALSE),
IF(C136="エ",VLOOKUP(A136,エ!$A:$E,4,FALSE),""))))</f>
        <v/>
      </c>
      <c r="E135" s="316" t="str">
        <f xml:space="preserve">
IF(C136="ア",VLOOKUP(A136,ア!$A:$C,3,FALSE),
IF(C136="イ",VLOOKUP(A136,イ!$A:$C,3,FALSE),
IF(C136="ウ",HLOOKUP(A136,ウ!$1:$6,5,FALSE)&amp;HLOOKUP(A136,ウ!$1:$6,6,FALSE),
IF(C136="エ",VLOOKUP(A136,エ!$A:$E,4,FALSE),""))))</f>
        <v/>
      </c>
      <c r="F135" s="318"/>
      <c r="G135" s="306"/>
      <c r="H135" s="329"/>
      <c r="I135" s="298" t="s">
        <v>2126</v>
      </c>
      <c r="J135" s="312"/>
      <c r="K135" s="295"/>
      <c r="L135" s="314" t="str">
        <f xml:space="preserve">
IF(K136="ア",VLOOKUP(I136,ア!$A:$C,2,FALSE),
IF(K136="イ",VLOOKUP(I136,イ!$A:$C,2,FALSE),
IF(K136="ウ",HLOOKUP(I136,ウ!$1:$6,4,FALSE),
IF(K136="エ",VLOOKUP(I136,エ!$A:$E,4,FALSE),""))))</f>
        <v/>
      </c>
      <c r="M135" s="316" t="str">
        <f xml:space="preserve">
IF(K136="ア",VLOOKUP(I136,ア!$A:$C,3,FALSE),
IF(K136="イ",VLOOKUP(I136,イ!$A:$C,3,FALSE),
IF(K136="ウ",HLOOKUP(I136,ウ!$1:$6,5,FALSE)&amp;HLOOKUP(I136,ウ!$1:$6,6,FALSE),
IF(K136="エ",VLOOKUP(I136,エ!$A:$E,4,FALSE),""))))</f>
        <v/>
      </c>
      <c r="N135" s="318"/>
      <c r="O135" s="306"/>
      <c r="P135" s="329"/>
      <c r="Q135" s="320"/>
      <c r="R135" s="294" t="s">
        <v>2141</v>
      </c>
      <c r="S135" s="312"/>
      <c r="T135" s="295"/>
      <c r="U135" s="314" t="str">
        <f xml:space="preserve">
IF(T136="ア",VLOOKUP(R136,ア!$A:$C,2,FALSE),
IF(T136="イ",VLOOKUP(R136,イ!$A:$C,2,FALSE),
IF(T136="ウ",HLOOKUP(R136,ウ!$1:$6,4,FALSE),
IF(T136="エ",VLOOKUP(R136,エ!$A:$E,4,FALSE),""))))</f>
        <v/>
      </c>
      <c r="V135" s="316" t="str">
        <f xml:space="preserve">
IF(T136="ア",VLOOKUP(R136,ア!$A:$C,3,FALSE),
IF(T136="イ",VLOOKUP(R136,イ!$A:$C,3,FALSE),
IF(T136="ウ",HLOOKUP(R136,ウ!$1:$6,5,FALSE)&amp;HLOOKUP(R136,ウ!$1:$6,6,FALSE),
IF(T136="エ",VLOOKUP(R136,エ!$A:$E,4,FALSE),""))))</f>
        <v/>
      </c>
      <c r="W135" s="318"/>
      <c r="X135" s="306"/>
      <c r="Y135" s="308"/>
      <c r="Z135" s="310"/>
    </row>
    <row r="136" spans="1:26" s="184" customFormat="1" ht="19.8" customHeight="1" thickBot="1" x14ac:dyDescent="0.2">
      <c r="A136" s="226"/>
      <c r="B136" s="327"/>
      <c r="C136" s="299"/>
      <c r="D136" s="328"/>
      <c r="E136" s="322"/>
      <c r="F136" s="323"/>
      <c r="G136" s="324"/>
      <c r="H136" s="330"/>
      <c r="I136" s="228"/>
      <c r="J136" s="327"/>
      <c r="K136" s="299"/>
      <c r="L136" s="328"/>
      <c r="M136" s="322"/>
      <c r="N136" s="323"/>
      <c r="O136" s="324"/>
      <c r="P136" s="330"/>
      <c r="Q136" s="331"/>
      <c r="R136" s="226"/>
      <c r="S136" s="327"/>
      <c r="T136" s="299"/>
      <c r="U136" s="328"/>
      <c r="V136" s="322"/>
      <c r="W136" s="323"/>
      <c r="X136" s="324"/>
      <c r="Y136" s="325"/>
      <c r="Z136" s="326"/>
    </row>
  </sheetData>
  <mergeCells count="1229">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Q17:Q136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T18 K26 K28 K30 K32 K34 K36 K38 K40 K42 K44 K46 K48 K50 K52 K54 K56 K58 K60 K62 K64 K66 K68 K70 K72 K74 K76 K78 K80 K82 K84 K86 K88 K90 K92 K94 K96 K98 K100 K102 K104 K106 K108 K110 K112 K114 K116 K118 K120 K122 K124 K126 K128 K130 K132 K134 K136 K18 K24 T20 T22 T24 T26 T28 T32 T30 T36 T38 T40 T42 T44 T46 T48 T50 T52 T54 T56 T58 T60 T62 T64 T66 T68 T70 T72 T74 T76 T78 T80 T82 T84 T86 T88 T90 T92 T94 T96 T98 T100 T102 T104 T106 T108 T110 T112 T114 T116 T118 T120 T122 T124 T126 T128 T130 T132 T134 T34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思斉支援学校</v>
      </c>
      <c r="B2" s="286" t="str">
        <f>'様式4・小学部（低）'!W3</f>
        <v>小学部（低）</v>
      </c>
      <c r="C2" s="287">
        <f>集計用!F2</f>
        <v>0</v>
      </c>
      <c r="D2" s="287">
        <f>集計用!G2</f>
        <v>3</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3</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ウ</v>
      </c>
      <c r="C3" s="286" t="str">
        <f>'様式4・小学部（低）'!E17</f>
        <v>ノンタンあそぼうよ（８）ノンタン
あわぷくぷくぷぷぷう</v>
      </c>
      <c r="E3" s="286" t="s">
        <v>7648</v>
      </c>
      <c r="F3" s="286" t="str" cm="1">
        <f t="array" ref="F3">IFERROR(_xlfn._xlws.FILTER($C$3:$C$182,($B$3:$B$182=F1)*($D$3:$D$182&lt;&gt;"〇")),"")</f>
        <v/>
      </c>
      <c r="G3" s="286" t="str" cm="1">
        <f t="array" ref="G3:G5">IFERROR(_xlfn._xlws.FILTER($C$3:$C$182,($B$3:$B$182=G1)*($D$3:$D$182&lt;&gt;"〇")),"")</f>
        <v>せいかつ　☆</v>
      </c>
      <c r="H3" s="286" t="str" cm="1">
        <f t="array" ref="H3:H18">IFERROR(_xlfn._xlws.FILTER($C$3:$C$182,($B$3:$B$182=H1)*($D$3:$D$182&lt;&gt;"〇")),"")</f>
        <v>ノンタンあそぼうよ（８）ノンタン
あわぷくぷくぷぷぷう</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こぐまちゃんえほん別冊さよならさんかく</v>
      </c>
      <c r="E4" s="286" t="s">
        <v>7648</v>
      </c>
      <c r="G4" s="286" t="str">
        <v>おんがく　☆</v>
      </c>
      <c r="H4" s="286" t="str">
        <v>こぐまちゃんえほん別冊さよならさんかく</v>
      </c>
    </row>
    <row r="5" spans="1:10" x14ac:dyDescent="0.45">
      <c r="A5" s="286" t="s">
        <v>2026</v>
      </c>
      <c r="B5" s="286" t="str">
        <f>'様式4・小学部（低）'!C22</f>
        <v>イ</v>
      </c>
      <c r="C5" s="286" t="str">
        <f>'様式4・小学部（低）'!E21</f>
        <v>せいかつ　☆</v>
      </c>
      <c r="E5" s="286" t="s">
        <v>7648</v>
      </c>
      <c r="G5" s="286" t="str">
        <v>せいかつ　☆☆</v>
      </c>
      <c r="H5" s="286" t="str">
        <v>たにぞうの
元気がイチバン！あそびうた</v>
      </c>
    </row>
    <row r="6" spans="1:10" x14ac:dyDescent="0.45">
      <c r="A6" s="286" t="s">
        <v>2029</v>
      </c>
      <c r="B6" s="286" t="str">
        <f>'様式4・小学部（低）'!C24</f>
        <v>ウ</v>
      </c>
      <c r="C6" s="286" t="str">
        <f>'様式4・小学部（低）'!E23</f>
        <v>たにぞうの
元気がイチバン！あそびうた</v>
      </c>
      <c r="E6" s="286" t="s">
        <v>7648</v>
      </c>
      <c r="H6" s="286" t="str">
        <v>あそびの絵本えのぐあそび</v>
      </c>
    </row>
    <row r="7" spans="1:10" x14ac:dyDescent="0.45">
      <c r="A7" s="286" t="s">
        <v>2032</v>
      </c>
      <c r="B7" s="286" t="str">
        <f>'様式4・小学部（低）'!C26</f>
        <v>ウ</v>
      </c>
      <c r="C7" s="286" t="str">
        <f>'様式4・小学部（低）'!E25</f>
        <v>あそびの絵本えのぐあそび</v>
      </c>
      <c r="E7" s="286" t="s">
        <v>7648</v>
      </c>
      <c r="H7" s="286" t="str">
        <v>あかちゃんの
あそびえほん（10）おきがえあそび</v>
      </c>
    </row>
    <row r="8" spans="1:10" x14ac:dyDescent="0.45">
      <c r="A8" s="286" t="s">
        <v>2035</v>
      </c>
      <c r="B8" s="286" t="str">
        <f>'様式4・小学部（低）'!C28</f>
        <v>ウ</v>
      </c>
      <c r="C8" s="286" t="str">
        <f>'様式4・小学部（低）'!E27</f>
        <v>あかちゃんの
あそびえほん（10）おきがえあそび</v>
      </c>
      <c r="E8" s="286" t="s">
        <v>7648</v>
      </c>
      <c r="H8" s="286" t="str">
        <v>エリック・カールの絵本はらぺこあおむし</v>
      </c>
    </row>
    <row r="9" spans="1:10" x14ac:dyDescent="0.45">
      <c r="A9" s="286" t="s">
        <v>2038</v>
      </c>
      <c r="B9" s="286">
        <f>'様式4・小学部（低）'!C30</f>
        <v>0</v>
      </c>
      <c r="C9" s="286" t="str">
        <f>'様式4・小学部（低）'!E29</f>
        <v/>
      </c>
      <c r="E9" s="286" t="s">
        <v>7648</v>
      </c>
      <c r="H9" s="286" t="str">
        <v>ブルーナのアイディアブックミッフィーの１から10まで</v>
      </c>
    </row>
    <row r="10" spans="1:10" x14ac:dyDescent="0.45">
      <c r="A10" s="286" t="s">
        <v>2041</v>
      </c>
      <c r="B10" s="286">
        <f>'様式4・小学部（低）'!C32</f>
        <v>0</v>
      </c>
      <c r="C10" s="286" t="str">
        <f>'様式4・小学部（低）'!E31</f>
        <v/>
      </c>
      <c r="E10" s="286" t="s">
        <v>7648</v>
      </c>
      <c r="H10" s="286" t="str">
        <v>めくりしかけえほんたのしいはじめての
さんすうのえほん</v>
      </c>
    </row>
    <row r="11" spans="1:10" x14ac:dyDescent="0.45">
      <c r="A11" s="286" t="s">
        <v>2044</v>
      </c>
      <c r="B11" s="286">
        <f>'様式4・小学部（低）'!C34</f>
        <v>0</v>
      </c>
      <c r="C11" s="286" t="str">
        <f>'様式4・小学部（低）'!E33</f>
        <v/>
      </c>
      <c r="E11" s="286" t="s">
        <v>7648</v>
      </c>
      <c r="H11" s="286" t="str">
        <v>五味太郎のことばの絵本
ことばのあいうえお</v>
      </c>
    </row>
    <row r="12" spans="1:10" x14ac:dyDescent="0.45">
      <c r="A12" s="286" t="s">
        <v>2047</v>
      </c>
      <c r="B12" s="286">
        <f>'様式4・小学部（低）'!C36</f>
        <v>0</v>
      </c>
      <c r="C12" s="286" t="str">
        <f>'様式4・小学部（低）'!E35</f>
        <v/>
      </c>
      <c r="E12" s="286" t="s">
        <v>7648</v>
      </c>
      <c r="H12" s="286" t="str">
        <v>五味太郎・言葉図鑑（１）うごきのことば</v>
      </c>
    </row>
    <row r="13" spans="1:10" x14ac:dyDescent="0.45">
      <c r="A13" s="286" t="s">
        <v>2050</v>
      </c>
      <c r="B13" s="286">
        <f>'様式4・小学部（低）'!C38</f>
        <v>0</v>
      </c>
      <c r="C13" s="286" t="str">
        <f>'様式4・小学部（低）'!E37</f>
        <v/>
      </c>
      <c r="E13" s="286" t="s">
        <v>7648</v>
      </c>
      <c r="H13" s="286" t="str">
        <v>くもんのはじめてのえほん３おおきいちいさい</v>
      </c>
    </row>
    <row r="14" spans="1:10" x14ac:dyDescent="0.45">
      <c r="A14" s="286" t="s">
        <v>2053</v>
      </c>
      <c r="B14" s="286">
        <f>'様式4・小学部（低）'!C40</f>
        <v>0</v>
      </c>
      <c r="C14" s="286" t="str">
        <f>'様式4・小学部（低）'!E39</f>
        <v/>
      </c>
      <c r="E14" s="286" t="s">
        <v>7648</v>
      </c>
      <c r="H14" s="286" t="str">
        <v>とけいのえほん</v>
      </c>
    </row>
    <row r="15" spans="1:10" x14ac:dyDescent="0.45">
      <c r="A15" s="286" t="s">
        <v>2056</v>
      </c>
      <c r="B15" s="286">
        <f>'様式4・小学部（低）'!C42</f>
        <v>0</v>
      </c>
      <c r="C15" s="286" t="str">
        <f>'様式4・小学部（低）'!E41</f>
        <v/>
      </c>
      <c r="E15" s="286" t="s">
        <v>7648</v>
      </c>
      <c r="H15" s="286" t="str">
        <v>ポケットブックスケロポンズのあそびうた
同好会</v>
      </c>
    </row>
    <row r="16" spans="1:10" x14ac:dyDescent="0.45">
      <c r="A16" s="286" t="s">
        <v>2059</v>
      </c>
      <c r="B16" s="286">
        <f>'様式4・小学部（低）'!C44</f>
        <v>0</v>
      </c>
      <c r="C16" s="286" t="str">
        <f>'様式4・小学部（低）'!E43</f>
        <v/>
      </c>
      <c r="E16" s="286" t="s">
        <v>7648</v>
      </c>
      <c r="H16" s="286" t="str">
        <v>たのしい工作教室　たのしいこうさく
きょうしつ１</v>
      </c>
    </row>
    <row r="17" spans="1:8" x14ac:dyDescent="0.45">
      <c r="A17" s="286" t="s">
        <v>2062</v>
      </c>
      <c r="B17" s="286">
        <f>'様式4・小学部（低）'!C46</f>
        <v>0</v>
      </c>
      <c r="C17" s="286" t="str">
        <f>'様式4・小学部（低）'!E45</f>
        <v/>
      </c>
      <c r="E17" s="286" t="s">
        <v>7648</v>
      </c>
      <c r="H17" s="286" t="str">
        <v>げんきをつくる食育えほん１たべるのだいすき！</v>
      </c>
    </row>
    <row r="18" spans="1:8" x14ac:dyDescent="0.45">
      <c r="A18" s="286" t="s">
        <v>2065</v>
      </c>
      <c r="B18" s="286">
        <f>'様式4・小学部（低）'!C48</f>
        <v>0</v>
      </c>
      <c r="C18" s="286" t="str">
        <f>'様式4・小学部（低）'!E47</f>
        <v/>
      </c>
      <c r="E18" s="286" t="s">
        <v>7648</v>
      </c>
      <c r="H18" s="286" t="str">
        <v>挨拶絵本</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エリック・カールの絵本はらぺこあおむし</v>
      </c>
      <c r="D63" s="286">
        <f>'様式4・小学部（低）'!Q17</f>
        <v>0</v>
      </c>
      <c r="E63" s="286" t="s">
        <v>7648</v>
      </c>
    </row>
    <row r="64" spans="1:5" x14ac:dyDescent="0.45">
      <c r="A64" s="286" t="s">
        <v>2024</v>
      </c>
      <c r="B64" s="286" t="str">
        <f>'様式4・小学部（低）'!K20</f>
        <v>ウ</v>
      </c>
      <c r="C64" s="286" t="str">
        <f>'様式4・小学部（低）'!M19</f>
        <v>ブルーナのアイディアブックミッフィーの１から10まで</v>
      </c>
      <c r="D64" s="286">
        <f>'様式4・小学部（低）'!Q19</f>
        <v>0</v>
      </c>
      <c r="E64" s="286" t="s">
        <v>7648</v>
      </c>
    </row>
    <row r="65" spans="1:5" x14ac:dyDescent="0.45">
      <c r="A65" s="286" t="s">
        <v>2027</v>
      </c>
      <c r="B65" s="286" t="str">
        <f>'様式4・小学部（低）'!K22</f>
        <v>ウ</v>
      </c>
      <c r="C65" s="286" t="str">
        <f>'様式4・小学部（低）'!M21</f>
        <v>めくりしかけえほんたのしいはじめての
さんすうのえほん</v>
      </c>
      <c r="D65" s="286">
        <f>'様式4・小学部（低）'!Q21</f>
        <v>0</v>
      </c>
      <c r="E65" s="286" t="s">
        <v>7648</v>
      </c>
    </row>
    <row r="66" spans="1:5" x14ac:dyDescent="0.45">
      <c r="A66" s="286" t="s">
        <v>2030</v>
      </c>
      <c r="B66" s="286" t="str">
        <f>'様式4・小学部（低）'!K24</f>
        <v>ウ</v>
      </c>
      <c r="C66" s="286" t="str">
        <f>'様式4・小学部（低）'!M23</f>
        <v>かばくん くらしのえほん３かばくんのはるなつあきふゆ</v>
      </c>
      <c r="D66" s="286" t="str">
        <f>'様式4・小学部（低）'!Q23</f>
        <v>〇</v>
      </c>
      <c r="E66" s="286" t="s">
        <v>7648</v>
      </c>
    </row>
    <row r="67" spans="1:5" x14ac:dyDescent="0.45">
      <c r="A67" s="286" t="s">
        <v>2033</v>
      </c>
      <c r="B67" s="286" t="str">
        <f>'様式4・小学部（低）'!K26</f>
        <v>イ</v>
      </c>
      <c r="C67" s="286" t="str">
        <f>'様式4・小学部（低）'!M25</f>
        <v>おんがく　☆</v>
      </c>
      <c r="D67" s="286">
        <f>'様式4・小学部（低）'!Q25</f>
        <v>0</v>
      </c>
      <c r="E67" s="286" t="s">
        <v>7648</v>
      </c>
    </row>
    <row r="68" spans="1:5" x14ac:dyDescent="0.45">
      <c r="A68" s="286" t="s">
        <v>2036</v>
      </c>
      <c r="B68" s="286" t="str">
        <f>'様式4・小学部（低）'!K28</f>
        <v>ウ</v>
      </c>
      <c r="C68" s="286" t="str">
        <f>'様式4・小学部（低）'!M27</f>
        <v>あそびの絵本えのぐあそび</v>
      </c>
      <c r="D68" s="286" t="str">
        <f>'様式4・小学部（低）'!Q27</f>
        <v>〇</v>
      </c>
      <c r="E68" s="286" t="s">
        <v>7648</v>
      </c>
    </row>
    <row r="69" spans="1:5" x14ac:dyDescent="0.45">
      <c r="A69" s="286" t="s">
        <v>2039</v>
      </c>
      <c r="B69" s="286" t="str">
        <f>'様式4・小学部（低）'!K30</f>
        <v>ウ</v>
      </c>
      <c r="C69" s="286" t="str">
        <f>'様式4・小学部（低）'!M29</f>
        <v>あかちゃんの
あそびえほん（10）おきがえあそび</v>
      </c>
      <c r="D69" s="286" t="str">
        <f>'様式4・小学部（低）'!Q29</f>
        <v>〇</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五味太郎のことばの絵本
ことばのあいうえお</v>
      </c>
      <c r="D123" s="286">
        <f>'様式4・小学部（低）'!Z17</f>
        <v>0</v>
      </c>
    </row>
    <row r="124" spans="1:5" x14ac:dyDescent="0.45">
      <c r="A124" s="286" t="s">
        <v>2025</v>
      </c>
      <c r="B124" s="286" t="str">
        <f>'様式4・小学部（低）'!T20</f>
        <v>ウ</v>
      </c>
      <c r="C124" s="286" t="str">
        <f>'様式4・小学部（低）'!V19</f>
        <v>五味太郎・言葉図鑑（１）うごきのことば</v>
      </c>
      <c r="D124" s="286">
        <f>'様式4・小学部（低）'!Z19</f>
        <v>0</v>
      </c>
    </row>
    <row r="125" spans="1:5" x14ac:dyDescent="0.45">
      <c r="A125" s="286" t="s">
        <v>2028</v>
      </c>
      <c r="B125" s="286" t="str">
        <f>'様式4・小学部（低）'!T22</f>
        <v>ウ</v>
      </c>
      <c r="C125" s="286" t="str">
        <f>'様式4・小学部（低）'!V21</f>
        <v>くもんのはじめてのえほん３おおきいちいさい</v>
      </c>
      <c r="D125" s="286">
        <f>'様式4・小学部（低）'!Z21</f>
        <v>0</v>
      </c>
    </row>
    <row r="126" spans="1:5" x14ac:dyDescent="0.45">
      <c r="A126" s="286" t="s">
        <v>2031</v>
      </c>
      <c r="B126" s="286" t="str">
        <f>'様式4・小学部（低）'!T24</f>
        <v>ウ</v>
      </c>
      <c r="C126" s="286" t="str">
        <f>'様式4・小学部（低）'!V23</f>
        <v>とけいのえほん</v>
      </c>
      <c r="D126" s="286">
        <f>'様式4・小学部（低）'!Z23</f>
        <v>0</v>
      </c>
    </row>
    <row r="127" spans="1:5" x14ac:dyDescent="0.45">
      <c r="A127" s="286" t="s">
        <v>2034</v>
      </c>
      <c r="B127" s="286" t="str">
        <f>'様式4・小学部（低）'!T26</f>
        <v>イ</v>
      </c>
      <c r="C127" s="286" t="str">
        <f>'様式4・小学部（低）'!V25</f>
        <v>せいかつ　☆☆</v>
      </c>
      <c r="D127" s="286">
        <f>'様式4・小学部（低）'!Z25</f>
        <v>0</v>
      </c>
    </row>
    <row r="128" spans="1:5" x14ac:dyDescent="0.45">
      <c r="A128" s="286" t="s">
        <v>2037</v>
      </c>
      <c r="B128" s="286" t="str">
        <f>'様式4・小学部（低）'!T28</f>
        <v>ウ</v>
      </c>
      <c r="C128" s="286" t="str">
        <f>'様式4・小学部（低）'!V27</f>
        <v>ポケットブックスケロポンズのあそびうた
同好会</v>
      </c>
      <c r="D128" s="286">
        <f>'様式4・小学部（低）'!Z27</f>
        <v>0</v>
      </c>
    </row>
    <row r="129" spans="1:4" x14ac:dyDescent="0.45">
      <c r="A129" s="286" t="s">
        <v>2040</v>
      </c>
      <c r="B129" s="286" t="str">
        <f>'様式4・小学部（低）'!T30</f>
        <v>ウ</v>
      </c>
      <c r="C129" s="286" t="str">
        <f>'様式4・小学部（低）'!V29</f>
        <v>たのしい工作教室　たのしいこうさく
きょうしつ１</v>
      </c>
      <c r="D129" s="286">
        <f>'様式4・小学部（低）'!Z29</f>
        <v>0</v>
      </c>
    </row>
    <row r="130" spans="1:4" x14ac:dyDescent="0.45">
      <c r="A130" s="286" t="s">
        <v>2043</v>
      </c>
      <c r="B130" s="286" t="str">
        <f>'様式4・小学部（低）'!T32</f>
        <v>ウ</v>
      </c>
      <c r="C130" s="286" t="str">
        <f>'様式4・小学部（低）'!V31</f>
        <v>げんきをつくる食育えほん１たべるのだいすき！</v>
      </c>
      <c r="D130" s="286">
        <f>'様式4・小学部（低）'!Z31</f>
        <v>0</v>
      </c>
    </row>
    <row r="131" spans="1:4" x14ac:dyDescent="0.45">
      <c r="A131" s="286" t="s">
        <v>2046</v>
      </c>
      <c r="B131" s="286" t="str">
        <f>'様式4・小学部（低）'!T34</f>
        <v>ウ</v>
      </c>
      <c r="C131" s="286" t="str">
        <f>'様式4・小学部（低）'!V33</f>
        <v>挨拶絵本</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M1" sqref="M1:M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'様式4・小学部（低）'!W3</f>
        <v>小学部（低）</v>
      </c>
      <c r="B1" s="380"/>
      <c r="C1" s="381" t="s">
        <v>5528</v>
      </c>
      <c r="D1" s="382"/>
      <c r="E1" s="157"/>
      <c r="F1" s="383"/>
      <c r="G1" s="383"/>
      <c r="H1" s="383"/>
      <c r="I1" s="383"/>
    </row>
    <row r="2" spans="1:9" ht="29.25" customHeight="1" x14ac:dyDescent="0.45">
      <c r="A2" s="384" t="str">
        <f>'様式4・小学部（低）'!F1&amp;"図書選定理由一覧表（支援学校用）"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大阪府立"&amp;'様式4・小学部（低）'!V3&amp;"　　　"&amp;'様式4・小学部（低）'!W3</f>
        <v>学校名　　　大阪府立思斉支援学校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06-1　偕　成　社</v>
      </c>
      <c r="F8" s="179" t="str">
        <f>IF(B8="","",VLOOKUP(B8,'様式4・小学部（低）'!$A$17:$H$136,5,FALSE))</f>
        <v>ノンタンあそぼうよ（８）ノンタン
あわぷくぷくぷぷぷう</v>
      </c>
      <c r="G8" s="179" t="str">
        <f>IF(B8="","",VLOOKUP(B8,'様式4・小学部（低）'!$A$17:$H$136,6,FALSE))</f>
        <v>知</v>
      </c>
      <c r="H8" s="179" t="str">
        <f>IF(B8="","",VLOOKUP(B8,'様式4・小学部（低）'!$A$17:$H$136,7,FALSE))</f>
        <v>全</v>
      </c>
      <c r="I8" s="197" t="s">
        <v>7891</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10-4　こ　ぐ　ま　社</v>
      </c>
      <c r="F9" s="179" t="str">
        <f>IF(B9="","",VLOOKUP(B9,'様式4・小学部（低）'!$A$17:$H$136,5,FALSE))</f>
        <v>こぐまちゃんえほん別冊さよならさんかく</v>
      </c>
      <c r="G9" s="179" t="str">
        <f>IF(B9="","",VLOOKUP(B9,'様式4・小学部（低）'!$A$17:$H$136,6,FALSE))</f>
        <v>知</v>
      </c>
      <c r="H9" s="179" t="str">
        <f>IF(B9="","",VLOOKUP(B9,'様式4・小学部（低）'!$A$17:$H$136,7,FALSE))</f>
        <v>全</v>
      </c>
      <c r="I9" s="197" t="s">
        <v>7892</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東書</v>
      </c>
      <c r="F10" s="179" t="str">
        <f>IF(B10="","",VLOOKUP(B10,'様式4・小学部（低）'!$A$17:$H$136,5,FALSE))</f>
        <v>せいかつ　☆</v>
      </c>
      <c r="G10" s="179" t="str">
        <f>IF(B10="","",VLOOKUP(B10,'様式4・小学部（低）'!$A$17:$H$136,6,FALSE))</f>
        <v>知</v>
      </c>
      <c r="H10" s="179" t="str">
        <f>IF(B10="","",VLOOKUP(B10,'様式4・小学部（低）'!$A$17:$H$136,7,FALSE))</f>
        <v>全</v>
      </c>
      <c r="I10" s="197" t="s">
        <v>7902</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17-1　チ ャ イ ル ド</v>
      </c>
      <c r="F11" s="179" t="str">
        <f>IF(B11="","",VLOOKUP(B11,'様式4・小学部（低）'!$A$17:$H$136,5,FALSE))</f>
        <v>たにぞうの
元気がイチバン！あそびうた</v>
      </c>
      <c r="G11" s="179" t="str">
        <f>IF(B11="","",VLOOKUP(B11,'様式4・小学部（低）'!$A$17:$H$136,6,FALSE))</f>
        <v>知</v>
      </c>
      <c r="H11" s="179" t="str">
        <f>IF(B11="","",VLOOKUP(B11,'様式4・小学部（低）'!$A$17:$H$136,7,FALSE))</f>
        <v>全</v>
      </c>
      <c r="I11" s="305" t="s">
        <v>7906</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02-1　岩　崎　書　店</v>
      </c>
      <c r="F12" s="179" t="str">
        <f>IF(B12="","",VLOOKUP(B12,'様式4・小学部（低）'!$A$17:$H$136,5,FALSE))</f>
        <v>あそびの絵本えのぐあそび</v>
      </c>
      <c r="G12" s="179" t="str">
        <f>IF(B12="","",VLOOKUP(B12,'様式4・小学部（低）'!$A$17:$H$136,6,FALSE))</f>
        <v>知</v>
      </c>
      <c r="H12" s="179" t="str">
        <f>IF(B12="","",VLOOKUP(B12,'様式4・小学部（低）'!$A$17:$H$136,7,FALSE))</f>
        <v>全</v>
      </c>
      <c r="I12" s="197" t="s">
        <v>7893</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あかちゃんの
あそびえほん（10）おきがえあそび</v>
      </c>
      <c r="G13" s="179" t="str">
        <f>IF(B13="","",VLOOKUP(B13,'様式4・小学部（低）'!$A$17:$H$136,6,FALSE))</f>
        <v>知</v>
      </c>
      <c r="H13" s="179" t="str">
        <f>IF(B13="","",VLOOKUP(B13,'様式4・小学部（低）'!$A$17:$H$136,7,FALSE))</f>
        <v>全</v>
      </c>
      <c r="I13" s="197" t="s">
        <v>7894</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M1" sqref="M1:M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89" t="s">
        <v>5526</v>
      </c>
      <c r="D1" s="390"/>
      <c r="E1" s="157"/>
      <c r="F1" s="388" t="s">
        <v>7776</v>
      </c>
      <c r="G1" s="388"/>
      <c r="H1" s="388"/>
    </row>
    <row r="2" spans="1:8" ht="29.25" customHeight="1" x14ac:dyDescent="0.45">
      <c r="A2" s="392" t="str">
        <f>'様式4・小学部（低）'!F1&amp;"選定理由一覧表（検定済教科書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様式３・小１!F3</f>
        <v>学校名　　　大阪府立思斉支援学校　　　小学部（低）</v>
      </c>
      <c r="G3" s="387"/>
      <c r="H3" s="387"/>
    </row>
    <row r="4" spans="1:8" s="35" customFormat="1" ht="20.399999999999999" customHeight="1" x14ac:dyDescent="0.2">
      <c r="A4" s="158"/>
      <c r="B4" s="158"/>
      <c r="C4" s="159"/>
      <c r="D4" s="159"/>
      <c r="E4" s="159"/>
      <c r="F4" s="391"/>
      <c r="G4" s="391"/>
      <c r="H4" s="391"/>
    </row>
    <row r="5" spans="1:8" s="35" customFormat="1" ht="20.399999999999999" customHeight="1" x14ac:dyDescent="0.2">
      <c r="A5" s="386" t="s">
        <v>2017</v>
      </c>
      <c r="B5" s="386"/>
      <c r="C5" s="386"/>
      <c r="D5" s="159"/>
      <c r="E5" s="159"/>
      <c r="F5" s="285" t="s">
        <v>7713</v>
      </c>
      <c r="G5" s="285"/>
      <c r="H5" s="285"/>
    </row>
    <row r="6" spans="1:8" ht="20.399999999999999" customHeight="1" x14ac:dyDescent="0.45">
      <c r="A6" s="386"/>
      <c r="B6" s="386"/>
      <c r="C6" s="386"/>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t="s">
        <v>2041</v>
      </c>
      <c r="C8" s="394">
        <f>IF(B8="","",VLOOKUP(B8,'様式4・小学部（低）'!$A$17:$H$136,2,FALSE))</f>
        <v>0</v>
      </c>
      <c r="D8" s="394">
        <f>IF(B8="","",VLOOKUP(B8,'様式4・小学部（低）'!$A$17:$H$136,3,FALSE))</f>
        <v>0</v>
      </c>
      <c r="E8" s="166" t="str">
        <f>IF(B8="","",VLOOKUP(B8,'様式4・小学部（低）'!$A$17:$H$136,4,FALSE))</f>
        <v/>
      </c>
      <c r="F8" s="167" t="str">
        <f>IF(B8="","",VLOOKUP(B8,'様式4・小学部（低）'!$A$17:$H$136,5,FALSE))</f>
        <v/>
      </c>
      <c r="G8" s="397">
        <f>IF(B8="","",VLOOKUP(B8,'様式4・小学部（低）'!$A$17:$H$136,7,FALSE))</f>
        <v>0</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IF(B11="","",VLOOKUP(B11,'様式4・小学部（低）'!$A$17:$H$136,2,FALSE))</f>
        <v/>
      </c>
      <c r="D11" s="394" t="str">
        <f>IF(B11="","",VLOOKUP(B11,'様式4・小学部（低）'!$A$17:$H$136,3,FALSE))</f>
        <v/>
      </c>
      <c r="E11" s="166" t="str">
        <f>IF(B11="","",VLOOKUP(B11,'様式4・小学部（低）'!$A$17:$H$136,4,FALSE))</f>
        <v/>
      </c>
      <c r="F11" s="167" t="str">
        <f>IF(B11="","",VLOOKUP(B11,'様式4・小学部（低）'!$A$17:$H$136,5,FALSE))</f>
        <v/>
      </c>
      <c r="G11" s="397" t="str">
        <f>IF(B11="","",VLOOKUP(B11,'様式4・小学部（低）'!$A$17:$H$136,7,FALSE))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IF(B14="","",VLOOKUP(B14,'様式4・小学部（低）'!$A$17:$H$136,2,FALSE))</f>
        <v/>
      </c>
      <c r="D14" s="394" t="str">
        <f>IF(B14="","",VLOOKUP(B14,'様式4・小学部（低）'!$A$17:$H$136,3,FALSE))</f>
        <v/>
      </c>
      <c r="E14" s="166" t="str">
        <f>IF(B14="","",VLOOKUP(B14,'様式4・小学部（低）'!$A$17:$H$136,4,FALSE))</f>
        <v/>
      </c>
      <c r="F14" s="167" t="str">
        <f>IF(B14="","",VLOOKUP(B14,'様式4・小学部（低）'!$A$17:$H$136,5,FALSE))</f>
        <v/>
      </c>
      <c r="G14" s="397" t="str">
        <f>IF(B14="","",VLOOKUP(B14,'様式4・小学部（低）'!$A$17:$H$136,7,FALSE))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IF(B17="","",VLOOKUP(B17,'様式4・小学部（低）'!$A$17:$H$136,2,FALSE))</f>
        <v/>
      </c>
      <c r="D17" s="394" t="str">
        <f>IF(B17="","",VLOOKUP(B17,'様式4・小学部（低）'!$A$17:$H$136,3,FALSE))</f>
        <v/>
      </c>
      <c r="E17" s="166" t="str">
        <f>IF(B17="","",VLOOKUP(B17,'様式4・小学部（低）'!$A$17:$H$136,4,FALSE))</f>
        <v/>
      </c>
      <c r="F17" s="167" t="str">
        <f>IF(B17="","",VLOOKUP(B17,'様式4・小学部（低）'!$A$17:$H$136,5,FALSE))</f>
        <v/>
      </c>
      <c r="G17" s="397" t="str">
        <f>IF(B17="","",VLOOKUP(B17,'様式4・小学部（低）'!$A$17:$H$136,7,FALSE))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IF(B20="","",VLOOKUP(B20,'様式4・小学部（低）'!$A$17:$H$136,2,FALSE))</f>
        <v/>
      </c>
      <c r="D20" s="394" t="str">
        <f>IF(B20="","",VLOOKUP(B20,'様式4・小学部（低）'!$A$17:$H$136,3,FALSE))</f>
        <v/>
      </c>
      <c r="E20" s="166" t="str">
        <f>IF(B20="","",VLOOKUP(B20,'様式4・小学部（低）'!$A$17:$H$136,4,FALSE))</f>
        <v/>
      </c>
      <c r="F20" s="167" t="str">
        <f>IF(B20="","",VLOOKUP(B20,'様式4・小学部（低）'!$A$17:$H$136,5,FALSE))</f>
        <v/>
      </c>
      <c r="G20" s="397" t="str">
        <f>IF(B20="","",VLOOKUP(B20,'様式4・小学部（低）'!$A$17:$H$136,7,FALSE))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IF(B23="","",VLOOKUP(B23,'様式4・小学部（低）'!$A$17:$H$136,2,FALSE))</f>
        <v/>
      </c>
      <c r="D23" s="394" t="str">
        <f>IF(B23="","",VLOOKUP(B23,'様式4・小学部（低）'!$A$17:$H$136,3,FALSE))</f>
        <v/>
      </c>
      <c r="E23" s="166" t="str">
        <f>IF(B23="","",VLOOKUP(B23,'様式4・小学部（低）'!$A$17:$H$136,4,FALSE))</f>
        <v/>
      </c>
      <c r="F23" s="167" t="str">
        <f>IF(B23="","",VLOOKUP(B23,'様式4・小学部（低）'!$A$17:$H$136,5,FALSE))</f>
        <v/>
      </c>
      <c r="G23" s="397" t="str">
        <f>IF(B23="","",VLOOKUP(B23,'様式4・小学部（低）'!$A$17:$H$136,7,FALSE))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IF(B26="","",VLOOKUP(B26,'様式4・小学部（低）'!$A$17:$H$136,2,FALSE))</f>
        <v/>
      </c>
      <c r="D26" s="394" t="str">
        <f>IF(B26="","",VLOOKUP(B26,'様式4・小学部（低）'!$A$17:$H$136,3,FALSE))</f>
        <v/>
      </c>
      <c r="E26" s="166" t="str">
        <f>IF(B26="","",VLOOKUP(B26,'様式4・小学部（低）'!$A$17:$H$136,4,FALSE))</f>
        <v/>
      </c>
      <c r="F26" s="167" t="str">
        <f>IF(B26="","",VLOOKUP(B26,'様式4・小学部（低）'!$A$17:$H$136,5,FALSE))</f>
        <v/>
      </c>
      <c r="G26" s="397" t="str">
        <f>IF(B26="","",VLOOKUP(B26,'様式4・小学部（低）'!$A$17:$H$136,7,FALSE))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IF(B29="","",VLOOKUP(B29,'様式4・小学部（低）'!$A$17:$H$136,2,FALSE))</f>
        <v/>
      </c>
      <c r="D29" s="394" t="str">
        <f>IF(B29="","",VLOOKUP(B29,'様式4・小学部（低）'!$A$17:$H$136,3,FALSE))</f>
        <v/>
      </c>
      <c r="E29" s="166" t="str">
        <f>IF(B29="","",VLOOKUP(B29,'様式4・小学部（低）'!$A$17:$H$136,4,FALSE))</f>
        <v/>
      </c>
      <c r="F29" s="167" t="str">
        <f>IF(B29="","",VLOOKUP(B29,'様式4・小学部（低）'!$A$17:$H$136,5,FALSE))</f>
        <v/>
      </c>
      <c r="G29" s="397" t="str">
        <f>IF(B29="","",VLOOKUP(B29,'様式4・小学部（低）'!$A$17:$H$136,7,FALSE))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IF(B32="","",VLOOKUP(B32,'様式4・小学部（低）'!$A$17:$H$136,2,FALSE))</f>
        <v/>
      </c>
      <c r="D32" s="394" t="str">
        <f>IF(B32="","",VLOOKUP(B32,'様式4・小学部（低）'!$A$17:$H$136,3,FALSE))</f>
        <v/>
      </c>
      <c r="E32" s="166" t="str">
        <f>IF(B32="","",VLOOKUP(B32,'様式4・小学部（低）'!$A$17:$H$136,4,FALSE))</f>
        <v/>
      </c>
      <c r="F32" s="167" t="str">
        <f>IF(B32="","",VLOOKUP(B32,'様式4・小学部（低）'!$A$17:$H$136,5,FALSE))</f>
        <v/>
      </c>
      <c r="G32" s="397" t="str">
        <f>IF(B32="","",VLOOKUP(B32,'様式4・小学部（低）'!$A$17:$H$136,7,FALSE))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IF(B35="","",VLOOKUP(B35,'様式4・小学部（低）'!$A$17:$H$136,2,FALSE))</f>
        <v/>
      </c>
      <c r="D35" s="394" t="str">
        <f>IF(B35="","",VLOOKUP(B35,'様式4・小学部（低）'!$A$17:$H$136,3,FALSE))</f>
        <v/>
      </c>
      <c r="E35" s="166" t="str">
        <f>IF(B35="","",VLOOKUP(B35,'様式4・小学部（低）'!$A$17:$H$136,4,FALSE))</f>
        <v/>
      </c>
      <c r="F35" s="167" t="str">
        <f>IF(B35="","",VLOOKUP(B35,'様式4・小学部（低）'!$A$17:$H$136,5,FALSE))</f>
        <v/>
      </c>
      <c r="G35" s="397" t="str">
        <f>IF(B35="","",VLOOKUP(B35,'様式4・小学部（低）'!$A$17:$H$136,7,FALSE))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IF(B38="","",VLOOKUP(B38,'様式4・小学部（低）'!$A$17:$H$136,2,FALSE))</f>
        <v/>
      </c>
      <c r="D38" s="394" t="str">
        <f>IF(B38="","",VLOOKUP(B38,'様式4・小学部（低）'!$A$17:$H$136,3,FALSE))</f>
        <v/>
      </c>
      <c r="E38" s="166" t="str">
        <f>IF(B38="","",VLOOKUP(B38,'様式4・小学部（低）'!$A$17:$H$136,4,FALSE))</f>
        <v/>
      </c>
      <c r="F38" s="167" t="str">
        <f>IF(B38="","",VLOOKUP(B38,'様式4・小学部（低）'!$A$17:$H$136,5,FALSE))</f>
        <v/>
      </c>
      <c r="G38" s="397" t="str">
        <f>IF(B38="","",VLOOKUP(B38,'様式4・小学部（低）'!$A$17:$H$136,7,FALSE))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IF(B41="","",VLOOKUP(B41,'様式4・小学部（低）'!$A$17:$H$136,2,FALSE))</f>
        <v/>
      </c>
      <c r="D41" s="394" t="str">
        <f>IF(B41="","",VLOOKUP(B41,'様式4・小学部（低）'!$A$17:$H$136,3,FALSE))</f>
        <v/>
      </c>
      <c r="E41" s="166" t="str">
        <f>IF(B41="","",VLOOKUP(B41,'様式4・小学部（低）'!$A$17:$H$136,4,FALSE))</f>
        <v/>
      </c>
      <c r="F41" s="167" t="str">
        <f>IF(B41="","",VLOOKUP(B41,'様式4・小学部（低）'!$A$17:$H$136,5,FALSE))</f>
        <v/>
      </c>
      <c r="G41" s="397" t="str">
        <f>IF(B41="","",VLOOKUP(B41,'様式4・小学部（低）'!$A$17:$H$136,7,FALSE))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IF(B44="","",VLOOKUP(B44,'様式4・小学部（低）'!$A$17:$H$136,2,FALSE))</f>
        <v/>
      </c>
      <c r="D44" s="394" t="str">
        <f>IF(B44="","",VLOOKUP(B44,'様式4・小学部（低）'!$A$17:$H$136,3,FALSE))</f>
        <v/>
      </c>
      <c r="E44" s="166" t="str">
        <f>IF(B44="","",VLOOKUP(B44,'様式4・小学部（低）'!$A$17:$H$136,4,FALSE))</f>
        <v/>
      </c>
      <c r="F44" s="167" t="str">
        <f>IF(B44="","",VLOOKUP(B44,'様式4・小学部（低）'!$A$17:$H$136,5,FALSE))</f>
        <v/>
      </c>
      <c r="G44" s="397" t="str">
        <f>IF(B44="","",VLOOKUP(B44,'様式4・小学部（低）'!$A$17:$H$136,7,FALSE))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IF(B47="","",VLOOKUP(B47,'様式4・小学部（低）'!$A$17:$H$136,2,FALSE))</f>
        <v/>
      </c>
      <c r="D47" s="394" t="str">
        <f>IF(B47="","",VLOOKUP(B47,'様式4・小学部（低）'!$A$17:$H$136,3,FALSE))</f>
        <v/>
      </c>
      <c r="E47" s="166" t="str">
        <f>IF(B47="","",VLOOKUP(B47,'様式4・小学部（低）'!$A$17:$H$136,4,FALSE))</f>
        <v/>
      </c>
      <c r="F47" s="167" t="str">
        <f>IF(B47="","",VLOOKUP(B47,'様式4・小学部（低）'!$A$17:$H$136,5,FALSE))</f>
        <v/>
      </c>
      <c r="G47" s="397" t="str">
        <f>IF(B47="","",VLOOKUP(B47,'様式4・小学部（低）'!$A$17:$H$136,7,FALSE))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IF(B50="","",VLOOKUP(B50,'様式4・小学部（低）'!$A$17:$H$136,2,FALSE))</f>
        <v/>
      </c>
      <c r="D50" s="394" t="str">
        <f>IF(B50="","",VLOOKUP(B50,'様式4・小学部（低）'!$A$17:$H$136,3,FALSE))</f>
        <v/>
      </c>
      <c r="E50" s="166" t="str">
        <f>IF(B50="","",VLOOKUP(B50,'様式4・小学部（低）'!$A$17:$H$136,4,FALSE))</f>
        <v/>
      </c>
      <c r="F50" s="167" t="str">
        <f>IF(B50="","",VLOOKUP(B50,'様式4・小学部（低）'!$A$17:$H$136,5,FALSE))</f>
        <v/>
      </c>
      <c r="G50" s="397" t="str">
        <f>IF(B50="","",VLOOKUP(B50,'様式4・小学部（低）'!$A$17:$H$136,7,FALSE))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M1" sqref="M1:M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5528</v>
      </c>
      <c r="D1" s="382"/>
      <c r="E1" s="157"/>
      <c r="F1" s="388"/>
      <c r="G1" s="388"/>
      <c r="H1" s="388"/>
      <c r="I1" s="388"/>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大阪府立"&amp;'様式4・小学部（低）'!V3&amp;"　　　"&amp;'様式4・小学部（低）'!W3</f>
        <v>学校名　　　大阪府立思斉支援学校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2018</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06-1　偕　成　社</v>
      </c>
      <c r="F8" s="179" t="str">
        <f>IF(B8="","",VLOOKUP(B8,'様式4・小学部（低）'!$I$17:$Q$136,5,FALSE))</f>
        <v>エリック・カールの絵本はらぺこあおむし</v>
      </c>
      <c r="G8" s="179" t="str">
        <f>IF(B8="","",VLOOKUP(B8,'様式4・小学部（低）'!$I$17:$Q$136,6,FALSE))</f>
        <v>知</v>
      </c>
      <c r="H8" s="179" t="str">
        <f>IF(B8="","",VLOOKUP(B8,'様式4・小学部（低）'!$I$17:$Q$136,7,FALSE))</f>
        <v>全</v>
      </c>
      <c r="I8" s="197" t="s">
        <v>7889</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10-1　講　談　社</v>
      </c>
      <c r="F9" s="179" t="str">
        <f>IF(B9="","",VLOOKUP(B9,'様式4・小学部（低）'!$I$17:$Q$136,5,FALSE))</f>
        <v>ブルーナのアイディアブックミッフィーの１から10まで</v>
      </c>
      <c r="G9" s="179" t="str">
        <f>IF(B9="","",VLOOKUP(B9,'様式4・小学部（低）'!$I$17:$Q$136,6,FALSE))</f>
        <v>知</v>
      </c>
      <c r="H9" s="179" t="str">
        <f>IF(B9="","",VLOOKUP(B9,'様式4・小学部（低）'!$I$17:$Q$136,7,FALSE))</f>
        <v>Ｂ</v>
      </c>
      <c r="I9" s="197" t="s">
        <v>7897</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16-3　大日本絵画</v>
      </c>
      <c r="F10" s="179" t="str">
        <f>IF(B10="","",VLOOKUP(B10,'様式4・小学部（低）'!$I$17:$Q$136,5,FALSE))</f>
        <v>めくりしかけえほんたのしいはじめての
さんすうのえほん</v>
      </c>
      <c r="G10" s="179" t="str">
        <f>IF(B10="","",VLOOKUP(B10,'様式4・小学部（低）'!$I$17:$Q$136,6,FALSE))</f>
        <v>知</v>
      </c>
      <c r="H10" s="179" t="str">
        <f>IF(B10="","",VLOOKUP(B10,'様式4・小学部（低）'!$I$17:$Q$136,7,FALSE))</f>
        <v>Ｃ</v>
      </c>
      <c r="I10" s="197" t="s">
        <v>7896</v>
      </c>
    </row>
    <row r="11" spans="1:9" ht="80.099999999999994" customHeight="1" x14ac:dyDescent="0.45">
      <c r="A11" s="176">
        <v>4</v>
      </c>
      <c r="B11" s="177" t="s">
        <v>2030</v>
      </c>
      <c r="C11" s="178" t="str">
        <f>IF(B11="","",VLOOKUP(B11,'様式4・小学部（低）'!$I$17:$Q$136,2,FALSE))</f>
        <v>生活</v>
      </c>
      <c r="D11" s="178" t="str">
        <f>IF(B11="","",VLOOKUP(B11,'様式4・小学部（低）'!$I$17:$Q$136,3,FALSE))</f>
        <v>生活</v>
      </c>
      <c r="E11" s="178" t="str">
        <f>IF(B11="","",VLOOKUP(B11,'様式4・小学部（低）'!$I$17:$Q$136,4,FALSE))</f>
        <v>01-1　あ か ね 書 房</v>
      </c>
      <c r="F11" s="179" t="str">
        <f>IF(B11="","",VLOOKUP(B11,'様式4・小学部（低）'!$I$17:$Q$136,5,FALSE))</f>
        <v>かばくん くらしのえほん３かばくんのはるなつあきふゆ</v>
      </c>
      <c r="G11" s="179" t="str">
        <f>IF(B11="","",VLOOKUP(B11,'様式4・小学部（低）'!$I$17:$Q$136,6,FALSE))</f>
        <v>知</v>
      </c>
      <c r="H11" s="179" t="str">
        <f>IF(B11="","",VLOOKUP(B11,'様式4・小学部（低）'!$I$17:$Q$136,7,FALSE))</f>
        <v>全</v>
      </c>
      <c r="I11" s="197" t="s">
        <v>7905</v>
      </c>
    </row>
    <row r="12" spans="1:9" ht="80.099999999999994" customHeight="1" x14ac:dyDescent="0.45">
      <c r="A12" s="176">
        <v>5</v>
      </c>
      <c r="B12" s="177" t="s">
        <v>2033</v>
      </c>
      <c r="C12" s="178" t="str">
        <f>IF(B12="","",VLOOKUP(B12,'様式4・小学部（低）'!$I$17:$Q$136,2,FALSE))</f>
        <v>音楽</v>
      </c>
      <c r="D12" s="178" t="str">
        <f>IF(B12="","",VLOOKUP(B12,'様式4・小学部（低）'!$I$17:$Q$136,3,FALSE))</f>
        <v>音楽</v>
      </c>
      <c r="E12" s="178" t="str">
        <f>IF(B12="","",VLOOKUP(B12,'様式4・小学部（低）'!$I$17:$Q$136,4,FALSE))</f>
        <v>東書</v>
      </c>
      <c r="F12" s="179" t="str">
        <f>IF(B12="","",VLOOKUP(B12,'様式4・小学部（低）'!$I$17:$Q$136,5,FALSE))</f>
        <v>おんがく　☆</v>
      </c>
      <c r="G12" s="179" t="str">
        <f>IF(B12="","",VLOOKUP(B12,'様式4・小学部（低）'!$I$17:$Q$136,6,FALSE))</f>
        <v>知</v>
      </c>
      <c r="H12" s="179" t="str">
        <f>IF(B12="","",VLOOKUP(B12,'様式4・小学部（低）'!$I$17:$Q$136,7,FALSE))</f>
        <v>全</v>
      </c>
      <c r="I12" s="197" t="s">
        <v>7890</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3" zoomScaleNormal="100" zoomScaleSheetLayoutView="100" workbookViewId="0">
      <selection activeCell="M1" sqref="M1:M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89" t="s">
        <v>5526</v>
      </c>
      <c r="D1" s="390"/>
      <c r="E1" s="157"/>
      <c r="F1" s="388" t="s">
        <v>7776</v>
      </c>
      <c r="G1" s="388"/>
      <c r="H1" s="388"/>
    </row>
    <row r="2" spans="1:8" ht="29.25" customHeight="1" x14ac:dyDescent="0.45">
      <c r="A2" s="392" t="str">
        <f>'様式4・小学部（低）'!F1&amp;"選定理由一覧表（検定済教科書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様式３・小１!F3</f>
        <v>学校名　　　大阪府立思斉支援学校　　　小学部（低）</v>
      </c>
      <c r="G3" s="387"/>
      <c r="H3" s="387"/>
    </row>
    <row r="4" spans="1:8" s="35" customFormat="1" ht="20.399999999999999" customHeight="1" x14ac:dyDescent="0.2">
      <c r="A4" s="158"/>
      <c r="B4" s="158"/>
      <c r="C4" s="159"/>
      <c r="D4" s="159"/>
      <c r="E4" s="159"/>
      <c r="F4" s="391"/>
      <c r="G4" s="391"/>
      <c r="H4" s="391"/>
    </row>
    <row r="5" spans="1:8" s="35" customFormat="1" ht="20.399999999999999" customHeight="1" x14ac:dyDescent="0.2">
      <c r="A5" s="386" t="s">
        <v>2018</v>
      </c>
      <c r="B5" s="386"/>
      <c r="C5" s="386"/>
      <c r="D5" s="159"/>
      <c r="E5" s="159"/>
      <c r="F5" s="285" t="s">
        <v>7713</v>
      </c>
      <c r="G5" s="285"/>
      <c r="H5" s="285"/>
    </row>
    <row r="6" spans="1:8" ht="20.399999999999999" customHeight="1" x14ac:dyDescent="0.45">
      <c r="A6" s="386"/>
      <c r="B6" s="386"/>
      <c r="C6" s="386"/>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IF(B8="","",VLOOKUP(B8,'様式4・小学部（低）'!$I$17:$Q$136,2,FALSE))</f>
        <v/>
      </c>
      <c r="D8" s="394" t="str">
        <f>IF(B8="","",VLOOKUP(B8,'様式4・小学部（低）'!$I$17:$Q$136,3,FALSE))</f>
        <v/>
      </c>
      <c r="E8" s="166" t="str">
        <f>IF(B8="","",VLOOKUP(B8,'様式4・小学部（低）'!$A$17:$H$136,4,FALSE))</f>
        <v/>
      </c>
      <c r="F8" s="167" t="str">
        <f>IF(B8="","",VLOOKUP(B8,'様式4・小学部（低）'!$I$17:$Q$136,5,FALSE))</f>
        <v/>
      </c>
      <c r="G8" s="397" t="str">
        <f>IF(B8="","",VLOOKUP(B8,'様式4・小学部（低）'!$I$17:$Q$136,7,FALSE))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IF(B11="","",VLOOKUP(B11,'様式4・小学部（低）'!$I$17:$Q$136,2,FALSE))</f>
        <v/>
      </c>
      <c r="D11" s="394" t="str">
        <f>IF(B11="","",VLOOKUP(B11,'様式4・小学部（低）'!$I$17:$Q$136,3,FALSE))</f>
        <v/>
      </c>
      <c r="E11" s="166" t="str">
        <f>IF(B11="","",VLOOKUP(B11,'様式4・小学部（低）'!$I$17:$Q$136,4,FALSE))</f>
        <v/>
      </c>
      <c r="F11" s="167" t="str">
        <f>IF(B11="","",VLOOKUP(B11,'様式4・小学部（低）'!$I$17:$Q$136,5,FALSE))</f>
        <v/>
      </c>
      <c r="G11" s="397" t="str">
        <f>IF(B11="","",VLOOKUP(B11,'様式4・小学部（低）'!$I$17:$Q$136,7,FALSE))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IF(B14="","",VLOOKUP(B14,'様式4・小学部（低）'!$I$17:$Q$136,2,FALSE))</f>
        <v/>
      </c>
      <c r="D14" s="394" t="str">
        <f>IF(B14="","",VLOOKUP(B14,'様式4・小学部（低）'!$I$17:$Q$136,3,FALSE))</f>
        <v/>
      </c>
      <c r="E14" s="166" t="str">
        <f>IF(B14="","",VLOOKUP(B14,'様式4・小学部（低）'!$I$17:$Q$136,4,FALSE))</f>
        <v/>
      </c>
      <c r="F14" s="167" t="str">
        <f>IF(B14="","",VLOOKUP(B14,'様式4・小学部（低）'!$I$17:$Q$136,5,FALSE))</f>
        <v/>
      </c>
      <c r="G14" s="397" t="str">
        <f>IF(B14="","",VLOOKUP(B14,'様式4・小学部（低）'!$I$17:$Q$136,7,FALSE))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IF(B17="","",VLOOKUP(B17,'様式4・小学部（低）'!$I$17:$Q$136,2,FALSE))</f>
        <v/>
      </c>
      <c r="D17" s="394" t="str">
        <f>IF(B17="","",VLOOKUP(B17,'様式4・小学部（低）'!$I$17:$Q$136,3,FALSE))</f>
        <v/>
      </c>
      <c r="E17" s="166" t="str">
        <f>IF(B17="","",VLOOKUP(B17,'様式4・小学部（低）'!$I$17:$Q$136,4,FALSE))</f>
        <v/>
      </c>
      <c r="F17" s="167" t="str">
        <f>IF(B17="","",VLOOKUP(B17,'様式4・小学部（低）'!$I$17:$Q$136,5,FALSE))</f>
        <v/>
      </c>
      <c r="G17" s="397" t="str">
        <f>IF(B17="","",VLOOKUP(B17,'様式4・小学部（低）'!$I$17:$Q$136,7,FALSE))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IF(B20="","",VLOOKUP(B20,'様式4・小学部（低）'!$I$17:$Q$136,2,FALSE))</f>
        <v/>
      </c>
      <c r="D20" s="394" t="str">
        <f>IF(B20="","",VLOOKUP(B20,'様式4・小学部（低）'!$I$17:$Q$136,3,FALSE))</f>
        <v/>
      </c>
      <c r="E20" s="166" t="str">
        <f>IF(B20="","",VLOOKUP(B20,'様式4・小学部（低）'!$I$17:$Q$136,4,FALSE))</f>
        <v/>
      </c>
      <c r="F20" s="167" t="str">
        <f>IF(B20="","",VLOOKUP(B20,'様式4・小学部（低）'!$I$17:$Q$136,5,FALSE))</f>
        <v/>
      </c>
      <c r="G20" s="397" t="str">
        <f>IF(B20="","",VLOOKUP(B20,'様式4・小学部（低）'!$I$17:$Q$136,7,FALSE))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IF(B23="","",VLOOKUP(B23,'様式4・小学部（低）'!$I$17:$Q$136,2,FALSE))</f>
        <v/>
      </c>
      <c r="D23" s="394" t="str">
        <f>IF(B23="","",VLOOKUP(B23,'様式4・小学部（低）'!$I$17:$Q$136,3,FALSE))</f>
        <v/>
      </c>
      <c r="E23" s="166" t="str">
        <f>IF(B23="","",VLOOKUP(B23,'様式4・小学部（低）'!$I$17:$Q$136,4,FALSE))</f>
        <v/>
      </c>
      <c r="F23" s="167" t="str">
        <f>IF(B23="","",VLOOKUP(B23,'様式4・小学部（低）'!$I$17:$Q$136,5,FALSE))</f>
        <v/>
      </c>
      <c r="G23" s="397" t="str">
        <f>IF(B23="","",VLOOKUP(B23,'様式4・小学部（低）'!$I$17:$Q$136,7,FALSE))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IF(B26="","",VLOOKUP(B26,'様式4・小学部（低）'!$I$17:$Q$136,2,FALSE))</f>
        <v/>
      </c>
      <c r="D26" s="394" t="str">
        <f>IF(B26="","",VLOOKUP(B26,'様式4・小学部（低）'!$I$17:$Q$136,3,FALSE))</f>
        <v/>
      </c>
      <c r="E26" s="166" t="str">
        <f>IF(B26="","",VLOOKUP(B26,'様式4・小学部（低）'!$I$17:$Q$136,4,FALSE))</f>
        <v/>
      </c>
      <c r="F26" s="167" t="str">
        <f>IF(B26="","",VLOOKUP(B26,'様式4・小学部（低）'!$I$17:$Q$136,5,FALSE))</f>
        <v/>
      </c>
      <c r="G26" s="397" t="str">
        <f>IF(B26="","",VLOOKUP(B26,'様式4・小学部（低）'!$I$17:$Q$136,7,FALSE))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IF(B29="","",VLOOKUP(B29,'様式4・小学部（低）'!$I$17:$Q$136,2,FALSE))</f>
        <v/>
      </c>
      <c r="D29" s="394" t="str">
        <f>IF(B29="","",VLOOKUP(B29,'様式4・小学部（低）'!$I$17:$Q$136,3,FALSE))</f>
        <v/>
      </c>
      <c r="E29" s="166" t="str">
        <f>IF(B29="","",VLOOKUP(B29,'様式4・小学部（低）'!$I$17:$Q$136,4,FALSE))</f>
        <v/>
      </c>
      <c r="F29" s="167" t="str">
        <f>IF(B29="","",VLOOKUP(B29,'様式4・小学部（低）'!$I$17:$Q$136,5,FALSE))</f>
        <v/>
      </c>
      <c r="G29" s="397" t="str">
        <f>IF(B29="","",VLOOKUP(B29,'様式4・小学部（低）'!$I$17:$Q$136,7,FALSE))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IF(B32="","",VLOOKUP(B32,'様式4・小学部（低）'!$I$17:$Q$136,2,FALSE))</f>
        <v/>
      </c>
      <c r="D32" s="394" t="str">
        <f>IF(B32="","",VLOOKUP(B32,'様式4・小学部（低）'!$I$17:$Q$136,3,FALSE))</f>
        <v/>
      </c>
      <c r="E32" s="166" t="str">
        <f>IF(B32="","",VLOOKUP(B32,'様式4・小学部（低）'!$I$17:$Q$136,4,FALSE))</f>
        <v/>
      </c>
      <c r="F32" s="167" t="str">
        <f>IF(B32="","",VLOOKUP(B32,'様式4・小学部（低）'!$I$17:$Q$136,5,FALSE))</f>
        <v/>
      </c>
      <c r="G32" s="397" t="str">
        <f>IF(B32="","",VLOOKUP(B32,'様式4・小学部（低）'!$I$17:$Q$136,7,FALSE))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IF(B35="","",VLOOKUP(B35,'様式4・小学部（低）'!$I$17:$Q$136,2,FALSE))</f>
        <v/>
      </c>
      <c r="D35" s="394" t="str">
        <f>IF(B35="","",VLOOKUP(B35,'様式4・小学部（低）'!$I$17:$Q$136,3,FALSE))</f>
        <v/>
      </c>
      <c r="E35" s="166" t="str">
        <f>IF(B35="","",VLOOKUP(B35,'様式4・小学部（低）'!$I$17:$Q$136,4,FALSE))</f>
        <v/>
      </c>
      <c r="F35" s="167" t="str">
        <f>IF(B35="","",VLOOKUP(B35,'様式4・小学部（低）'!$I$17:$Q$136,5,FALSE))</f>
        <v/>
      </c>
      <c r="G35" s="397" t="str">
        <f>IF(B35="","",VLOOKUP(B35,'様式4・小学部（低）'!$I$17:$Q$136,7,FALSE))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IF(B38="","",VLOOKUP(B38,'様式4・小学部（低）'!$I$17:$Q$136,2,FALSE))</f>
        <v/>
      </c>
      <c r="D38" s="394" t="str">
        <f>IF(B38="","",VLOOKUP(B38,'様式4・小学部（低）'!$I$17:$Q$136,3,FALSE))</f>
        <v/>
      </c>
      <c r="E38" s="166" t="str">
        <f>IF(B38="","",VLOOKUP(B38,'様式4・小学部（低）'!$I$17:$Q$136,4,FALSE))</f>
        <v/>
      </c>
      <c r="F38" s="167" t="str">
        <f>IF(B38="","",VLOOKUP(B38,'様式4・小学部（低）'!$I$17:$Q$136,5,FALSE))</f>
        <v/>
      </c>
      <c r="G38" s="397" t="str">
        <f>IF(B38="","",VLOOKUP(B38,'様式4・小学部（低）'!$I$17:$Q$136,7,FALSE))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IF(B41="","",VLOOKUP(B41,'様式4・小学部（低）'!$I$17:$Q$136,2,FALSE))</f>
        <v/>
      </c>
      <c r="D41" s="394" t="str">
        <f>IF(B41="","",VLOOKUP(B41,'様式4・小学部（低）'!$I$17:$Q$136,3,FALSE))</f>
        <v/>
      </c>
      <c r="E41" s="166" t="str">
        <f>IF(B41="","",VLOOKUP(B41,'様式4・小学部（低）'!$I$17:$Q$136,4,FALSE))</f>
        <v/>
      </c>
      <c r="F41" s="167" t="str">
        <f>IF(B41="","",VLOOKUP(B41,'様式4・小学部（低）'!$I$17:$Q$136,5,FALSE))</f>
        <v/>
      </c>
      <c r="G41" s="397" t="str">
        <f>IF(B41="","",VLOOKUP(B41,'様式4・小学部（低）'!$I$17:$Q$136,7,FALSE))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IF(B44="","",VLOOKUP(B44,'様式4・小学部（低）'!$I$17:$Q$136,2,FALSE))</f>
        <v/>
      </c>
      <c r="D44" s="394" t="str">
        <f>IF(B44="","",VLOOKUP(B44,'様式4・小学部（低）'!$I$17:$Q$136,3,FALSE))</f>
        <v/>
      </c>
      <c r="E44" s="166" t="str">
        <f>IF(B44="","",VLOOKUP(B44,'様式4・小学部（低）'!$I$17:$Q$136,4,FALSE))</f>
        <v/>
      </c>
      <c r="F44" s="167" t="str">
        <f>IF(B44="","",VLOOKUP(B44,'様式4・小学部（低）'!$I$17:$Q$136,5,FALSE))</f>
        <v/>
      </c>
      <c r="G44" s="397" t="str">
        <f>IF(B44="","",VLOOKUP(B44,'様式4・小学部（低）'!$I$17:$Q$136,7,FALSE))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IF(B47="","",VLOOKUP(B47,'様式4・小学部（低）'!$I$17:$Q$136,2,FALSE))</f>
        <v/>
      </c>
      <c r="D47" s="394" t="str">
        <f>IF(B47="","",VLOOKUP(B47,'様式4・小学部（低）'!$I$17:$Q$136,3,FALSE))</f>
        <v/>
      </c>
      <c r="E47" s="166" t="str">
        <f>IF(B47="","",VLOOKUP(B47,'様式4・小学部（低）'!$I$17:$Q$136,4,FALSE))</f>
        <v/>
      </c>
      <c r="F47" s="167" t="str">
        <f>IF(B47="","",VLOOKUP(B47,'様式4・小学部（低）'!$I$17:$Q$136,5,FALSE))</f>
        <v/>
      </c>
      <c r="G47" s="397" t="str">
        <f>IF(B47="","",VLOOKUP(B47,'様式4・小学部（低）'!$I$17:$Q$136,7,FALSE))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IF(B50="","",VLOOKUP(B50,'様式4・小学部（低）'!$I$17:$Q$136,2,FALSE))</f>
        <v/>
      </c>
      <c r="D50" s="394" t="str">
        <f>IF(B50="","",VLOOKUP(B50,'様式4・小学部（低）'!$I$17:$Q$136,3,FALSE))</f>
        <v/>
      </c>
      <c r="E50" s="166" t="str">
        <f>IF(B50="","",VLOOKUP(B50,'様式4・小学部（低）'!$I$17:$Q$136,4,FALSE))</f>
        <v/>
      </c>
      <c r="F50" s="167" t="str">
        <f>IF(B50="","",VLOOKUP(B50,'様式4・小学部（低）'!$I$17:$Q$136,5,FALSE))</f>
        <v/>
      </c>
      <c r="G50" s="397" t="str">
        <f>IF(B50="","",VLOOKUP(B50,'様式4・小学部（低）'!$I$17:$Q$136,7,FALSE))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5" zoomScaleNormal="100" zoomScaleSheetLayoutView="85" workbookViewId="0">
      <selection activeCell="M1" sqref="M1:M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5528</v>
      </c>
      <c r="D1" s="382"/>
      <c r="E1" s="157"/>
      <c r="F1" s="388"/>
      <c r="G1" s="388"/>
      <c r="H1" s="388"/>
      <c r="I1" s="388"/>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9"/>
      <c r="E3" s="289"/>
      <c r="F3" s="385" t="str">
        <f>様式３・小１!F3</f>
        <v>学校名　　　大阪府立思斉支援学校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2019</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02-1
岩崎書店</v>
      </c>
      <c r="F8" s="179" t="str">
        <f>IF(B8="","",VLOOKUP(B8,'様式4・小学部（低）'!$R$17:$Z$136,5,FALSE))</f>
        <v>五味太郎のことばの絵本
ことばのあいうえお</v>
      </c>
      <c r="G8" s="181" t="str">
        <f>IF(B8="","",VLOOKUP(B8,'様式4・小学部（低）'!$R$17:$Z$136,6,FALSE))</f>
        <v>知</v>
      </c>
      <c r="H8" s="181" t="str">
        <f>IF(B8="","",VLOOKUP(B8,'様式4・小学部（低）'!$R$17:$Z$136,7,FALSE))</f>
        <v>Ｃ</v>
      </c>
      <c r="I8" s="197" t="s">
        <v>7885</v>
      </c>
    </row>
    <row r="9" spans="1:9" ht="80.099999999999994" customHeight="1" x14ac:dyDescent="0.45">
      <c r="A9" s="176">
        <v>2</v>
      </c>
      <c r="B9" s="177" t="s">
        <v>2025</v>
      </c>
      <c r="C9" s="180" t="str">
        <f>IF(B9="","",VLOOKUP(B9,'様式4・小学部（低）'!$R$17:$Z$136,2,FALSE))</f>
        <v>国語</v>
      </c>
      <c r="D9" s="180" t="str">
        <f>IF(B9="","",VLOOKUP(B9,'様式4・小学部（低）'!$R$17:$Z$136,3,FALSE))</f>
        <v>国語</v>
      </c>
      <c r="E9" s="178" t="str">
        <f>IF(B9="","",VLOOKUP(B9,'様式4・小学部（低）'!$R$17:$Z$136,4,FALSE))</f>
        <v>06-1　偕　成　社</v>
      </c>
      <c r="F9" s="179" t="str">
        <f>IF(B9="","",VLOOKUP(B9,'様式4・小学部（低）'!$R$17:$Z$136,5,FALSE))</f>
        <v>五味太郎・言葉図鑑（１）うごきのことば</v>
      </c>
      <c r="G9" s="181" t="str">
        <f>IF(B9="","",VLOOKUP(B9,'様式4・小学部（低）'!$R$17:$Z$136,6,FALSE))</f>
        <v>知</v>
      </c>
      <c r="H9" s="181" t="str">
        <f>IF(B9="","",VLOOKUP(B9,'様式4・小学部（低）'!$R$17:$Z$136,7,FALSE))</f>
        <v>Ｂ</v>
      </c>
      <c r="I9" s="197" t="s">
        <v>7886</v>
      </c>
    </row>
    <row r="10" spans="1:9" ht="80.099999999999994" customHeight="1" x14ac:dyDescent="0.45">
      <c r="A10" s="176">
        <v>3</v>
      </c>
      <c r="B10" s="177" t="s">
        <v>2028</v>
      </c>
      <c r="C10" s="180" t="str">
        <f>IF(B10="","",VLOOKUP(B10,'様式4・小学部（低）'!$R$17:$Z$136,2,FALSE))</f>
        <v>算数</v>
      </c>
      <c r="D10" s="180" t="str">
        <f>IF(B10="","",VLOOKUP(B10,'様式4・小学部（低）'!$R$17:$Z$136,3,FALSE))</f>
        <v>算数</v>
      </c>
      <c r="E10" s="178" t="str">
        <f>IF(B10="","",VLOOKUP(B10,'様式4・小学部（低）'!$R$17:$Z$136,4,FALSE))</f>
        <v>08-1　く も ん 出 版</v>
      </c>
      <c r="F10" s="179" t="str">
        <f>IF(B10="","",VLOOKUP(B10,'様式4・小学部（低）'!$R$17:$Z$136,5,FALSE))</f>
        <v>くもんのはじめてのえほん３おおきいちいさい</v>
      </c>
      <c r="G10" s="181" t="str">
        <f>IF(B10="","",VLOOKUP(B10,'様式4・小学部（低）'!$R$17:$Z$136,6,FALSE))</f>
        <v>知</v>
      </c>
      <c r="H10" s="181" t="str">
        <f>IF(B10="","",VLOOKUP(B10,'様式4・小学部（低）'!$R$17:$Z$136,7,FALSE))</f>
        <v>Ｃ</v>
      </c>
      <c r="I10" s="197" t="s">
        <v>7887</v>
      </c>
    </row>
    <row r="11" spans="1:9" ht="80.099999999999994" customHeight="1" x14ac:dyDescent="0.45">
      <c r="A11" s="176">
        <v>4</v>
      </c>
      <c r="B11" s="177" t="s">
        <v>2031</v>
      </c>
      <c r="C11" s="180" t="str">
        <f>IF(B11="","",VLOOKUP(B11,'様式4・小学部（低）'!$R$17:$Z$136,2,FALSE))</f>
        <v>算数</v>
      </c>
      <c r="D11" s="180" t="str">
        <f>IF(B11="","",VLOOKUP(B11,'様式4・小学部（低）'!$R$17:$Z$136,3,FALSE))</f>
        <v>算数</v>
      </c>
      <c r="E11" s="178" t="str">
        <f>IF(B11="","",VLOOKUP(B11,'様式4・小学部（低）'!$R$17:$Z$136,4,FALSE))</f>
        <v>20-4　戸田デザイン</v>
      </c>
      <c r="F11" s="179" t="str">
        <f>IF(B11="","",VLOOKUP(B11,'様式4・小学部（低）'!$R$17:$Z$136,5,FALSE))</f>
        <v>とけいのえほん</v>
      </c>
      <c r="G11" s="181" t="str">
        <f>IF(B11="","",VLOOKUP(B11,'様式4・小学部（低）'!$R$17:$Z$136,6,FALSE))</f>
        <v>知</v>
      </c>
      <c r="H11" s="181" t="str">
        <f>IF(B11="","",VLOOKUP(B11,'様式4・小学部（低）'!$R$17:$Z$136,7,FALSE))</f>
        <v>Ｂ</v>
      </c>
      <c r="I11" s="197" t="s">
        <v>7888</v>
      </c>
    </row>
    <row r="12" spans="1:9" ht="80.099999999999994" customHeight="1" x14ac:dyDescent="0.45">
      <c r="A12" s="176">
        <v>5</v>
      </c>
      <c r="B12" s="177" t="s">
        <v>2034</v>
      </c>
      <c r="C12" s="180" t="str">
        <f>IF(B12="","",VLOOKUP(B12,'様式4・小学部（低）'!$R$17:$Z$136,2,FALSE))</f>
        <v>生活</v>
      </c>
      <c r="D12" s="180" t="str">
        <f>IF(B12="","",VLOOKUP(B12,'様式4・小学部（低）'!$R$17:$Z$136,3,FALSE))</f>
        <v>生活</v>
      </c>
      <c r="E12" s="178" t="str">
        <f>IF(B12="","",VLOOKUP(B12,'様式4・小学部（低）'!$R$17:$Z$136,4,FALSE))</f>
        <v>東書</v>
      </c>
      <c r="F12" s="179" t="str">
        <f>IF(B12="","",VLOOKUP(B12,'様式4・小学部（低）'!$R$17:$Z$136,5,FALSE))</f>
        <v>せいかつ　☆☆</v>
      </c>
      <c r="G12" s="181" t="str">
        <f>IF(B12="","",VLOOKUP(B12,'様式4・小学部（低）'!$R$17:$Z$136,6,FALSE))</f>
        <v>知</v>
      </c>
      <c r="H12" s="181" t="str">
        <f>IF(B12="","",VLOOKUP(B12,'様式4・小学部（低）'!$R$17:$Z$136,7,FALSE))</f>
        <v>全</v>
      </c>
      <c r="I12" s="197" t="s">
        <v>7895</v>
      </c>
    </row>
    <row r="13" spans="1:9" ht="80.099999999999994" customHeight="1" x14ac:dyDescent="0.45">
      <c r="A13" s="176">
        <v>6</v>
      </c>
      <c r="B13" s="177" t="s">
        <v>2037</v>
      </c>
      <c r="C13" s="180" t="str">
        <f>IF(B13="","",VLOOKUP(B13,'様式4・小学部（低）'!$R$17:$Z$136,2,FALSE))</f>
        <v>音楽</v>
      </c>
      <c r="D13" s="180" t="str">
        <f>IF(B13="","",VLOOKUP(B13,'様式4・小学部（低）'!$R$17:$Z$136,3,FALSE))</f>
        <v>音楽</v>
      </c>
      <c r="E13" s="178" t="str">
        <f>IF(B13="","",VLOOKUP(B13,'様式4・小学部（低）'!$R$17:$Z$136,4,FALSE))</f>
        <v>17-1　チ ャ イ ル ド</v>
      </c>
      <c r="F13" s="179" t="str">
        <f>IF(B13="","",VLOOKUP(B13,'様式4・小学部（低）'!$R$17:$Z$136,5,FALSE))</f>
        <v>ポケットブックスケロポンズのあそびうた
同好会</v>
      </c>
      <c r="G13" s="181" t="str">
        <f>IF(B13="","",VLOOKUP(B13,'様式4・小学部（低）'!$R$17:$Z$136,6,FALSE))</f>
        <v>知</v>
      </c>
      <c r="H13" s="181" t="str">
        <f>IF(B13="","",VLOOKUP(B13,'様式4・小学部（低）'!$R$17:$Z$136,7,FALSE))</f>
        <v>全</v>
      </c>
      <c r="I13" s="197" t="s">
        <v>7898</v>
      </c>
    </row>
    <row r="14" spans="1:9" ht="80.099999999999994" customHeight="1" x14ac:dyDescent="0.45">
      <c r="A14" s="176">
        <v>7</v>
      </c>
      <c r="B14" s="177" t="s">
        <v>2040</v>
      </c>
      <c r="C14" s="180" t="str">
        <f>IF(B14="","",VLOOKUP(B14,'様式4・小学部（低）'!$R$17:$Z$136,2,FALSE))</f>
        <v>図画工作</v>
      </c>
      <c r="D14" s="180" t="str">
        <f>IF(B14="","",VLOOKUP(B14,'様式4・小学部（低）'!$R$17:$Z$136,3,FALSE))</f>
        <v>図画工作</v>
      </c>
      <c r="E14" s="178" t="str">
        <f>IF(B14="","",VLOOKUP(B14,'様式4・小学部（低）'!$R$17:$Z$136,4,FALSE))</f>
        <v>11-1　さ　え　ら</v>
      </c>
      <c r="F14" s="179" t="str">
        <f>IF(B14="","",VLOOKUP(B14,'様式4・小学部（低）'!$R$17:$Z$136,5,FALSE))</f>
        <v>たのしい工作教室　たのしいこうさく
きょうしつ１</v>
      </c>
      <c r="G14" s="181" t="str">
        <f>IF(B14="","",VLOOKUP(B14,'様式4・小学部（低）'!$R$17:$Z$136,6,FALSE))</f>
        <v>知</v>
      </c>
      <c r="H14" s="181" t="str">
        <f>IF(B14="","",VLOOKUP(B14,'様式4・小学部（低）'!$R$17:$Z$136,7,FALSE))</f>
        <v>全</v>
      </c>
      <c r="I14" s="197" t="s">
        <v>7899</v>
      </c>
    </row>
    <row r="15" spans="1:9" ht="80.099999999999994" customHeight="1" x14ac:dyDescent="0.45">
      <c r="A15" s="176">
        <v>8</v>
      </c>
      <c r="B15" s="177" t="s">
        <v>2043</v>
      </c>
      <c r="C15" s="180" t="str">
        <f>IF(B15="","",VLOOKUP(B15,'様式4・小学部（低）'!$R$17:$Z$136,2,FALSE))</f>
        <v>体育</v>
      </c>
      <c r="D15" s="180" t="str">
        <f>IF(B15="","",VLOOKUP(B15,'様式4・小学部（低）'!$R$17:$Z$136,3,FALSE))</f>
        <v>保健</v>
      </c>
      <c r="E15" s="178" t="str">
        <f>IF(B15="","",VLOOKUP(B15,'様式4・小学部（低）'!$R$17:$Z$136,4,FALSE))</f>
        <v>07-2　金　の　星　社</v>
      </c>
      <c r="F15" s="179" t="str">
        <f>IF(B15="","",VLOOKUP(B15,'様式4・小学部（低）'!$R$17:$Z$136,5,FALSE))</f>
        <v>げんきをつくる食育えほん１たべるのだいすき！</v>
      </c>
      <c r="G15" s="181" t="str">
        <f>IF(B15="","",VLOOKUP(B15,'様式4・小学部（低）'!$R$17:$Z$136,6,FALSE))</f>
        <v>知</v>
      </c>
      <c r="H15" s="181" t="str">
        <f>IF(B15="","",VLOOKUP(B15,'様式4・小学部（低）'!$R$17:$Z$136,7,FALSE))</f>
        <v>全</v>
      </c>
      <c r="I15" s="197" t="s">
        <v>7900</v>
      </c>
    </row>
    <row r="16" spans="1:9" ht="80.099999999999994" customHeight="1" x14ac:dyDescent="0.45">
      <c r="A16" s="176">
        <v>9</v>
      </c>
      <c r="B16" s="177" t="s">
        <v>2046</v>
      </c>
      <c r="C16" s="180" t="str">
        <f>IF(B16="","",VLOOKUP(B16,'様式4・小学部（低）'!$R$17:$Z$136,2,FALSE))</f>
        <v>道徳</v>
      </c>
      <c r="D16" s="180" t="str">
        <f>IF(B16="","",VLOOKUP(B16,'様式4・小学部（低）'!$R$17:$Z$136,3,FALSE))</f>
        <v>道徳</v>
      </c>
      <c r="E16" s="178" t="str">
        <f>IF(B16="","",VLOOKUP(B16,'様式4・小学部（低）'!$R$17:$Z$136,4,FALSE))</f>
        <v>28-3　ブロンズ新社</v>
      </c>
      <c r="F16" s="179" t="str">
        <f>IF(B16="","",VLOOKUP(B16,'様式4・小学部（低）'!$R$17:$Z$136,5,FALSE))</f>
        <v>挨拶絵本</v>
      </c>
      <c r="G16" s="181" t="str">
        <f>IF(B16="","",VLOOKUP(B16,'様式4・小学部（低）'!$R$17:$Z$136,6,FALSE))</f>
        <v>知</v>
      </c>
      <c r="H16" s="181" t="str">
        <f>IF(B16="","",VLOOKUP(B16,'様式4・小学部（低）'!$R$17:$Z$136,7,FALSE))</f>
        <v>全</v>
      </c>
      <c r="I16" s="197" t="s">
        <v>7901</v>
      </c>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activeCell="M1" sqref="M1:M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89" t="s">
        <v>5526</v>
      </c>
      <c r="D1" s="390"/>
      <c r="E1" s="157"/>
      <c r="F1" s="388" t="s">
        <v>7776</v>
      </c>
      <c r="G1" s="388"/>
      <c r="H1" s="388"/>
    </row>
    <row r="2" spans="1:8" ht="29.25" customHeight="1" x14ac:dyDescent="0.45">
      <c r="A2" s="392" t="str">
        <f>'様式4・小学部（低）'!F1&amp;"選定理由一覧表（検定済教科書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様式３・小１!F3</f>
        <v>学校名　　　大阪府立思斉支援学校　　　小学部（低）</v>
      </c>
      <c r="G3" s="387"/>
      <c r="H3" s="387"/>
    </row>
    <row r="4" spans="1:8" s="35" customFormat="1" ht="20.399999999999999" customHeight="1" x14ac:dyDescent="0.2">
      <c r="A4" s="158"/>
      <c r="B4" s="158"/>
      <c r="C4" s="159"/>
      <c r="D4" s="159"/>
      <c r="E4" s="159"/>
      <c r="F4" s="391"/>
      <c r="G4" s="391"/>
      <c r="H4" s="391"/>
    </row>
    <row r="5" spans="1:8" s="35" customFormat="1" ht="20.399999999999999" customHeight="1" x14ac:dyDescent="0.2">
      <c r="A5" s="386" t="s">
        <v>2019</v>
      </c>
      <c r="B5" s="386"/>
      <c r="C5" s="386"/>
      <c r="D5" s="159"/>
      <c r="E5" s="159"/>
      <c r="F5" s="285" t="s">
        <v>7713</v>
      </c>
      <c r="G5" s="285"/>
      <c r="H5" s="285"/>
    </row>
    <row r="6" spans="1:8" ht="20.399999999999999" customHeight="1" x14ac:dyDescent="0.45">
      <c r="A6" s="386"/>
      <c r="B6" s="386"/>
      <c r="C6" s="386"/>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IF(B8="","",VLOOKUP(B8,'様式4・小学部（低）'!$R$17:$Z$136,2,FALSE))</f>
        <v/>
      </c>
      <c r="D8" s="394" t="str">
        <f>IF(B8="","",VLOOKUP(B8,'様式4・小学部（低）'!$R$17:$Z$136,3,FALSE))</f>
        <v/>
      </c>
      <c r="E8" s="166" t="str">
        <f>IF(B8="","",VLOOKUP(B8,'様式4・小学部（低）'!$A$17:$H$136,4,FALSE))</f>
        <v/>
      </c>
      <c r="F8" s="167" t="str">
        <f>IF(B8="","",VLOOKUP(B8,'様式4・小学部（低）'!$R$17:$Z$136,5,FALSE))</f>
        <v/>
      </c>
      <c r="G8" s="397" t="str">
        <f>IF(B8="","",VLOOKUP(B8,'様式4・小学部（低）'!$R$17:$Z$136,7,FALSE))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IF(B11="","",VLOOKUP(B11,'様式4・小学部（低）'!$R$17:$Z$136,2,FALSE))</f>
        <v/>
      </c>
      <c r="D11" s="394" t="str">
        <f>IF(B11="","",VLOOKUP(B11,'様式4・小学部（低）'!$R$17:$Z$136,3,FALSE))</f>
        <v/>
      </c>
      <c r="E11" s="166" t="str">
        <f>IF(B11="","",VLOOKUP(B11,'様式4・小学部（低）'!$R$17:$Z$136,4,FALSE))</f>
        <v/>
      </c>
      <c r="F11" s="167" t="str">
        <f>IF(B11="","",VLOOKUP(B11,'様式4・小学部（低）'!$R$17:$Z$136,5,FALSE))</f>
        <v/>
      </c>
      <c r="G11" s="397" t="str">
        <f>IF(B11="","",VLOOKUP(B11,'様式4・小学部（低）'!$R$17:$Z$136,7,FALSE))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IF(B14="","",VLOOKUP(B14,'様式4・小学部（低）'!$R$17:$Z$136,2,FALSE))</f>
        <v/>
      </c>
      <c r="D14" s="394" t="str">
        <f>IF(B14="","",VLOOKUP(B14,'様式4・小学部（低）'!$R$17:$Z$136,3,FALSE))</f>
        <v/>
      </c>
      <c r="E14" s="166" t="str">
        <f>IF(B14="","",VLOOKUP(B14,'様式4・小学部（低）'!$R$17:$Z$136,4,FALSE))</f>
        <v/>
      </c>
      <c r="F14" s="167" t="str">
        <f>IF(B14="","",VLOOKUP(B14,'様式4・小学部（低）'!$R$17:$Z$136,5,FALSE))</f>
        <v/>
      </c>
      <c r="G14" s="397" t="str">
        <f>IF(B14="","",VLOOKUP(B14,'様式4・小学部（低）'!$R$17:$Z$136,7,FALSE))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IF(B17="","",VLOOKUP(B17,'様式4・小学部（低）'!$R$17:$Z$136,2,FALSE))</f>
        <v/>
      </c>
      <c r="D17" s="394" t="str">
        <f>IF(B17="","",VLOOKUP(B17,'様式4・小学部（低）'!$R$17:$Z$136,3,FALSE))</f>
        <v/>
      </c>
      <c r="E17" s="166" t="str">
        <f>IF(B17="","",VLOOKUP(B17,'様式4・小学部（低）'!$R$17:$Z$136,4,FALSE))</f>
        <v/>
      </c>
      <c r="F17" s="167" t="str">
        <f>IF(B17="","",VLOOKUP(B17,'様式4・小学部（低）'!$R$17:$Z$136,5,FALSE))</f>
        <v/>
      </c>
      <c r="G17" s="397" t="str">
        <f>IF(B17="","",VLOOKUP(B17,'様式4・小学部（低）'!$R$17:$Z$136,7,FALSE))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IF(B20="","",VLOOKUP(B20,'様式4・小学部（低）'!$R$17:$Z$136,2,FALSE))</f>
        <v/>
      </c>
      <c r="D20" s="394" t="str">
        <f>IF(B20="","",VLOOKUP(B20,'様式4・小学部（低）'!$R$17:$Z$136,3,FALSE))</f>
        <v/>
      </c>
      <c r="E20" s="166" t="str">
        <f>IF(B20="","",VLOOKUP(B20,'様式4・小学部（低）'!$R$17:$Z$136,4,FALSE))</f>
        <v/>
      </c>
      <c r="F20" s="167" t="str">
        <f>IF(B20="","",VLOOKUP(B20,'様式4・小学部（低）'!$R$17:$Z$136,5,FALSE))</f>
        <v/>
      </c>
      <c r="G20" s="397" t="str">
        <f>IF(B20="","",VLOOKUP(B20,'様式4・小学部（低）'!$R$17:$Z$136,7,FALSE))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IF(B23="","",VLOOKUP(B23,'様式4・小学部（低）'!$R$17:$Z$136,2,FALSE))</f>
        <v/>
      </c>
      <c r="D23" s="394" t="str">
        <f>IF(B23="","",VLOOKUP(B23,'様式4・小学部（低）'!$R$17:$Z$136,3,FALSE))</f>
        <v/>
      </c>
      <c r="E23" s="166" t="str">
        <f>IF(B23="","",VLOOKUP(B23,'様式4・小学部（低）'!$R$17:$Z$136,4,FALSE))</f>
        <v/>
      </c>
      <c r="F23" s="167" t="str">
        <f>IF(B23="","",VLOOKUP(B23,'様式4・小学部（低）'!$R$17:$Z$136,5,FALSE))</f>
        <v/>
      </c>
      <c r="G23" s="397" t="str">
        <f>IF(B23="","",VLOOKUP(B23,'様式4・小学部（低）'!$R$17:$Z$136,7,FALSE))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IF(B26="","",VLOOKUP(B26,'様式4・小学部（低）'!$R$17:$Z$136,2,FALSE))</f>
        <v/>
      </c>
      <c r="D26" s="394" t="str">
        <f>IF(B26="","",VLOOKUP(B26,'様式4・小学部（低）'!$R$17:$Z$136,3,FALSE))</f>
        <v/>
      </c>
      <c r="E26" s="166" t="str">
        <f>IF(B26="","",VLOOKUP(B26,'様式4・小学部（低）'!$R$17:$Z$136,4,FALSE))</f>
        <v/>
      </c>
      <c r="F26" s="167" t="str">
        <f>IF(B26="","",VLOOKUP(B26,'様式4・小学部（低）'!$R$17:$Z$136,5,FALSE))</f>
        <v/>
      </c>
      <c r="G26" s="397" t="str">
        <f>IF(B26="","",VLOOKUP(B26,'様式4・小学部（低）'!$R$17:$Z$136,7,FALSE))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IF(B29="","",VLOOKUP(B29,'様式4・小学部（低）'!$R$17:$Z$136,2,FALSE))</f>
        <v/>
      </c>
      <c r="D29" s="394" t="str">
        <f>IF(B29="","",VLOOKUP(B29,'様式4・小学部（低）'!$R$17:$Z$136,3,FALSE))</f>
        <v/>
      </c>
      <c r="E29" s="166" t="str">
        <f>IF(B29="","",VLOOKUP(B29,'様式4・小学部（低）'!$R$17:$Z$136,4,FALSE))</f>
        <v/>
      </c>
      <c r="F29" s="167" t="str">
        <f>IF(B29="","",VLOOKUP(B29,'様式4・小学部（低）'!$R$17:$Z$136,5,FALSE))</f>
        <v/>
      </c>
      <c r="G29" s="397" t="str">
        <f>IF(B29="","",VLOOKUP(B29,'様式4・小学部（低）'!$R$17:$Z$136,7,FALSE))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IF(B32="","",VLOOKUP(B32,'様式4・小学部（低）'!$R$17:$Z$136,2,FALSE))</f>
        <v/>
      </c>
      <c r="D32" s="394" t="str">
        <f>IF(B32="","",VLOOKUP(B32,'様式4・小学部（低）'!$R$17:$Z$136,3,FALSE))</f>
        <v/>
      </c>
      <c r="E32" s="166" t="str">
        <f>IF(B32="","",VLOOKUP(B32,'様式4・小学部（低）'!$R$17:$Z$136,4,FALSE))</f>
        <v/>
      </c>
      <c r="F32" s="167" t="str">
        <f>IF(B32="","",VLOOKUP(B32,'様式4・小学部（低）'!$R$17:$Z$136,5,FALSE))</f>
        <v/>
      </c>
      <c r="G32" s="397" t="str">
        <f>IF(B32="","",VLOOKUP(B32,'様式4・小学部（低）'!$R$17:$Z$136,7,FALSE))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IF(B35="","",VLOOKUP(B35,'様式4・小学部（低）'!$R$17:$Z$136,2,FALSE))</f>
        <v/>
      </c>
      <c r="D35" s="394" t="str">
        <f>IF(B35="","",VLOOKUP(B35,'様式4・小学部（低）'!$R$17:$Z$136,3,FALSE))</f>
        <v/>
      </c>
      <c r="E35" s="166" t="str">
        <f>IF(B35="","",VLOOKUP(B35,'様式4・小学部（低）'!$R$17:$Z$136,4,FALSE))</f>
        <v/>
      </c>
      <c r="F35" s="167" t="str">
        <f>IF(B35="","",VLOOKUP(B35,'様式4・小学部（低）'!$R$17:$Z$136,5,FALSE))</f>
        <v/>
      </c>
      <c r="G35" s="397" t="str">
        <f>IF(B35="","",VLOOKUP(B35,'様式4・小学部（低）'!$R$17:$Z$136,7,FALSE))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IF(B38="","",VLOOKUP(B38,'様式4・小学部（低）'!$R$17:$Z$136,2,FALSE))</f>
        <v/>
      </c>
      <c r="D38" s="394" t="str">
        <f>IF(B38="","",VLOOKUP(B38,'様式4・小学部（低）'!$R$17:$Z$136,3,FALSE))</f>
        <v/>
      </c>
      <c r="E38" s="166" t="str">
        <f>IF(B38="","",VLOOKUP(B38,'様式4・小学部（低）'!$R$17:$Z$136,4,FALSE))</f>
        <v/>
      </c>
      <c r="F38" s="167" t="str">
        <f>IF(B38="","",VLOOKUP(B38,'様式4・小学部（低）'!$R$17:$Z$136,5,FALSE))</f>
        <v/>
      </c>
      <c r="G38" s="397" t="str">
        <f>IF(B38="","",VLOOKUP(B38,'様式4・小学部（低）'!$R$17:$Z$136,7,FALSE))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IF(B41="","",VLOOKUP(B41,'様式4・小学部（低）'!$R$17:$Z$136,2,FALSE))</f>
        <v/>
      </c>
      <c r="D41" s="394" t="str">
        <f>IF(B41="","",VLOOKUP(B41,'様式4・小学部（低）'!$R$17:$Z$136,3,FALSE))</f>
        <v/>
      </c>
      <c r="E41" s="166" t="str">
        <f>IF(B41="","",VLOOKUP(B41,'様式4・小学部（低）'!$R$17:$Z$136,4,FALSE))</f>
        <v/>
      </c>
      <c r="F41" s="167" t="str">
        <f>IF(B41="","",VLOOKUP(B41,'様式4・小学部（低）'!$R$17:$Z$136,5,FALSE))</f>
        <v/>
      </c>
      <c r="G41" s="397" t="str">
        <f>IF(B41="","",VLOOKUP(B41,'様式4・小学部（低）'!$R$17:$Z$136,7,FALSE))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IF(B44="","",VLOOKUP(B44,'様式4・小学部（低）'!$R$17:$Z$136,2,FALSE))</f>
        <v/>
      </c>
      <c r="D44" s="394" t="str">
        <f>IF(B44="","",VLOOKUP(B44,'様式4・小学部（低）'!$R$17:$Z$136,3,FALSE))</f>
        <v/>
      </c>
      <c r="E44" s="166" t="str">
        <f>IF(B44="","",VLOOKUP(B44,'様式4・小学部（低）'!$R$17:$Z$136,4,FALSE))</f>
        <v/>
      </c>
      <c r="F44" s="167" t="str">
        <f>IF(B44="","",VLOOKUP(B44,'様式4・小学部（低）'!$R$17:$Z$136,5,FALSE))</f>
        <v/>
      </c>
      <c r="G44" s="397" t="str">
        <f>IF(B44="","",VLOOKUP(B44,'様式4・小学部（低）'!$R$17:$Z$136,7,FALSE))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IF(B47="","",VLOOKUP(B47,'様式4・小学部（低）'!$R$17:$Z$136,2,FALSE))</f>
        <v/>
      </c>
      <c r="D47" s="394" t="str">
        <f>IF(B47="","",VLOOKUP(B47,'様式4・小学部（低）'!$R$17:$Z$136,3,FALSE))</f>
        <v/>
      </c>
      <c r="E47" s="166" t="str">
        <f>IF(B47="","",VLOOKUP(B47,'様式4・小学部（低）'!$R$17:$Z$136,4,FALSE))</f>
        <v/>
      </c>
      <c r="F47" s="167" t="str">
        <f>IF(B47="","",VLOOKUP(B47,'様式4・小学部（低）'!$R$17:$Z$136,5,FALSE))</f>
        <v/>
      </c>
      <c r="G47" s="397" t="str">
        <f>IF(B47="","",VLOOKUP(B47,'様式4・小学部（低）'!$R$17:$Z$136,7,FALSE))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IF(B50="","",VLOOKUP(B50,'様式4・小学部（低）'!$R$17:$Z$136,2,FALSE))</f>
        <v/>
      </c>
      <c r="D50" s="394" t="str">
        <f>IF(B50="","",VLOOKUP(B50,'様式4・小学部（低）'!$R$17:$Z$136,3,FALSE))</f>
        <v/>
      </c>
      <c r="E50" s="166" t="str">
        <f>IF(B50="","",VLOOKUP(B50,'様式4・小学部（低）'!$R$17:$Z$136,4,FALSE))</f>
        <v/>
      </c>
      <c r="F50" s="167" t="str">
        <f>IF(B50="","",VLOOKUP(B50,'様式4・小学部（低）'!$R$17:$Z$136,5,FALSE))</f>
        <v/>
      </c>
      <c r="G50" s="397" t="str">
        <f>IF(B50="","",VLOOKUP(B50,'様式4・小学部（低）'!$R$17:$Z$136,7,FALSE))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D40587FE1ACB341AD19CEC3A904E82E" ma:contentTypeVersion="14" ma:contentTypeDescription="新しいドキュメントを作成します。" ma:contentTypeScope="" ma:versionID="648adec4da1d8b503021cd786c3c9490">
  <xsd:schema xmlns:xsd="http://www.w3.org/2001/XMLSchema" xmlns:xs="http://www.w3.org/2001/XMLSchema" xmlns:p="http://schemas.microsoft.com/office/2006/metadata/properties" xmlns:ns2="26ead0ff-63cf-4d1b-a972-e8ee6f4780e7" xmlns:ns3="92c85782-91b6-4975-a634-e8e07eaefb77" targetNamespace="http://schemas.microsoft.com/office/2006/metadata/properties" ma:root="true" ma:fieldsID="6e44c478b51304b0d4e5dbf9ab9d7b5a" ns2:_="" ns3:_="">
    <xsd:import namespace="26ead0ff-63cf-4d1b-a972-e8ee6f4780e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ead0ff-63cf-4d1b-a972-e8ee6f4780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6eeea96-bf6c-4b0f-900a-80d5e4cc8507}"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6ead0ff-63cf-4d1b-a972-e8ee6f4780e7">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FB19243A-2377-4B14-A58C-FE0DF13092F8}">
  <ds:schemaRefs>
    <ds:schemaRef ds:uri="http://schemas.microsoft.com/sharepoint/v3/contenttype/forms"/>
  </ds:schemaRefs>
</ds:datastoreItem>
</file>

<file path=customXml/itemProps2.xml><?xml version="1.0" encoding="utf-8"?>
<ds:datastoreItem xmlns:ds="http://schemas.openxmlformats.org/officeDocument/2006/customXml" ds:itemID="{BFCB7EA6-9E9B-44EE-8DAF-4C6F957E5F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ead0ff-63cf-4d1b-a972-e8ee6f4780e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083E1D-9D9D-4575-919D-AF85B698D56B}">
  <ds:schemaRefs>
    <ds:schemaRef ds:uri="http://schemas.microsoft.com/office/infopath/2007/PartnerControls"/>
    <ds:schemaRef ds:uri="http://schemas.microsoft.com/office/2006/documentManagement/types"/>
    <ds:schemaRef ds:uri="92c85782-91b6-4975-a634-e8e07eaefb77"/>
    <ds:schemaRef ds:uri="http://purl.org/dc/terms/"/>
    <ds:schemaRef ds:uri="http://purl.org/dc/elements/1.1/"/>
    <ds:schemaRef ds:uri="http://schemas.microsoft.com/office/2006/metadata/properties"/>
    <ds:schemaRef ds:uri="http://schemas.openxmlformats.org/package/2006/metadata/core-properties"/>
    <ds:schemaRef ds:uri="26ead0ff-63cf-4d1b-a972-e8ee6f4780e7"/>
    <ds:schemaRef ds:uri="http://www.w3.org/XML/1998/namespace"/>
    <ds:schemaRef ds:uri="http://purl.org/dc/dcmityp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2025-07-09T07:44:25Z</cp:lastPrinted>
  <dcterms:created xsi:type="dcterms:W3CDTF">2019-06-05T06:28:00Z</dcterms:created>
  <dcterms:modified xsi:type="dcterms:W3CDTF">2025-11-27T08:03:53Z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0x0101006D40587FE1ACB341AD19CEC3A904E82E</vt:lpwstr>
  </property>
  <property fmtid="{D5CDD505-2E9C-101B-9397-08002B2CF9AE}" pid="4" name="MediaServiceImageTags">
    <vt:lpwstr/>
  </property>
</Properties>
</file>