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7$\doc\財政\06 決算・健全化\26 財政状況資料集\財政状況資料集【H24～】\R7（R6決算）\07_チェック後資料集\HP説明資料\"/>
    </mc:Choice>
  </mc:AlternateContent>
  <xr:revisionPtr revIDLastSave="0" documentId="13_ncr:1_{A1F74BB8-C265-4DCC-AD2D-6E1AF578CD1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市町村類型区分一覧" sheetId="2" r:id="rId1"/>
    <sheet name="市町村一覧" sheetId="9" r:id="rId2"/>
  </sheets>
  <definedNames>
    <definedName name="_xlnm._FilterDatabase" localSheetId="1" hidden="1">市町村一覧!$A$1:$G$1</definedName>
    <definedName name="_xlnm.Print_Area" localSheetId="0">市町村類型区分一覧!$A$1:$M$38</definedName>
    <definedName name="tblDOUTAIwk_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7" i="2" l="1"/>
  <c r="Q11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" i="2"/>
  <c r="S5" i="2"/>
  <c r="S6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7" i="2"/>
  <c r="S3" i="2"/>
  <c r="Q10" i="2"/>
  <c r="Q15" i="2"/>
  <c r="G1" i="9"/>
  <c r="J28" i="2"/>
  <c r="K28" i="2"/>
  <c r="J29" i="2"/>
  <c r="K29" i="2"/>
  <c r="J30" i="2"/>
  <c r="K30" i="2"/>
  <c r="J31" i="2"/>
  <c r="K31" i="2"/>
  <c r="K27" i="2"/>
  <c r="J27" i="2"/>
  <c r="I32" i="2"/>
  <c r="H32" i="2"/>
  <c r="G32" i="2"/>
  <c r="F32" i="2"/>
  <c r="E32" i="2"/>
  <c r="D32" i="2"/>
  <c r="K22" i="2"/>
  <c r="J22" i="2"/>
  <c r="I22" i="2"/>
  <c r="H22" i="2"/>
  <c r="G22" i="2"/>
  <c r="F22" i="2"/>
  <c r="E22" i="2"/>
  <c r="D22" i="2"/>
  <c r="L19" i="2"/>
  <c r="M19" i="2"/>
  <c r="L20" i="2"/>
  <c r="M20" i="2"/>
  <c r="L21" i="2"/>
  <c r="M21" i="2"/>
  <c r="M18" i="2"/>
  <c r="M22" i="2" s="1"/>
  <c r="L18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24" i="2"/>
  <c r="Q4" i="2"/>
  <c r="Q5" i="2"/>
  <c r="Q6" i="2"/>
  <c r="Q3" i="2"/>
  <c r="Q8" i="2"/>
  <c r="Q9" i="2"/>
  <c r="Q12" i="2"/>
  <c r="Q13" i="2"/>
  <c r="Q14" i="2"/>
  <c r="Q16" i="2"/>
  <c r="Q17" i="2"/>
  <c r="Q18" i="2"/>
  <c r="Q19" i="2"/>
  <c r="Q20" i="2"/>
  <c r="Q21" i="2"/>
  <c r="Q22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7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24" i="2"/>
  <c r="R6" i="2"/>
  <c r="R5" i="2"/>
  <c r="R4" i="2"/>
  <c r="R3" i="2"/>
  <c r="L22" i="2" l="1"/>
  <c r="K32" i="2"/>
  <c r="J32" i="2"/>
  <c r="Q39" i="2"/>
  <c r="Q23" i="2"/>
  <c r="R23" i="2"/>
  <c r="R39" i="2"/>
  <c r="Q40" i="2" l="1"/>
  <c r="R40" i="2"/>
</calcChain>
</file>

<file path=xl/sharedStrings.xml><?xml version="1.0" encoding="utf-8"?>
<sst xmlns="http://schemas.openxmlformats.org/spreadsheetml/2006/main" count="259" uniqueCount="168">
  <si>
    <t>市町村類型区分一覧</t>
    <rPh sb="0" eb="3">
      <t>シチョウソン</t>
    </rPh>
    <rPh sb="3" eb="5">
      <t>ルイケイ</t>
    </rPh>
    <rPh sb="5" eb="7">
      <t>クブン</t>
    </rPh>
    <rPh sb="7" eb="9">
      <t>イチラン</t>
    </rPh>
    <phoneticPr fontId="3"/>
  </si>
  <si>
    <t>選定団体数</t>
  </si>
  <si>
    <t>該当団体数</t>
  </si>
  <si>
    <t>非選定団体数</t>
  </si>
  <si>
    <r>
      <t>政令指定都市</t>
    </r>
    <r>
      <rPr>
        <sz val="10"/>
        <rFont val="ＭＳ Ｐ明朝"/>
        <family val="1"/>
        <charset val="128"/>
      </rPr>
      <t>（１類型）</t>
    </r>
    <rPh sb="0" eb="2">
      <t>セイレイ</t>
    </rPh>
    <rPh sb="2" eb="4">
      <t>シテイ</t>
    </rPh>
    <rPh sb="4" eb="6">
      <t>トシ</t>
    </rPh>
    <rPh sb="8" eb="10">
      <t>ルイケイ</t>
    </rPh>
    <phoneticPr fontId="7"/>
  </si>
  <si>
    <t>政令指定都市</t>
    <rPh sb="0" eb="2">
      <t>セイレイ</t>
    </rPh>
    <rPh sb="2" eb="4">
      <t>シテイ</t>
    </rPh>
    <rPh sb="4" eb="6">
      <t>トシ</t>
    </rPh>
    <phoneticPr fontId="7"/>
  </si>
  <si>
    <t>選定団体数20団体（該当団体数20団体)</t>
  </si>
  <si>
    <t>特別区</t>
    <rPh sb="0" eb="3">
      <t>トクベツク</t>
    </rPh>
    <phoneticPr fontId="3"/>
  </si>
  <si>
    <t>中核市</t>
    <rPh sb="0" eb="3">
      <t>チュウカクシ</t>
    </rPh>
    <phoneticPr fontId="3"/>
  </si>
  <si>
    <r>
      <t>特別区</t>
    </r>
    <r>
      <rPr>
        <sz val="10"/>
        <rFont val="ＭＳ Ｐ明朝"/>
        <family val="1"/>
        <charset val="128"/>
      </rPr>
      <t>（１類型）</t>
    </r>
    <rPh sb="0" eb="3">
      <t>トクベツク</t>
    </rPh>
    <rPh sb="5" eb="7">
      <t>ルイケイ</t>
    </rPh>
    <phoneticPr fontId="7"/>
  </si>
  <si>
    <t>施行時特例市</t>
    <rPh sb="0" eb="3">
      <t>セコウジ</t>
    </rPh>
    <rPh sb="3" eb="6">
      <t>トクレイシ</t>
    </rPh>
    <phoneticPr fontId="3"/>
  </si>
  <si>
    <t>選定団体数23団体（該当団体数23団体)</t>
    <phoneticPr fontId="3"/>
  </si>
  <si>
    <t>都市</t>
    <rPh sb="0" eb="2">
      <t>トシ</t>
    </rPh>
    <phoneticPr fontId="3"/>
  </si>
  <si>
    <t>Ⅰ－３</t>
    <phoneticPr fontId="3"/>
  </si>
  <si>
    <t>Ⅰ－２</t>
    <phoneticPr fontId="3"/>
  </si>
  <si>
    <r>
      <t>中核市</t>
    </r>
    <r>
      <rPr>
        <sz val="10"/>
        <rFont val="ＭＳ Ｐ明朝"/>
        <family val="1"/>
        <charset val="128"/>
      </rPr>
      <t>（１類型）</t>
    </r>
    <rPh sb="0" eb="3">
      <t>チュウカクシ</t>
    </rPh>
    <rPh sb="5" eb="7">
      <t>ルイケイ</t>
    </rPh>
    <phoneticPr fontId="7"/>
  </si>
  <si>
    <t>Ⅰ－１</t>
    <phoneticPr fontId="3"/>
  </si>
  <si>
    <t>選定団体数62団体（該当団体数62団体)</t>
    <phoneticPr fontId="3"/>
  </si>
  <si>
    <t>Ⅰ－０</t>
    <phoneticPr fontId="3"/>
  </si>
  <si>
    <t>Ⅱ－３</t>
    <phoneticPr fontId="3"/>
  </si>
  <si>
    <r>
      <t>施行時特例市</t>
    </r>
    <r>
      <rPr>
        <sz val="10"/>
        <rFont val="ＭＳ Ｐ明朝"/>
        <family val="1"/>
        <charset val="128"/>
      </rPr>
      <t>（１類型）</t>
    </r>
    <rPh sb="0" eb="2">
      <t>セコウ</t>
    </rPh>
    <rPh sb="2" eb="3">
      <t>ジ</t>
    </rPh>
    <rPh sb="3" eb="5">
      <t>トクレイ</t>
    </rPh>
    <rPh sb="5" eb="6">
      <t>シ</t>
    </rPh>
    <rPh sb="8" eb="10">
      <t>ルイケイ</t>
    </rPh>
    <phoneticPr fontId="7"/>
  </si>
  <si>
    <t>Ⅱ－２</t>
    <phoneticPr fontId="3"/>
  </si>
  <si>
    <t>Ⅱ－１</t>
    <phoneticPr fontId="3"/>
  </si>
  <si>
    <t>Ⅱ－０</t>
    <phoneticPr fontId="3"/>
  </si>
  <si>
    <t>都市</t>
    <rPh sb="0" eb="2">
      <t>トシ</t>
    </rPh>
    <phoneticPr fontId="7"/>
  </si>
  <si>
    <t>Ⅱ次、Ⅲ次90％以上</t>
    <rPh sb="1" eb="2">
      <t>ツギ</t>
    </rPh>
    <rPh sb="4" eb="5">
      <t>ツギ</t>
    </rPh>
    <rPh sb="8" eb="10">
      <t>イジョウ</t>
    </rPh>
    <phoneticPr fontId="7"/>
  </si>
  <si>
    <t>Ⅱ次、Ⅲ次90％未満</t>
    <rPh sb="1" eb="2">
      <t>ツギ</t>
    </rPh>
    <rPh sb="4" eb="5">
      <t>ツギ</t>
    </rPh>
    <rPh sb="8" eb="10">
      <t>ミマン</t>
    </rPh>
    <phoneticPr fontId="7"/>
  </si>
  <si>
    <t>計</t>
    <rPh sb="0" eb="1">
      <t>ケイ</t>
    </rPh>
    <phoneticPr fontId="7"/>
  </si>
  <si>
    <t>Ⅲ－３</t>
    <phoneticPr fontId="3"/>
  </si>
  <si>
    <t>Ⅲ次65％以上</t>
    <rPh sb="1" eb="2">
      <t>ツギ</t>
    </rPh>
    <rPh sb="5" eb="7">
      <t>イジョウ</t>
    </rPh>
    <phoneticPr fontId="7"/>
  </si>
  <si>
    <t>Ⅲ次65％未満</t>
    <rPh sb="1" eb="2">
      <t>ツギ</t>
    </rPh>
    <rPh sb="5" eb="7">
      <t>ミマン</t>
    </rPh>
    <phoneticPr fontId="7"/>
  </si>
  <si>
    <t>Ⅲ次55％以上</t>
    <rPh sb="1" eb="2">
      <t>ツギ</t>
    </rPh>
    <rPh sb="5" eb="7">
      <t>イジョウ</t>
    </rPh>
    <phoneticPr fontId="7"/>
  </si>
  <si>
    <t>Ⅲ次55％未満</t>
    <rPh sb="1" eb="2">
      <t>ツギ</t>
    </rPh>
    <rPh sb="5" eb="7">
      <t>ミマン</t>
    </rPh>
    <phoneticPr fontId="7"/>
  </si>
  <si>
    <t>Ⅲ－２</t>
    <phoneticPr fontId="3"/>
  </si>
  <si>
    <t>Ⅲ－１</t>
    <phoneticPr fontId="3"/>
  </si>
  <si>
    <t>50,000人未満</t>
    <rPh sb="6" eb="7">
      <t>ニン</t>
    </rPh>
    <rPh sb="7" eb="9">
      <t>ミマン</t>
    </rPh>
    <phoneticPr fontId="7"/>
  </si>
  <si>
    <t>Ⅰ</t>
    <phoneticPr fontId="7"/>
  </si>
  <si>
    <t>Ⅲ－０</t>
    <phoneticPr fontId="3"/>
  </si>
  <si>
    <t>50,000～100,000人未満</t>
    <rPh sb="14" eb="15">
      <t>ニン</t>
    </rPh>
    <rPh sb="15" eb="17">
      <t>ミマン</t>
    </rPh>
    <phoneticPr fontId="7"/>
  </si>
  <si>
    <t>Ⅱ</t>
    <phoneticPr fontId="7"/>
  </si>
  <si>
    <t>Ⅳ－３</t>
    <phoneticPr fontId="3"/>
  </si>
  <si>
    <t>100,000～150,000人未満</t>
    <rPh sb="15" eb="16">
      <t>ニン</t>
    </rPh>
    <rPh sb="16" eb="18">
      <t>ミマン</t>
    </rPh>
    <phoneticPr fontId="7"/>
  </si>
  <si>
    <t>Ⅲ</t>
    <phoneticPr fontId="7"/>
  </si>
  <si>
    <t>Ⅳ－２</t>
    <phoneticPr fontId="3"/>
  </si>
  <si>
    <t>150,000人以上</t>
    <rPh sb="7" eb="10">
      <t>ニンイジョウ</t>
    </rPh>
    <phoneticPr fontId="7"/>
  </si>
  <si>
    <t>Ⅳ</t>
    <phoneticPr fontId="7"/>
  </si>
  <si>
    <t>Ⅳ－１</t>
    <phoneticPr fontId="3"/>
  </si>
  <si>
    <t>計</t>
    <rPh sb="0" eb="1">
      <t>ケイ</t>
    </rPh>
    <phoneticPr fontId="3"/>
  </si>
  <si>
    <t>Ⅳ－０</t>
    <phoneticPr fontId="3"/>
  </si>
  <si>
    <t>町村</t>
    <rPh sb="0" eb="2">
      <t>チョウソン</t>
    </rPh>
    <phoneticPr fontId="7"/>
  </si>
  <si>
    <t>Ⅱ次、Ⅲ次80％以上</t>
    <rPh sb="1" eb="2">
      <t>ツギ</t>
    </rPh>
    <rPh sb="4" eb="5">
      <t>ツギ</t>
    </rPh>
    <rPh sb="8" eb="10">
      <t>イジョウ</t>
    </rPh>
    <phoneticPr fontId="7"/>
  </si>
  <si>
    <t>Ⅱ次、Ⅲ次
80％未満</t>
    <rPh sb="1" eb="2">
      <t>ジスウ</t>
    </rPh>
    <rPh sb="4" eb="5">
      <t>ジスウ</t>
    </rPh>
    <rPh sb="9" eb="11">
      <t>ミマン</t>
    </rPh>
    <phoneticPr fontId="7"/>
  </si>
  <si>
    <t>町村</t>
    <rPh sb="0" eb="2">
      <t>チョウソン</t>
    </rPh>
    <phoneticPr fontId="3"/>
  </si>
  <si>
    <t>Ⅲ次60％以上</t>
    <rPh sb="1" eb="2">
      <t>ツギ</t>
    </rPh>
    <rPh sb="5" eb="7">
      <t>イジョウ</t>
    </rPh>
    <phoneticPr fontId="7"/>
  </si>
  <si>
    <t>Ⅲ次60％未満</t>
    <rPh sb="1" eb="2">
      <t>ツギ</t>
    </rPh>
    <rPh sb="5" eb="7">
      <t>ミマン</t>
    </rPh>
    <phoneticPr fontId="7"/>
  </si>
  <si>
    <t>5,000人未満</t>
    <rPh sb="5" eb="6">
      <t>ニン</t>
    </rPh>
    <rPh sb="6" eb="8">
      <t>ミマン</t>
    </rPh>
    <phoneticPr fontId="7"/>
  </si>
  <si>
    <t>5,000～10,000人未満</t>
    <rPh sb="12" eb="13">
      <t>ニン</t>
    </rPh>
    <rPh sb="13" eb="15">
      <t>ミマン</t>
    </rPh>
    <phoneticPr fontId="7"/>
  </si>
  <si>
    <t xml:space="preserve"> </t>
    <phoneticPr fontId="3"/>
  </si>
  <si>
    <t>10,000～15,000人未満</t>
    <rPh sb="13" eb="14">
      <t>ニン</t>
    </rPh>
    <rPh sb="14" eb="16">
      <t>ミマン</t>
    </rPh>
    <phoneticPr fontId="7"/>
  </si>
  <si>
    <t>15,000～20,000人未満</t>
    <rPh sb="13" eb="14">
      <t>ニン</t>
    </rPh>
    <rPh sb="14" eb="16">
      <t>ミマン</t>
    </rPh>
    <phoneticPr fontId="7"/>
  </si>
  <si>
    <t>20,000人以上</t>
    <rPh sb="6" eb="9">
      <t>ニンイジョウ</t>
    </rPh>
    <phoneticPr fontId="7"/>
  </si>
  <si>
    <t>Ⅴ</t>
    <phoneticPr fontId="7"/>
  </si>
  <si>
    <t>（注）　①　都市及び町村とも（　　）外は選定団体数、（　　）内は該当団体数を示す。</t>
    <phoneticPr fontId="7"/>
  </si>
  <si>
    <t>　　　　②　人口は令和2年国勢調査、産業構造は令和2年国勢調査によった。なお、産業構造の比率は、</t>
    <rPh sb="9" eb="11">
      <t>レイワ</t>
    </rPh>
    <rPh sb="12" eb="13">
      <t>ネン</t>
    </rPh>
    <rPh sb="13" eb="15">
      <t>コクセイ</t>
    </rPh>
    <rPh sb="15" eb="17">
      <t>チョウサ</t>
    </rPh>
    <rPh sb="23" eb="25">
      <t>レイワ</t>
    </rPh>
    <phoneticPr fontId="7"/>
  </si>
  <si>
    <t>　　　　　　 分母を就業人口総数（分類不能の産業を含む。）とし、分子のⅡ次、Ⅲ次就業人口には分類不能</t>
    <phoneticPr fontId="3"/>
  </si>
  <si>
    <t>Ⅴ－２</t>
    <phoneticPr fontId="3"/>
  </si>
  <si>
    <t>　　　　　　 の産業を含めずに算出している。</t>
    <phoneticPr fontId="3"/>
  </si>
  <si>
    <t>Ⅴ－１</t>
    <phoneticPr fontId="3"/>
  </si>
  <si>
    <t>Ⅴ－０</t>
    <phoneticPr fontId="3"/>
  </si>
  <si>
    <t>団体コード</t>
  </si>
  <si>
    <t>団体名</t>
  </si>
  <si>
    <t>団体区分</t>
  </si>
  <si>
    <t>選定団体</t>
    <rPh sb="0" eb="2">
      <t>センテイ</t>
    </rPh>
    <rPh sb="2" eb="4">
      <t>ダンタイ</t>
    </rPh>
    <phoneticPr fontId="13"/>
  </si>
  <si>
    <t>類団区分</t>
    <rPh sb="0" eb="1">
      <t>ルイ</t>
    </rPh>
    <rPh sb="1" eb="2">
      <t>ダン</t>
    </rPh>
    <rPh sb="2" eb="4">
      <t>クブン</t>
    </rPh>
    <phoneticPr fontId="13"/>
  </si>
  <si>
    <t>*</t>
  </si>
  <si>
    <t>Ⅲ－３</t>
  </si>
  <si>
    <t>Ⅱ－３</t>
  </si>
  <si>
    <t>Ⅳ－３</t>
  </si>
  <si>
    <t>Ⅳ－２</t>
  </si>
  <si>
    <t>Ⅱ－２</t>
  </si>
  <si>
    <t>Ⅰ－２</t>
  </si>
  <si>
    <t>Ⅴ－２</t>
  </si>
  <si>
    <t>Ⅲ－２</t>
  </si>
  <si>
    <t>272027</t>
  </si>
  <si>
    <t>岸和田市</t>
  </si>
  <si>
    <t>272035</t>
  </si>
  <si>
    <t>豊中市</t>
  </si>
  <si>
    <t>272043</t>
  </si>
  <si>
    <t>池田市</t>
  </si>
  <si>
    <t>272051</t>
  </si>
  <si>
    <t>吹田市</t>
  </si>
  <si>
    <t>272060</t>
  </si>
  <si>
    <t>泉大津市</t>
  </si>
  <si>
    <t>272078</t>
  </si>
  <si>
    <t>高槻市</t>
  </si>
  <si>
    <t>272086</t>
  </si>
  <si>
    <t>貝塚市</t>
  </si>
  <si>
    <t>272094</t>
  </si>
  <si>
    <t>守口市</t>
  </si>
  <si>
    <t>272108</t>
  </si>
  <si>
    <t>枚方市</t>
  </si>
  <si>
    <t>272116</t>
  </si>
  <si>
    <t>茨木市</t>
  </si>
  <si>
    <t>272124</t>
  </si>
  <si>
    <t>八尾市</t>
  </si>
  <si>
    <t>272132</t>
  </si>
  <si>
    <t>泉佐野市</t>
  </si>
  <si>
    <t>272141</t>
  </si>
  <si>
    <t>富田林市</t>
  </si>
  <si>
    <t>272159</t>
  </si>
  <si>
    <t>寝屋川市</t>
  </si>
  <si>
    <t>272167</t>
  </si>
  <si>
    <t>河内長野市</t>
  </si>
  <si>
    <t>272175</t>
  </si>
  <si>
    <t>松原市</t>
  </si>
  <si>
    <t>272183</t>
  </si>
  <si>
    <t>大東市</t>
  </si>
  <si>
    <t>272191</t>
  </si>
  <si>
    <t>和泉市</t>
  </si>
  <si>
    <t>272205</t>
  </si>
  <si>
    <t>箕面市</t>
  </si>
  <si>
    <t>272213</t>
  </si>
  <si>
    <t>柏原市</t>
  </si>
  <si>
    <t>272221</t>
  </si>
  <si>
    <t>羽曳野市</t>
  </si>
  <si>
    <t>272230</t>
  </si>
  <si>
    <t>門真市</t>
  </si>
  <si>
    <t>272248</t>
  </si>
  <si>
    <t>摂津市</t>
  </si>
  <si>
    <t>272256</t>
  </si>
  <si>
    <t>高石市</t>
  </si>
  <si>
    <t>272264</t>
  </si>
  <si>
    <t>藤井寺市</t>
  </si>
  <si>
    <t>272272</t>
  </si>
  <si>
    <t>東大阪市</t>
  </si>
  <si>
    <t>272281</t>
  </si>
  <si>
    <t>泉南市</t>
  </si>
  <si>
    <t>272299</t>
  </si>
  <si>
    <t>四條畷市</t>
  </si>
  <si>
    <t>272302</t>
  </si>
  <si>
    <t>交野市</t>
  </si>
  <si>
    <t>272311</t>
  </si>
  <si>
    <t>大阪狭山市</t>
  </si>
  <si>
    <t>272329</t>
  </si>
  <si>
    <t>阪南市</t>
  </si>
  <si>
    <t>273015</t>
  </si>
  <si>
    <t>島本町</t>
  </si>
  <si>
    <t>273210</t>
  </si>
  <si>
    <t>豊能町</t>
  </si>
  <si>
    <t>273228</t>
  </si>
  <si>
    <t>能勢町</t>
  </si>
  <si>
    <t>273414</t>
  </si>
  <si>
    <t>忠岡町</t>
  </si>
  <si>
    <t>273619</t>
  </si>
  <si>
    <t>熊取町</t>
  </si>
  <si>
    <t>273627</t>
  </si>
  <si>
    <t>田尻町</t>
  </si>
  <si>
    <t>273660</t>
  </si>
  <si>
    <t>岬町</t>
  </si>
  <si>
    <t>273813</t>
  </si>
  <si>
    <t>太子町</t>
  </si>
  <si>
    <t>273821</t>
  </si>
  <si>
    <t>河南町</t>
  </si>
  <si>
    <t>273830</t>
  </si>
  <si>
    <t>千早赤阪村</t>
  </si>
  <si>
    <t>中核市</t>
  </si>
  <si>
    <t>施行時特例市</t>
  </si>
  <si>
    <t>　　　　③　市町村数は令和7年3月31日現在によった。</t>
    <rPh sb="11" eb="13">
      <t>レイワ</t>
    </rPh>
    <rPh sb="20" eb="22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</si>
</sst>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;\-\ "/>
    <numFmt numFmtId="177" formatCode="\(\ #,##0\ \)_ ;[Red]\(\ \-#,##0\ \);\(\ \-\ \)\ "/>
  </numFmts>
  <fonts count="18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0"/>
      <color rgb="FFFF0000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vertical="center"/>
    </xf>
    <xf numFmtId="0" fontId="5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5" fillId="0" borderId="1" xfId="6" applyFont="1" applyBorder="1" applyAlignment="1">
      <alignment vertical="center"/>
    </xf>
    <xf numFmtId="0" fontId="6" fillId="0" borderId="3" xfId="6" applyFont="1" applyBorder="1" applyAlignment="1">
      <alignment vertical="center"/>
    </xf>
    <xf numFmtId="0" fontId="6" fillId="0" borderId="5" xfId="6" applyFont="1" applyBorder="1" applyAlignment="1">
      <alignment vertical="center"/>
    </xf>
    <xf numFmtId="0" fontId="6" fillId="0" borderId="7" xfId="6" applyFont="1" applyBorder="1" applyAlignment="1">
      <alignment vertical="center"/>
    </xf>
    <xf numFmtId="176" fontId="5" fillId="0" borderId="5" xfId="6" applyNumberFormat="1" applyFont="1" applyBorder="1" applyAlignment="1">
      <alignment horizontal="center" vertical="center"/>
    </xf>
    <xf numFmtId="177" fontId="5" fillId="0" borderId="6" xfId="6" applyNumberFormat="1" applyFont="1" applyBorder="1" applyAlignment="1">
      <alignment horizontal="center" vertical="center"/>
    </xf>
    <xf numFmtId="0" fontId="6" fillId="0" borderId="10" xfId="6" applyFont="1" applyBorder="1" applyAlignment="1">
      <alignment vertical="center"/>
    </xf>
    <xf numFmtId="177" fontId="5" fillId="0" borderId="12" xfId="6" applyNumberFormat="1" applyFont="1" applyBorder="1" applyAlignment="1">
      <alignment horizontal="center" vertical="center"/>
    </xf>
    <xf numFmtId="0" fontId="6" fillId="0" borderId="0" xfId="5" applyFont="1" applyAlignment="1">
      <alignment vertical="center"/>
    </xf>
    <xf numFmtId="177" fontId="10" fillId="0" borderId="0" xfId="2" applyNumberFormat="1" applyFont="1" applyAlignment="1">
      <alignment vertical="center" shrinkToFit="1"/>
    </xf>
    <xf numFmtId="0" fontId="10" fillId="0" borderId="0" xfId="2" applyFont="1">
      <alignment vertical="center"/>
    </xf>
    <xf numFmtId="0" fontId="2" fillId="0" borderId="0" xfId="2">
      <alignment vertical="center"/>
    </xf>
    <xf numFmtId="0" fontId="11" fillId="0" borderId="0" xfId="2" applyFont="1">
      <alignment vertical="center"/>
    </xf>
    <xf numFmtId="49" fontId="0" fillId="0" borderId="0" xfId="0" applyNumberFormat="1" applyAlignment="1">
      <alignment vertical="center"/>
    </xf>
    <xf numFmtId="0" fontId="6" fillId="0" borderId="2" xfId="6" applyFont="1" applyBorder="1" applyAlignment="1">
      <alignment vertical="center"/>
    </xf>
    <xf numFmtId="0" fontId="6" fillId="0" borderId="4" xfId="6" applyFont="1" applyBorder="1" applyAlignment="1">
      <alignment vertical="center"/>
    </xf>
    <xf numFmtId="0" fontId="6" fillId="0" borderId="6" xfId="6" applyFont="1" applyBorder="1" applyAlignment="1">
      <alignment vertical="center"/>
    </xf>
    <xf numFmtId="176" fontId="15" fillId="2" borderId="5" xfId="6" applyNumberFormat="1" applyFont="1" applyFill="1" applyBorder="1" applyAlignment="1">
      <alignment horizontal="center" vertical="center"/>
    </xf>
    <xf numFmtId="176" fontId="15" fillId="2" borderId="8" xfId="6" applyNumberFormat="1" applyFont="1" applyFill="1" applyBorder="1" applyAlignment="1">
      <alignment horizontal="center" vertical="center"/>
    </xf>
    <xf numFmtId="176" fontId="15" fillId="2" borderId="11" xfId="6" applyNumberFormat="1" applyFont="1" applyFill="1" applyBorder="1" applyAlignment="1">
      <alignment horizontal="center" vertical="center"/>
    </xf>
    <xf numFmtId="177" fontId="15" fillId="2" borderId="9" xfId="6" applyNumberFormat="1" applyFont="1" applyFill="1" applyBorder="1" applyAlignment="1">
      <alignment horizontal="center" vertical="center"/>
    </xf>
    <xf numFmtId="177" fontId="15" fillId="2" borderId="6" xfId="6" applyNumberFormat="1" applyFont="1" applyFill="1" applyBorder="1" applyAlignment="1">
      <alignment horizontal="center" vertical="center"/>
    </xf>
    <xf numFmtId="177" fontId="16" fillId="0" borderId="12" xfId="6" applyNumberFormat="1" applyFont="1" applyBorder="1" applyAlignment="1">
      <alignment horizontal="center" vertical="center"/>
    </xf>
    <xf numFmtId="0" fontId="0" fillId="0" borderId="0" xfId="2" applyFont="1">
      <alignment vertical="center"/>
    </xf>
    <xf numFmtId="0" fontId="0" fillId="0" borderId="0" xfId="16" applyNumberFormat="1" applyFont="1" applyAlignment="1">
      <alignment wrapText="1"/>
    </xf>
    <xf numFmtId="0" fontId="0" fillId="0" borderId="0" xfId="0" applyAlignment="1">
      <alignment horizontal="right"/>
    </xf>
    <xf numFmtId="0" fontId="17" fillId="0" borderId="0" xfId="6" applyFont="1" applyAlignment="1">
      <alignment vertical="center"/>
    </xf>
    <xf numFmtId="176" fontId="16" fillId="0" borderId="11" xfId="6" applyNumberFormat="1" applyFont="1" applyBorder="1" applyAlignment="1">
      <alignment horizontal="center" vertical="center"/>
    </xf>
    <xf numFmtId="177" fontId="15" fillId="2" borderId="12" xfId="6" applyNumberFormat="1" applyFont="1" applyFill="1" applyBorder="1" applyAlignment="1">
      <alignment horizontal="center" vertical="center"/>
    </xf>
    <xf numFmtId="177" fontId="16" fillId="0" borderId="6" xfId="6" applyNumberFormat="1" applyFont="1" applyBorder="1" applyAlignment="1">
      <alignment horizontal="center" vertical="center"/>
    </xf>
    <xf numFmtId="176" fontId="16" fillId="0" borderId="5" xfId="6" applyNumberFormat="1" applyFont="1" applyBorder="1" applyAlignment="1">
      <alignment horizontal="center" vertical="center"/>
    </xf>
    <xf numFmtId="0" fontId="6" fillId="0" borderId="5" xfId="6" applyFont="1" applyBorder="1" applyAlignment="1">
      <alignment horizontal="center" vertical="center"/>
    </xf>
    <xf numFmtId="0" fontId="6" fillId="0" borderId="14" xfId="6" applyFont="1" applyBorder="1" applyAlignment="1">
      <alignment horizontal="center" vertical="center"/>
    </xf>
    <xf numFmtId="0" fontId="6" fillId="0" borderId="11" xfId="6" applyFont="1" applyBorder="1" applyAlignment="1">
      <alignment horizontal="center" vertical="center"/>
    </xf>
    <xf numFmtId="0" fontId="6" fillId="0" borderId="13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6" fillId="0" borderId="2" xfId="6" applyFont="1" applyBorder="1" applyAlignment="1">
      <alignment vertical="center"/>
    </xf>
    <xf numFmtId="0" fontId="6" fillId="0" borderId="3" xfId="6" applyFont="1" applyBorder="1" applyAlignment="1">
      <alignment horizontal="center" vertical="center"/>
    </xf>
    <xf numFmtId="0" fontId="6" fillId="0" borderId="4" xfId="6" applyFont="1" applyBorder="1" applyAlignment="1">
      <alignment vertical="center"/>
    </xf>
    <xf numFmtId="0" fontId="6" fillId="0" borderId="6" xfId="6" applyFont="1" applyBorder="1" applyAlignment="1">
      <alignment vertical="center"/>
    </xf>
    <xf numFmtId="0" fontId="6" fillId="0" borderId="15" xfId="6" applyFont="1" applyBorder="1" applyAlignment="1">
      <alignment horizontal="center" vertical="center"/>
    </xf>
    <xf numFmtId="0" fontId="6" fillId="0" borderId="12" xfId="6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0" fontId="6" fillId="0" borderId="6" xfId="6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 wrapText="1"/>
    </xf>
    <xf numFmtId="0" fontId="9" fillId="0" borderId="15" xfId="6" applyFont="1" applyBorder="1" applyAlignment="1">
      <alignment horizontal="center" vertical="center" wrapText="1"/>
    </xf>
    <xf numFmtId="0" fontId="9" fillId="0" borderId="3" xfId="6" applyFont="1" applyBorder="1" applyAlignment="1">
      <alignment horizontal="center" vertical="center" wrapText="1"/>
    </xf>
    <xf numFmtId="0" fontId="9" fillId="0" borderId="0" xfId="6" applyFont="1" applyAlignment="1">
      <alignment horizontal="center" vertical="center" wrapText="1"/>
    </xf>
  </cellXfs>
  <cellStyles count="17">
    <cellStyle name="桁区切り" xfId="16" builtinId="6"/>
    <cellStyle name="桁区切り 2" xfId="1" xr:uid="{00000000-0005-0000-0000-000000000000}"/>
    <cellStyle name="桁区切り 3" xfId="15" xr:uid="{00000000-0005-0000-0000-000001000000}"/>
    <cellStyle name="標準" xfId="0" builtinId="0"/>
    <cellStyle name="標準 2" xfId="2" xr:uid="{00000000-0005-0000-0000-000003000000}"/>
    <cellStyle name="標準 2 2" xfId="9" xr:uid="{00000000-0005-0000-0000-000004000000}"/>
    <cellStyle name="標準 2 3" xfId="10" xr:uid="{00000000-0005-0000-0000-000005000000}"/>
    <cellStyle name="標準 2 4" xfId="11" xr:uid="{00000000-0005-0000-0000-000006000000}"/>
    <cellStyle name="標準 2 5" xfId="8" xr:uid="{00000000-0005-0000-0000-000007000000}"/>
    <cellStyle name="標準 3" xfId="3" xr:uid="{00000000-0005-0000-0000-000008000000}"/>
    <cellStyle name="標準 3 2" xfId="4" xr:uid="{00000000-0005-0000-0000-000009000000}"/>
    <cellStyle name="標準 3 3" xfId="14" xr:uid="{00000000-0005-0000-0000-00000A000000}"/>
    <cellStyle name="標準 4" xfId="7" xr:uid="{00000000-0005-0000-0000-00000B000000}"/>
    <cellStyle name="標準 5" xfId="12" xr:uid="{00000000-0005-0000-0000-00000C000000}"/>
    <cellStyle name="標準 6" xfId="13" xr:uid="{00000000-0005-0000-0000-00000D000000}"/>
    <cellStyle name="標準_類似団体別市町村一覧" xfId="5" xr:uid="{00000000-0005-0000-0000-00000E000000}"/>
    <cellStyle name="標準_類団：類型設定（本表）" xfId="6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40"/>
  <sheetViews>
    <sheetView tabSelected="1" view="pageBreakPreview" zoomScale="110" zoomScaleNormal="70" zoomScaleSheetLayoutView="110" workbookViewId="0"/>
  </sheetViews>
  <sheetFormatPr defaultColWidth="9" defaultRowHeight="13.2" x14ac:dyDescent="0.2"/>
  <cols>
    <col min="1" max="1" width="9" style="16"/>
    <col min="2" max="2" width="23.88671875" style="16" customWidth="1"/>
    <col min="3" max="13" width="8.44140625" style="16" customWidth="1"/>
    <col min="14" max="15" width="9" style="16"/>
    <col min="16" max="16" width="16.77734375" style="16" customWidth="1"/>
    <col min="17" max="17" width="11.109375" style="16" customWidth="1"/>
    <col min="18" max="16384" width="9" style="16"/>
  </cols>
  <sheetData>
    <row r="1" spans="2:19" ht="19.2" x14ac:dyDescent="0.2">
      <c r="B1" s="17" t="s">
        <v>0</v>
      </c>
    </row>
    <row r="2" spans="2:19" x14ac:dyDescent="0.2">
      <c r="Q2" s="1" t="s">
        <v>1</v>
      </c>
      <c r="R2" s="1" t="s">
        <v>2</v>
      </c>
      <c r="S2" s="1" t="s">
        <v>3</v>
      </c>
    </row>
    <row r="3" spans="2:19" x14ac:dyDescent="0.2">
      <c r="B3" s="2" t="s">
        <v>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P3" s="28" t="s">
        <v>5</v>
      </c>
      <c r="Q3" s="16">
        <f>COUNTIFS(市町村一覧!$E$2:$E$42,市町村類型区分一覧!$P3,市町村一覧!$D$2:$D$42,"*")</f>
        <v>0</v>
      </c>
      <c r="R3" s="16">
        <f>COUNTIF(市町村一覧!$E$2:$E$42,市町村類型区分一覧!$P3)</f>
        <v>0</v>
      </c>
      <c r="S3" s="1">
        <f>COUNTIFS(市町村一覧!$E$2:$E$42,市町村類型区分一覧!$P3,市町村一覧!$C$2:$C$42,1,市町村一覧!$D$2:$D$42,"")</f>
        <v>0</v>
      </c>
    </row>
    <row r="4" spans="2:19" x14ac:dyDescent="0.2">
      <c r="B4" s="3" t="s">
        <v>6</v>
      </c>
      <c r="C4" s="3"/>
      <c r="D4" s="3"/>
      <c r="E4" s="3"/>
      <c r="F4" s="3"/>
      <c r="G4" s="3"/>
      <c r="H4" s="3"/>
      <c r="I4" s="4"/>
      <c r="J4" s="3"/>
      <c r="K4" s="3"/>
      <c r="L4" s="3"/>
      <c r="M4" s="3"/>
      <c r="P4" s="28" t="s">
        <v>7</v>
      </c>
      <c r="Q4" s="16">
        <f>COUNTIFS(市町村一覧!$E$2:$E$42,市町村類型区分一覧!$P4,市町村一覧!$D$2:$D$42,"*")</f>
        <v>0</v>
      </c>
      <c r="R4" s="16">
        <f>COUNTIF(市町村一覧!$E$2:$E$42,市町村類型区分一覧!$P4)</f>
        <v>0</v>
      </c>
      <c r="S4" s="1">
        <f>COUNTIFS(市町村一覧!$E$2:$E$42,市町村類型区分一覧!$P4,市町村一覧!$C$2:$C$42,1,市町村一覧!$D$2:$D$42,"")</f>
        <v>0</v>
      </c>
    </row>
    <row r="5" spans="2:19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P5" s="28" t="s">
        <v>8</v>
      </c>
      <c r="Q5" s="16">
        <f>COUNTIFS(市町村一覧!$E$2:$E$42,市町村類型区分一覧!$P5,市町村一覧!$D$2:$D$42,"*")</f>
        <v>7</v>
      </c>
      <c r="R5" s="16">
        <f>COUNTIF(市町村一覧!$E$2:$E$42,市町村類型区分一覧!$P5)</f>
        <v>7</v>
      </c>
      <c r="S5" s="1">
        <f>COUNTIFS(市町村一覧!$E$2:$E$42,市町村類型区分一覧!$P5,市町村一覧!$C$2:$C$42,1,市町村一覧!$D$2:$D$42,"")</f>
        <v>0</v>
      </c>
    </row>
    <row r="6" spans="2:19" x14ac:dyDescent="0.2">
      <c r="B6" s="2" t="s">
        <v>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P6" s="28" t="s">
        <v>10</v>
      </c>
      <c r="Q6" s="16">
        <f>COUNTIFS(市町村一覧!$E$2:$E$42,市町村類型区分一覧!$P6,市町村一覧!$D$2:$D$42,"*")</f>
        <v>2</v>
      </c>
      <c r="R6" s="16">
        <f>COUNTIF(市町村一覧!$E$2:$E$42,市町村類型区分一覧!$P6)</f>
        <v>2</v>
      </c>
      <c r="S6" s="1">
        <f>COUNTIFS(市町村一覧!$E$2:$E$42,市町村類型区分一覧!$P6,市町村一覧!$C$2:$C$42,1,市町村一覧!$D$2:$D$42,"")</f>
        <v>0</v>
      </c>
    </row>
    <row r="7" spans="2:19" x14ac:dyDescent="0.2">
      <c r="B7" s="31" t="s">
        <v>11</v>
      </c>
      <c r="C7" s="3"/>
      <c r="D7" s="3"/>
      <c r="E7" s="3"/>
      <c r="F7" s="3"/>
      <c r="G7" s="3"/>
      <c r="H7" s="3"/>
      <c r="J7" s="3"/>
      <c r="K7" s="3"/>
      <c r="L7" s="3"/>
      <c r="M7" s="3"/>
      <c r="O7" s="28" t="s">
        <v>12</v>
      </c>
      <c r="P7" s="28" t="s">
        <v>13</v>
      </c>
      <c r="Q7" s="16">
        <f>COUNTIFS(市町村一覧!$E$2:$E$42,市町村類型区分一覧!$P7,市町村一覧!$C$2:$C$42,3,市町村一覧!$D$2:$D$42,"*")+COUNTIFS(市町村一覧!$E$2:$E$42,市町村類型区分一覧!$P7,市町村一覧!$C$2:$C$42,4,市町村一覧!$D$2:$D$42,"*")</f>
        <v>0</v>
      </c>
      <c r="R7" s="16">
        <f>COUNTIFS(市町村一覧!$E$2:$E$42,市町村類型区分一覧!$P7,市町村一覧!$C$2:$C$42,3)+COUNTIFS(市町村一覧!$E$2:$E$42,市町村類型区分一覧!$P7,市町村一覧!$C$2:$C$42,4)</f>
        <v>0</v>
      </c>
      <c r="S7" s="16">
        <f>COUNTIFS(市町村一覧!$E$2:$E$42,市町村類型区分一覧!$P7,市町村一覧!$C$2:$C$42,3,市町村一覧!$D$2:$D$42,"")+COUNTIFS(市町村一覧!$E$2:$E$42,市町村類型区分一覧!$P7,市町村一覧!$C$2:$C$42,4,市町村一覧!$D$2:$D$42,"")</f>
        <v>0</v>
      </c>
    </row>
    <row r="8" spans="2:19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P8" s="28" t="s">
        <v>14</v>
      </c>
      <c r="Q8" s="16">
        <f>COUNTIFS(市町村一覧!$E$2:$E$42,市町村類型区分一覧!$P8,市町村一覧!$C$2:$C$42,3,市町村一覧!$D$2:$D$42,"*")+COUNTIFS(市町村一覧!$E$2:$E$42,市町村類型区分一覧!$P8,市町村一覧!$C$2:$C$42,4,市町村一覧!$D$2:$D$42,"*")</f>
        <v>0</v>
      </c>
      <c r="R8" s="16">
        <f>COUNTIFS(市町村一覧!$E$2:$E$42,市町村類型区分一覧!$P8,市町村一覧!$C$2:$C$42,3)+COUNTIFS(市町村一覧!$E$2:$E$42,市町村類型区分一覧!$P8,市町村一覧!$C$2:$C$42,4)</f>
        <v>0</v>
      </c>
      <c r="S8" s="16">
        <f>COUNTIFS(市町村一覧!$E$2:$E$42,市町村類型区分一覧!$P8,市町村一覧!$C$2:$C$42,3,市町村一覧!$D$2:$D$42,"")+COUNTIFS(市町村一覧!$E$2:$E$42,市町村類型区分一覧!$P8,市町村一覧!$C$2:$C$42,4,市町村一覧!$D$2:$D$42,"")</f>
        <v>0</v>
      </c>
    </row>
    <row r="9" spans="2:19" x14ac:dyDescent="0.2">
      <c r="B9" s="2" t="s">
        <v>15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P9" s="28" t="s">
        <v>16</v>
      </c>
      <c r="Q9" s="16">
        <f>COUNTIFS(市町村一覧!$E$2:$E$42,市町村類型区分一覧!$P9,市町村一覧!$C$2:$C$42,3,市町村一覧!$D$2:$D$42,"*")+COUNTIFS(市町村一覧!$E$2:$E$42,市町村類型区分一覧!$P9,市町村一覧!$C$2:$C$42,4,市町村一覧!$D$2:$D$42,"*")</f>
        <v>0</v>
      </c>
      <c r="R9" s="16">
        <f>COUNTIFS(市町村一覧!$E$2:$E$42,市町村類型区分一覧!$P9,市町村一覧!$C$2:$C$42,3)+COUNTIFS(市町村一覧!$E$2:$E$42,市町村類型区分一覧!$P9,市町村一覧!$C$2:$C$42,4)</f>
        <v>0</v>
      </c>
      <c r="S9" s="16">
        <f>COUNTIFS(市町村一覧!$E$2:$E$42,市町村類型区分一覧!$P9,市町村一覧!$C$2:$C$42,3,市町村一覧!$D$2:$D$42,"")+COUNTIFS(市町村一覧!$E$2:$E$42,市町村類型区分一覧!$P9,市町村一覧!$C$2:$C$42,4,市町村一覧!$D$2:$D$42,"")</f>
        <v>0</v>
      </c>
    </row>
    <row r="10" spans="2:19" x14ac:dyDescent="0.2">
      <c r="B10" s="3" t="s">
        <v>17</v>
      </c>
      <c r="C10" s="3"/>
      <c r="D10" s="3"/>
      <c r="E10" s="3"/>
      <c r="F10" s="3"/>
      <c r="G10" s="3"/>
      <c r="H10" s="3"/>
      <c r="I10" s="4"/>
      <c r="J10" s="3"/>
      <c r="K10" s="3"/>
      <c r="L10" s="3"/>
      <c r="M10" s="3"/>
      <c r="P10" s="28" t="s">
        <v>18</v>
      </c>
      <c r="Q10" s="16">
        <f>COUNTIFS(市町村一覧!$E$2:$E$42,市町村類型区分一覧!$P10,市町村一覧!$C$2:$C$42,3,市町村一覧!$D$2:$D$42,"*")+COUNTIFS(市町村一覧!$E$2:$E$42,市町村類型区分一覧!$P10,市町村一覧!$C$2:$C$42,4,市町村一覧!$D$2:$D$42,"*")</f>
        <v>0</v>
      </c>
      <c r="R10" s="16">
        <f>COUNTIFS(市町村一覧!$E$2:$E$42,市町村類型区分一覧!$P10,市町村一覧!$C$2:$C$42,3)+COUNTIFS(市町村一覧!$E$2:$E$42,市町村類型区分一覧!$P10,市町村一覧!$C$2:$C$42,4)</f>
        <v>0</v>
      </c>
      <c r="S10" s="16">
        <f>COUNTIFS(市町村一覧!$E$2:$E$42,市町村類型区分一覧!$P10,市町村一覧!$C$2:$C$42,3,市町村一覧!$D$2:$D$42,"")+COUNTIFS(市町村一覧!$E$2:$E$42,市町村類型区分一覧!$P10,市町村一覧!$C$2:$C$42,4,市町村一覧!$D$2:$D$42,"")</f>
        <v>0</v>
      </c>
    </row>
    <row r="11" spans="2:19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P11" s="28" t="s">
        <v>19</v>
      </c>
      <c r="Q11" s="16">
        <f>COUNTIFS(市町村一覧!$E$2:$E$42,市町村類型区分一覧!$P11,市町村一覧!$C$2:$C$42,3,市町村一覧!$D$2:$D$42,"*")+COUNTIFS(市町村一覧!$E$2:$E$42,市町村類型区分一覧!$P11,市町村一覧!$C$2:$C$42,4,市町村一覧!$D$2:$D$42,"*")</f>
        <v>11</v>
      </c>
      <c r="R11" s="16">
        <f>COUNTIFS(市町村一覧!$E$2:$E$42,市町村類型区分一覧!$P11,市町村一覧!$C$2:$C$42,3)+COUNTIFS(市町村一覧!$E$2:$E$42,市町村類型区分一覧!$P11,市町村一覧!$C$2:$C$42,4)</f>
        <v>11</v>
      </c>
      <c r="S11" s="16">
        <f>COUNTIFS(市町村一覧!$E$2:$E$42,市町村類型区分一覧!$P11,市町村一覧!$C$2:$C$42,3,市町村一覧!$D$2:$D$42,"")+COUNTIFS(市町村一覧!$E$2:$E$42,市町村類型区分一覧!$P11,市町村一覧!$C$2:$C$42,4,市町村一覧!$D$2:$D$42,"")</f>
        <v>0</v>
      </c>
    </row>
    <row r="12" spans="2:19" x14ac:dyDescent="0.2">
      <c r="B12" s="2" t="s">
        <v>20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P12" s="28" t="s">
        <v>21</v>
      </c>
      <c r="Q12" s="16">
        <f>COUNTIFS(市町村一覧!$E$2:$E$42,市町村類型区分一覧!$P12,市町村一覧!$C$2:$C$42,3,市町村一覧!$D$2:$D$42,"*")+COUNTIFS(市町村一覧!$E$2:$E$42,市町村類型区分一覧!$P12,市町村一覧!$C$2:$C$42,4,市町村一覧!$D$2:$D$42,"*")</f>
        <v>0</v>
      </c>
      <c r="R12" s="16">
        <f>COUNTIFS(市町村一覧!$E$2:$E$42,市町村類型区分一覧!$P12,市町村一覧!$C$2:$C$42,3)+COUNTIFS(市町村一覧!$E$2:$E$42,市町村類型区分一覧!$P12,市町村一覧!$C$2:$C$42,4)</f>
        <v>0</v>
      </c>
      <c r="S12" s="16">
        <f>COUNTIFS(市町村一覧!$E$2:$E$42,市町村類型区分一覧!$P12,市町村一覧!$C$2:$C$42,3,市町村一覧!$D$2:$D$42,"")+COUNTIFS(市町村一覧!$E$2:$E$42,市町村類型区分一覧!$P12,市町村一覧!$C$2:$C$42,4,市町村一覧!$D$2:$D$42,"")</f>
        <v>0</v>
      </c>
    </row>
    <row r="13" spans="2:19" x14ac:dyDescent="0.2">
      <c r="B13" s="3" t="s">
        <v>11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P13" s="28" t="s">
        <v>22</v>
      </c>
      <c r="Q13" s="16">
        <f>COUNTIFS(市町村一覧!$E$2:$E$42,市町村類型区分一覧!$P13,市町村一覧!$C$2:$C$42,3,市町村一覧!$D$2:$D$42,"*")+COUNTIFS(市町村一覧!$E$2:$E$42,市町村類型区分一覧!$P13,市町村一覧!$C$2:$C$42,4,市町村一覧!$D$2:$D$42,"*")</f>
        <v>0</v>
      </c>
      <c r="R13" s="16">
        <f>COUNTIFS(市町村一覧!$E$2:$E$42,市町村類型区分一覧!$P13,市町村一覧!$C$2:$C$42,3)+COUNTIFS(市町村一覧!$E$2:$E$42,市町村類型区分一覧!$P13,市町村一覧!$C$2:$C$42,4)</f>
        <v>0</v>
      </c>
      <c r="S13" s="16">
        <f>COUNTIFS(市町村一覧!$E$2:$E$42,市町村類型区分一覧!$P13,市町村一覧!$C$2:$C$42,3,市町村一覧!$D$2:$D$42,"")+COUNTIFS(市町村一覧!$E$2:$E$42,市町村類型区分一覧!$P13,市町村一覧!$C$2:$C$42,4,市町村一覧!$D$2:$D$42,"")</f>
        <v>0</v>
      </c>
    </row>
    <row r="14" spans="2:19" x14ac:dyDescent="0.2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P14" s="28" t="s">
        <v>23</v>
      </c>
      <c r="Q14" s="16">
        <f>COUNTIFS(市町村一覧!$E$2:$E$42,市町村類型区分一覧!$P14,市町村一覧!$C$2:$C$42,3,市町村一覧!$D$2:$D$42,"*")+COUNTIFS(市町村一覧!$E$2:$E$42,市町村類型区分一覧!$P14,市町村一覧!$C$2:$C$42,4,市町村一覧!$D$2:$D$42,"*")</f>
        <v>0</v>
      </c>
      <c r="R14" s="16">
        <f>COUNTIFS(市町村一覧!$E$2:$E$42,市町村類型区分一覧!$P14,市町村一覧!$C$2:$C$42,3)+COUNTIFS(市町村一覧!$E$2:$E$42,市町村類型区分一覧!$P14,市町村一覧!$C$2:$C$42,4)</f>
        <v>0</v>
      </c>
      <c r="S14" s="16">
        <f>COUNTIFS(市町村一覧!$E$2:$E$42,市町村類型区分一覧!$P14,市町村一覧!$C$2:$C$42,3,市町村一覧!$D$2:$D$42,"")+COUNTIFS(市町村一覧!$E$2:$E$42,市町村類型区分一覧!$P14,市町村一覧!$C$2:$C$42,4,市町村一覧!$D$2:$D$42,"")</f>
        <v>0</v>
      </c>
    </row>
    <row r="15" spans="2:19" x14ac:dyDescent="0.2">
      <c r="B15" s="5" t="s">
        <v>24</v>
      </c>
      <c r="C15" s="19"/>
      <c r="D15" s="38" t="s">
        <v>25</v>
      </c>
      <c r="E15" s="39"/>
      <c r="F15" s="39"/>
      <c r="G15" s="39"/>
      <c r="H15" s="40" t="s">
        <v>26</v>
      </c>
      <c r="I15" s="45"/>
      <c r="J15" s="45"/>
      <c r="K15" s="45"/>
      <c r="L15" s="40" t="s">
        <v>27</v>
      </c>
      <c r="M15" s="41"/>
      <c r="P15" s="28" t="s">
        <v>28</v>
      </c>
      <c r="Q15" s="16">
        <f>COUNTIFS(市町村一覧!$E$2:$E$42,市町村類型区分一覧!$P15,市町村一覧!$C$2:$C$42,3,市町村一覧!$D$2:$D$42,"*")+COUNTIFS(市町村一覧!$E$2:$E$42,市町村類型区分一覧!$P15,市町村一覧!$C$2:$C$42,4,市町村一覧!$D$2:$D$42,"*")</f>
        <v>10</v>
      </c>
      <c r="R15" s="16">
        <f>COUNTIFS(市町村一覧!$E$2:$E$42,市町村類型区分一覧!$P15,市町村一覧!$C$2:$C$42,3)+COUNTIFS(市町村一覧!$E$2:$E$42,市町村類型区分一覧!$P15,市町村一覧!$C$2:$C$42,4)</f>
        <v>10</v>
      </c>
      <c r="S15" s="16">
        <f>COUNTIFS(市町村一覧!$E$2:$E$42,市町村類型区分一覧!$P15,市町村一覧!$C$2:$C$42,3,市町村一覧!$D$2:$D$42,"")+COUNTIFS(市町村一覧!$E$2:$E$42,市町村類型区分一覧!$P15,市町村一覧!$C$2:$C$42,4,市町村一覧!$D$2:$D$42,"")</f>
        <v>0</v>
      </c>
    </row>
    <row r="16" spans="2:19" x14ac:dyDescent="0.2">
      <c r="B16" s="6"/>
      <c r="C16" s="20"/>
      <c r="D16" s="38" t="s">
        <v>29</v>
      </c>
      <c r="E16" s="39"/>
      <c r="F16" s="40" t="s">
        <v>30</v>
      </c>
      <c r="G16" s="45"/>
      <c r="H16" s="40" t="s">
        <v>31</v>
      </c>
      <c r="I16" s="45"/>
      <c r="J16" s="40" t="s">
        <v>32</v>
      </c>
      <c r="K16" s="45"/>
      <c r="L16" s="42"/>
      <c r="M16" s="43"/>
      <c r="P16" s="28" t="s">
        <v>33</v>
      </c>
      <c r="Q16" s="16">
        <f>COUNTIFS(市町村一覧!$E$2:$E$42,市町村類型区分一覧!$P16,市町村一覧!$C$2:$C$42,3,市町村一覧!$D$2:$D$42,"*")+COUNTIFS(市町村一覧!$E$2:$E$42,市町村類型区分一覧!$P16,市町村一覧!$C$2:$C$42,4,市町村一覧!$D$2:$D$42,"*")</f>
        <v>0</v>
      </c>
      <c r="R16" s="16">
        <f>COUNTIFS(市町村一覧!$E$2:$E$42,市町村類型区分一覧!$P16,市町村一覧!$C$2:$C$42,3)+COUNTIFS(市町村一覧!$E$2:$E$42,市町村類型区分一覧!$P16,市町村一覧!$C$2:$C$42,4)</f>
        <v>0</v>
      </c>
      <c r="S16" s="16">
        <f>COUNTIFS(市町村一覧!$E$2:$E$42,市町村類型区分一覧!$P16,市町村一覧!$C$2:$C$42,3,市町村一覧!$D$2:$D$42,"")+COUNTIFS(市町村一覧!$E$2:$E$42,市町村類型区分一覧!$P16,市町村一覧!$C$2:$C$42,4,市町村一覧!$D$2:$D$42,"")</f>
        <v>0</v>
      </c>
    </row>
    <row r="17" spans="2:19" x14ac:dyDescent="0.2">
      <c r="B17" s="7"/>
      <c r="C17" s="21"/>
      <c r="D17" s="38">
        <v>3</v>
      </c>
      <c r="E17" s="46"/>
      <c r="F17" s="38">
        <v>2</v>
      </c>
      <c r="G17" s="46"/>
      <c r="H17" s="38">
        <v>1</v>
      </c>
      <c r="I17" s="46"/>
      <c r="J17" s="38">
        <v>0</v>
      </c>
      <c r="K17" s="46"/>
      <c r="L17" s="36"/>
      <c r="M17" s="44"/>
      <c r="P17" s="28" t="s">
        <v>34</v>
      </c>
      <c r="Q17" s="16">
        <f>COUNTIFS(市町村一覧!$E$2:$E$42,市町村類型区分一覧!$P17,市町村一覧!$C$2:$C$42,3,市町村一覧!$D$2:$D$42,"*")+COUNTIFS(市町村一覧!$E$2:$E$42,市町村類型区分一覧!$P17,市町村一覧!$C$2:$C$42,4,市町村一覧!$D$2:$D$42,"*")</f>
        <v>0</v>
      </c>
      <c r="R17" s="16">
        <f>COUNTIFS(市町村一覧!$E$2:$E$42,市町村類型区分一覧!$P17,市町村一覧!$C$2:$C$42,3)+COUNTIFS(市町村一覧!$E$2:$E$42,市町村類型区分一覧!$P17,市町村一覧!$C$2:$C$42,4)</f>
        <v>0</v>
      </c>
      <c r="S17" s="16">
        <f>COUNTIFS(市町村一覧!$E$2:$E$42,市町村類型区分一覧!$P17,市町村一覧!$C$2:$C$42,3,市町村一覧!$D$2:$D$42,"")+COUNTIFS(市町村一覧!$E$2:$E$42,市町村類型区分一覧!$P17,市町村一覧!$C$2:$C$42,4,市町村一覧!$D$2:$D$42,"")</f>
        <v>0</v>
      </c>
    </row>
    <row r="18" spans="2:19" x14ac:dyDescent="0.2">
      <c r="B18" s="8" t="s">
        <v>35</v>
      </c>
      <c r="C18" s="8" t="s">
        <v>36</v>
      </c>
      <c r="D18" s="22">
        <v>47</v>
      </c>
      <c r="E18" s="26">
        <v>52</v>
      </c>
      <c r="F18" s="22">
        <v>77</v>
      </c>
      <c r="G18" s="26">
        <v>82</v>
      </c>
      <c r="H18" s="22">
        <v>124</v>
      </c>
      <c r="I18" s="26">
        <v>132</v>
      </c>
      <c r="J18" s="22">
        <v>24</v>
      </c>
      <c r="K18" s="26">
        <v>25</v>
      </c>
      <c r="L18" s="9">
        <f>D18+F18+H18+J18</f>
        <v>272</v>
      </c>
      <c r="M18" s="10">
        <f>E18+G18+I18+K18</f>
        <v>291</v>
      </c>
      <c r="P18" s="28" t="s">
        <v>37</v>
      </c>
      <c r="Q18" s="16">
        <f>COUNTIFS(市町村一覧!$E$2:$E$42,市町村類型区分一覧!$P18,市町村一覧!$C$2:$C$42,3,市町村一覧!$D$2:$D$42,"*")+COUNTIFS(市町村一覧!$E$2:$E$42,市町村類型区分一覧!$P18,市町村一覧!$C$2:$C$42,4,市町村一覧!$D$2:$D$42,"*")</f>
        <v>0</v>
      </c>
      <c r="R18" s="16">
        <f>COUNTIFS(市町村一覧!$E$2:$E$42,市町村類型区分一覧!$P18,市町村一覧!$C$2:$C$42,3)+COUNTIFS(市町村一覧!$E$2:$E$42,市町村類型区分一覧!$P18,市町村一覧!$C$2:$C$42,4)</f>
        <v>0</v>
      </c>
      <c r="S18" s="16">
        <f>COUNTIFS(市町村一覧!$E$2:$E$42,市町村類型区分一覧!$P18,市町村一覧!$C$2:$C$42,3,市町村一覧!$D$2:$D$42,"")+COUNTIFS(市町村一覧!$E$2:$E$42,市町村類型区分一覧!$P18,市町村一覧!$C$2:$C$42,4,市町村一覧!$D$2:$D$42,"")</f>
        <v>0</v>
      </c>
    </row>
    <row r="19" spans="2:19" x14ac:dyDescent="0.2">
      <c r="B19" s="8" t="s">
        <v>38</v>
      </c>
      <c r="C19" s="8" t="s">
        <v>39</v>
      </c>
      <c r="D19" s="23">
        <v>106</v>
      </c>
      <c r="E19" s="25">
        <v>108</v>
      </c>
      <c r="F19" s="23">
        <v>73</v>
      </c>
      <c r="G19" s="25">
        <v>79</v>
      </c>
      <c r="H19" s="23">
        <v>42</v>
      </c>
      <c r="I19" s="25">
        <v>46</v>
      </c>
      <c r="J19" s="23">
        <v>5</v>
      </c>
      <c r="K19" s="25">
        <v>7</v>
      </c>
      <c r="L19" s="9">
        <f t="shared" ref="L19:L21" si="0">D19+F19+H19+J19</f>
        <v>226</v>
      </c>
      <c r="M19" s="10">
        <f t="shared" ref="M19:M21" si="1">E19+G19+I19+K19</f>
        <v>240</v>
      </c>
      <c r="P19" s="28" t="s">
        <v>40</v>
      </c>
      <c r="Q19" s="16">
        <f>COUNTIFS(市町村一覧!$E$2:$E$42,市町村類型区分一覧!$P19,市町村一覧!$C$2:$C$42,3,市町村一覧!$D$2:$D$42,"*")+COUNTIFS(市町村一覧!$E$2:$E$42,市町村類型区分一覧!$P19,市町村一覧!$C$2:$C$42,4,市町村一覧!$D$2:$D$42,"*")</f>
        <v>1</v>
      </c>
      <c r="R19" s="16">
        <f>COUNTIFS(市町村一覧!$E$2:$E$42,市町村類型区分一覧!$P19,市町村一覧!$C$2:$C$42,3)+COUNTIFS(市町村一覧!$E$2:$E$42,市町村類型区分一覧!$P19,市町村一覧!$C$2:$C$42,4)</f>
        <v>1</v>
      </c>
      <c r="S19" s="16">
        <f>COUNTIFS(市町村一覧!$E$2:$E$42,市町村類型区分一覧!$P19,市町村一覧!$C$2:$C$42,3,市町村一覧!$D$2:$D$42,"")+COUNTIFS(市町村一覧!$E$2:$E$42,市町村類型区分一覧!$P19,市町村一覧!$C$2:$C$42,4,市町村一覧!$D$2:$D$42,"")</f>
        <v>0</v>
      </c>
    </row>
    <row r="20" spans="2:19" x14ac:dyDescent="0.2">
      <c r="B20" s="8" t="s">
        <v>41</v>
      </c>
      <c r="C20" s="8" t="s">
        <v>42</v>
      </c>
      <c r="D20" s="23">
        <v>62</v>
      </c>
      <c r="E20" s="25">
        <v>62</v>
      </c>
      <c r="F20" s="23">
        <v>29</v>
      </c>
      <c r="G20" s="25">
        <v>29</v>
      </c>
      <c r="H20" s="23">
        <v>10</v>
      </c>
      <c r="I20" s="25">
        <v>10</v>
      </c>
      <c r="J20" s="23">
        <v>0</v>
      </c>
      <c r="K20" s="25">
        <v>0</v>
      </c>
      <c r="L20" s="9">
        <f t="shared" si="0"/>
        <v>101</v>
      </c>
      <c r="M20" s="10">
        <f t="shared" si="1"/>
        <v>101</v>
      </c>
      <c r="P20" s="28" t="s">
        <v>43</v>
      </c>
      <c r="Q20" s="16">
        <f>COUNTIFS(市町村一覧!$E$2:$E$42,市町村類型区分一覧!$P20,市町村一覧!$C$2:$C$42,3,市町村一覧!$D$2:$D$42,"*")+COUNTIFS(市町村一覧!$E$2:$E$42,市町村類型区分一覧!$P20,市町村一覧!$C$2:$C$42,4,市町村一覧!$D$2:$D$42,"*")</f>
        <v>0</v>
      </c>
      <c r="R20" s="16">
        <f>COUNTIFS(市町村一覧!$E$2:$E$42,市町村類型区分一覧!$P20,市町村一覧!$C$2:$C$42,3)+COUNTIFS(市町村一覧!$E$2:$E$42,市町村類型区分一覧!$P20,市町村一覧!$C$2:$C$42,4)</f>
        <v>0</v>
      </c>
      <c r="S20" s="16">
        <f>COUNTIFS(市町村一覧!$E$2:$E$42,市町村類型区分一覧!$P20,市町村一覧!$C$2:$C$42,3,市町村一覧!$D$2:$D$42,"")+COUNTIFS(市町村一覧!$E$2:$E$42,市町村類型区分一覧!$P20,市町村一覧!$C$2:$C$42,4,市町村一覧!$D$2:$D$42,"")</f>
        <v>0</v>
      </c>
    </row>
    <row r="21" spans="2:19" x14ac:dyDescent="0.2">
      <c r="B21" s="11" t="s">
        <v>44</v>
      </c>
      <c r="C21" s="11" t="s">
        <v>45</v>
      </c>
      <c r="D21" s="24">
        <v>36</v>
      </c>
      <c r="E21" s="33">
        <v>36</v>
      </c>
      <c r="F21" s="24">
        <v>15</v>
      </c>
      <c r="G21" s="33">
        <v>16</v>
      </c>
      <c r="H21" s="24">
        <v>3</v>
      </c>
      <c r="I21" s="33">
        <v>3</v>
      </c>
      <c r="J21" s="24">
        <v>0</v>
      </c>
      <c r="K21" s="33">
        <v>0</v>
      </c>
      <c r="L21" s="9">
        <f t="shared" si="0"/>
        <v>54</v>
      </c>
      <c r="M21" s="10">
        <f t="shared" si="1"/>
        <v>55</v>
      </c>
      <c r="P21" s="28" t="s">
        <v>46</v>
      </c>
      <c r="Q21" s="16">
        <f>COUNTIFS(市町村一覧!$E$2:$E$42,市町村類型区分一覧!$P21,市町村一覧!$C$2:$C$42,3,市町村一覧!$D$2:$D$42,"*")+COUNTIFS(市町村一覧!$E$2:$E$42,市町村類型区分一覧!$P21,市町村一覧!$C$2:$C$42,4,市町村一覧!$D$2:$D$42,"*")</f>
        <v>0</v>
      </c>
      <c r="R21" s="16">
        <f>COUNTIFS(市町村一覧!$E$2:$E$42,市町村類型区分一覧!$P21,市町村一覧!$C$2:$C$42,3)+COUNTIFS(市町村一覧!$E$2:$E$42,市町村類型区分一覧!$P21,市町村一覧!$C$2:$C$42,4)</f>
        <v>0</v>
      </c>
      <c r="S21" s="16">
        <f>COUNTIFS(市町村一覧!$E$2:$E$42,市町村類型区分一覧!$P21,市町村一覧!$C$2:$C$42,3,市町村一覧!$D$2:$D$42,"")+COUNTIFS(市町村一覧!$E$2:$E$42,市町村類型区分一覧!$P21,市町村一覧!$C$2:$C$42,4,市町村一覧!$D$2:$D$42,"")</f>
        <v>0</v>
      </c>
    </row>
    <row r="22" spans="2:19" x14ac:dyDescent="0.2">
      <c r="B22" s="38" t="s">
        <v>47</v>
      </c>
      <c r="C22" s="39"/>
      <c r="D22" s="32">
        <f>SUM(D18:D21)</f>
        <v>251</v>
      </c>
      <c r="E22" s="27">
        <f>SUM(E18:E21)</f>
        <v>258</v>
      </c>
      <c r="F22" s="32">
        <f t="shared" ref="F22:K22" si="2">SUM(F18:F21)</f>
        <v>194</v>
      </c>
      <c r="G22" s="27">
        <f t="shared" si="2"/>
        <v>206</v>
      </c>
      <c r="H22" s="32">
        <f t="shared" si="2"/>
        <v>179</v>
      </c>
      <c r="I22" s="27">
        <f t="shared" si="2"/>
        <v>191</v>
      </c>
      <c r="J22" s="32">
        <f t="shared" si="2"/>
        <v>29</v>
      </c>
      <c r="K22" s="27">
        <f t="shared" si="2"/>
        <v>32</v>
      </c>
      <c r="L22" s="32">
        <f t="shared" ref="L22" si="3">SUM(L18:L21)</f>
        <v>653</v>
      </c>
      <c r="M22" s="12">
        <f t="shared" ref="M22" si="4">SUM(M18:M21)</f>
        <v>687</v>
      </c>
      <c r="P22" s="28" t="s">
        <v>48</v>
      </c>
      <c r="Q22" s="16">
        <f>COUNTIFS(市町村一覧!$E$2:$E$42,市町村類型区分一覧!$P22,市町村一覧!$C$2:$C$42,3,市町村一覧!$D$2:$D$42,"*")+COUNTIFS(市町村一覧!$E$2:$E$42,市町村類型区分一覧!$P22,市町村一覧!$C$2:$C$42,4,市町村一覧!$D$2:$D$42,"*")</f>
        <v>0</v>
      </c>
      <c r="R22" s="16">
        <f>COUNTIFS(市町村一覧!$E$2:$E$42,市町村類型区分一覧!$P22,市町村一覧!$C$2:$C$42,3)+COUNTIFS(市町村一覧!$E$2:$E$42,市町村類型区分一覧!$P22,市町村一覧!$C$2:$C$42,4)</f>
        <v>0</v>
      </c>
      <c r="S22" s="16">
        <f>COUNTIFS(市町村一覧!$E$2:$E$42,市町村類型区分一覧!$P22,市町村一覧!$C$2:$C$42,3,市町村一覧!$D$2:$D$42,"")+COUNTIFS(市町村一覧!$E$2:$E$42,市町村類型区分一覧!$P22,市町村一覧!$C$2:$C$42,4,市町村一覧!$D$2:$D$42,"")</f>
        <v>0</v>
      </c>
    </row>
    <row r="23" spans="2:19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P23" s="28"/>
      <c r="Q23" s="16">
        <f>SUM(Q7:Q22)</f>
        <v>22</v>
      </c>
      <c r="R23" s="16">
        <f>SUM(R7:R22)</f>
        <v>22</v>
      </c>
      <c r="S23" s="16">
        <f>COUNTIFS(市町村一覧!$E$2:$E$42,市町村類型区分一覧!$P23,市町村一覧!$C$2:$C$42,3,市町村一覧!$D$2:$D$42,"")+COUNTIFS(市町村一覧!$E$2:$E$42,市町村類型区分一覧!$P23,市町村一覧!$C$2:$C$42,4,市町村一覧!$D$2:$D$42,"")</f>
        <v>0</v>
      </c>
    </row>
    <row r="24" spans="2:19" ht="13.5" customHeight="1" x14ac:dyDescent="0.2">
      <c r="B24" s="5" t="s">
        <v>49</v>
      </c>
      <c r="C24" s="19"/>
      <c r="D24" s="40" t="s">
        <v>50</v>
      </c>
      <c r="E24" s="45"/>
      <c r="F24" s="45"/>
      <c r="G24" s="45"/>
      <c r="H24" s="50" t="s">
        <v>51</v>
      </c>
      <c r="I24" s="51"/>
      <c r="J24" s="40" t="s">
        <v>27</v>
      </c>
      <c r="K24" s="47"/>
      <c r="L24" s="3"/>
      <c r="O24" s="28" t="s">
        <v>52</v>
      </c>
      <c r="P24" s="28" t="s">
        <v>14</v>
      </c>
      <c r="Q24" s="16">
        <f>COUNTIFS(市町村一覧!$E$2:$E$42,市町村類型区分一覧!$P24,市町村一覧!$C$2:$C$42,5,市町村一覧!$D$2:$D$42,"*")</f>
        <v>1</v>
      </c>
      <c r="R24" s="16">
        <f>COUNTIFS(市町村一覧!$E$2:$E$42,市町村類型区分一覧!$P24,市町村一覧!$C$2:$C$42,5)</f>
        <v>1</v>
      </c>
      <c r="S24" s="16">
        <f>COUNTIFS(市町村一覧!$E$2:$E$42,市町村類型区分一覧!$P24,市町村一覧!$C$2:$C$42,3,市町村一覧!$D$2:$D$42,"")+COUNTIFS(市町村一覧!$E$2:$E$42,市町村類型区分一覧!$P24,市町村一覧!$C$2:$C$42,4,市町村一覧!$D$2:$D$42,"")</f>
        <v>0</v>
      </c>
    </row>
    <row r="25" spans="2:19" x14ac:dyDescent="0.2">
      <c r="B25" s="6"/>
      <c r="C25" s="20"/>
      <c r="D25" s="38" t="s">
        <v>53</v>
      </c>
      <c r="E25" s="39"/>
      <c r="F25" s="38" t="s">
        <v>54</v>
      </c>
      <c r="G25" s="39"/>
      <c r="H25" s="52"/>
      <c r="I25" s="53"/>
      <c r="J25" s="42"/>
      <c r="K25" s="48"/>
      <c r="L25" s="3"/>
      <c r="P25" s="28" t="s">
        <v>16</v>
      </c>
      <c r="Q25" s="16">
        <f>COUNTIFS(市町村一覧!$E$2:$E$42,市町村類型区分一覧!$P25,市町村一覧!$C$2:$C$42,5,市町村一覧!$D$2:$D$42,"*")</f>
        <v>0</v>
      </c>
      <c r="R25" s="16">
        <f>COUNTIFS(市町村一覧!$E$2:$E$42,市町村類型区分一覧!$P25,市町村一覧!$C$2:$C$42,5)</f>
        <v>0</v>
      </c>
      <c r="S25" s="16">
        <f>COUNTIFS(市町村一覧!$E$2:$E$42,市町村類型区分一覧!$P25,市町村一覧!$C$2:$C$42,3,市町村一覧!$D$2:$D$42,"")+COUNTIFS(市町村一覧!$E$2:$E$42,市町村類型区分一覧!$P25,市町村一覧!$C$2:$C$42,4,市町村一覧!$D$2:$D$42,"")</f>
        <v>0</v>
      </c>
    </row>
    <row r="26" spans="2:19" x14ac:dyDescent="0.2">
      <c r="B26" s="7"/>
      <c r="C26" s="21"/>
      <c r="D26" s="38">
        <v>2</v>
      </c>
      <c r="E26" s="46"/>
      <c r="F26" s="38">
        <v>1</v>
      </c>
      <c r="G26" s="46"/>
      <c r="H26" s="38">
        <v>0</v>
      </c>
      <c r="I26" s="46"/>
      <c r="J26" s="36"/>
      <c r="K26" s="49"/>
      <c r="L26" s="3"/>
      <c r="P26" s="28" t="s">
        <v>18</v>
      </c>
      <c r="Q26" s="16">
        <f>COUNTIFS(市町村一覧!$E$2:$E$42,市町村類型区分一覧!$P26,市町村一覧!$C$2:$C$42,5,市町村一覧!$D$2:$D$42,"*")</f>
        <v>0</v>
      </c>
      <c r="R26" s="16">
        <f>COUNTIFS(市町村一覧!$E$2:$E$42,市町村類型区分一覧!$P26,市町村一覧!$C$2:$C$42,5)</f>
        <v>0</v>
      </c>
      <c r="S26" s="16">
        <f>COUNTIFS(市町村一覧!$E$2:$E$42,市町村類型区分一覧!$P26,市町村一覧!$C$2:$C$42,3,市町村一覧!$D$2:$D$42,"")+COUNTIFS(市町村一覧!$E$2:$E$42,市町村類型区分一覧!$P26,市町村一覧!$C$2:$C$42,4,市町村一覧!$D$2:$D$42,"")</f>
        <v>0</v>
      </c>
    </row>
    <row r="27" spans="2:19" x14ac:dyDescent="0.2">
      <c r="B27" s="8" t="s">
        <v>55</v>
      </c>
      <c r="C27" s="8" t="s">
        <v>36</v>
      </c>
      <c r="D27" s="22">
        <v>75</v>
      </c>
      <c r="E27" s="26">
        <v>94</v>
      </c>
      <c r="F27" s="22">
        <v>40</v>
      </c>
      <c r="G27" s="26">
        <v>45</v>
      </c>
      <c r="H27" s="22">
        <v>130</v>
      </c>
      <c r="I27" s="26">
        <v>151</v>
      </c>
      <c r="J27" s="35">
        <f>D27+F27+H27</f>
        <v>245</v>
      </c>
      <c r="K27" s="10">
        <f>E27+G27+I27</f>
        <v>290</v>
      </c>
      <c r="L27" s="3"/>
      <c r="P27" s="28" t="s">
        <v>21</v>
      </c>
      <c r="Q27" s="16">
        <f>COUNTIFS(市町村一覧!$E$2:$E$42,市町村類型区分一覧!$P27,市町村一覧!$C$2:$C$42,5,市町村一覧!$D$2:$D$42,"*")</f>
        <v>2</v>
      </c>
      <c r="R27" s="16">
        <f>COUNTIFS(市町村一覧!$E$2:$E$42,市町村類型区分一覧!$P27,市町村一覧!$C$2:$C$42,5)</f>
        <v>2</v>
      </c>
      <c r="S27" s="16">
        <f>COUNTIFS(市町村一覧!$E$2:$E$42,市町村類型区分一覧!$P27,市町村一覧!$C$2:$C$42,3,市町村一覧!$D$2:$D$42,"")+COUNTIFS(市町村一覧!$E$2:$E$42,市町村類型区分一覧!$P27,市町村一覧!$C$2:$C$42,4,市町村一覧!$D$2:$D$42,"")</f>
        <v>0</v>
      </c>
    </row>
    <row r="28" spans="2:19" x14ac:dyDescent="0.2">
      <c r="B28" s="8" t="s">
        <v>56</v>
      </c>
      <c r="C28" s="8" t="s">
        <v>39</v>
      </c>
      <c r="D28" s="23">
        <v>70</v>
      </c>
      <c r="E28" s="25">
        <v>77</v>
      </c>
      <c r="F28" s="23">
        <v>75</v>
      </c>
      <c r="G28" s="25">
        <v>81</v>
      </c>
      <c r="H28" s="23">
        <v>70</v>
      </c>
      <c r="I28" s="25">
        <v>79</v>
      </c>
      <c r="J28" s="35">
        <f t="shared" ref="J28:J31" si="5">D28+F28+H28</f>
        <v>215</v>
      </c>
      <c r="K28" s="10">
        <f t="shared" ref="K28:K31" si="6">E28+G28+I28</f>
        <v>237</v>
      </c>
      <c r="L28" s="3"/>
      <c r="M28" s="16" t="s">
        <v>57</v>
      </c>
      <c r="P28" s="28" t="s">
        <v>22</v>
      </c>
      <c r="Q28" s="16">
        <f>COUNTIFS(市町村一覧!$E$2:$E$42,市町村類型区分一覧!$P28,市町村一覧!$C$2:$C$42,5,市町村一覧!$D$2:$D$42,"*")</f>
        <v>0</v>
      </c>
      <c r="R28" s="16">
        <f>COUNTIFS(市町村一覧!$E$2:$E$42,市町村類型区分一覧!$P28,市町村一覧!$C$2:$C$42,5)</f>
        <v>0</v>
      </c>
      <c r="S28" s="16">
        <f>COUNTIFS(市町村一覧!$E$2:$E$42,市町村類型区分一覧!$P28,市町村一覧!$C$2:$C$42,3,市町村一覧!$D$2:$D$42,"")+COUNTIFS(市町村一覧!$E$2:$E$42,市町村類型区分一覧!$P28,市町村一覧!$C$2:$C$42,4,市町村一覧!$D$2:$D$42,"")</f>
        <v>0</v>
      </c>
    </row>
    <row r="29" spans="2:19" x14ac:dyDescent="0.2">
      <c r="B29" s="8" t="s">
        <v>58</v>
      </c>
      <c r="C29" s="8" t="s">
        <v>42</v>
      </c>
      <c r="D29" s="23">
        <v>64</v>
      </c>
      <c r="E29" s="25">
        <v>68</v>
      </c>
      <c r="F29" s="23">
        <v>47</v>
      </c>
      <c r="G29" s="25">
        <v>55</v>
      </c>
      <c r="H29" s="23">
        <v>29</v>
      </c>
      <c r="I29" s="25">
        <v>32</v>
      </c>
      <c r="J29" s="35">
        <f t="shared" si="5"/>
        <v>140</v>
      </c>
      <c r="K29" s="10">
        <f t="shared" si="6"/>
        <v>155</v>
      </c>
      <c r="L29" s="3"/>
      <c r="P29" s="28" t="s">
        <v>23</v>
      </c>
      <c r="Q29" s="16">
        <f>COUNTIFS(市町村一覧!$E$2:$E$42,市町村類型区分一覧!$P29,市町村一覧!$C$2:$C$42,5,市町村一覧!$D$2:$D$42,"*")</f>
        <v>0</v>
      </c>
      <c r="R29" s="16">
        <f>COUNTIFS(市町村一覧!$E$2:$E$42,市町村類型区分一覧!$P29,市町村一覧!$C$2:$C$42,5)</f>
        <v>0</v>
      </c>
      <c r="S29" s="16">
        <f>COUNTIFS(市町村一覧!$E$2:$E$42,市町村類型区分一覧!$P29,市町村一覧!$C$2:$C$42,3,市町村一覧!$D$2:$D$42,"")+COUNTIFS(市町村一覧!$E$2:$E$42,市町村類型区分一覧!$P29,市町村一覧!$C$2:$C$42,4,市町村一覧!$D$2:$D$42,"")</f>
        <v>0</v>
      </c>
    </row>
    <row r="30" spans="2:19" x14ac:dyDescent="0.2">
      <c r="B30" s="8" t="s">
        <v>59</v>
      </c>
      <c r="C30" s="8" t="s">
        <v>45</v>
      </c>
      <c r="D30" s="23">
        <v>56</v>
      </c>
      <c r="E30" s="25">
        <v>59</v>
      </c>
      <c r="F30" s="23">
        <v>30</v>
      </c>
      <c r="G30" s="25">
        <v>31</v>
      </c>
      <c r="H30" s="23">
        <v>12</v>
      </c>
      <c r="I30" s="25">
        <v>14</v>
      </c>
      <c r="J30" s="35">
        <f t="shared" si="5"/>
        <v>98</v>
      </c>
      <c r="K30" s="10">
        <f t="shared" si="6"/>
        <v>104</v>
      </c>
      <c r="L30" s="3"/>
      <c r="P30" s="28" t="s">
        <v>33</v>
      </c>
      <c r="Q30" s="16">
        <f>COUNTIFS(市町村一覧!$E$2:$E$42,市町村類型区分一覧!$P30,市町村一覧!$C$2:$C$42,5,市町村一覧!$D$2:$D$42,"*")</f>
        <v>2</v>
      </c>
      <c r="R30" s="16">
        <f>COUNTIFS(市町村一覧!$E$2:$E$42,市町村類型区分一覧!$P30,市町村一覧!$C$2:$C$42,5)</f>
        <v>2</v>
      </c>
      <c r="S30" s="16">
        <f>COUNTIFS(市町村一覧!$E$2:$E$42,市町村類型区分一覧!$P30,市町村一覧!$C$2:$C$42,3,市町村一覧!$D$2:$D$42,"")+COUNTIFS(市町村一覧!$E$2:$E$42,市町村類型区分一覧!$P30,市町村一覧!$C$2:$C$42,4,市町村一覧!$D$2:$D$42,"")</f>
        <v>0</v>
      </c>
    </row>
    <row r="31" spans="2:19" x14ac:dyDescent="0.2">
      <c r="B31" s="11" t="s">
        <v>60</v>
      </c>
      <c r="C31" s="11" t="s">
        <v>61</v>
      </c>
      <c r="D31" s="24">
        <v>90</v>
      </c>
      <c r="E31" s="33">
        <v>99</v>
      </c>
      <c r="F31" s="24">
        <v>35</v>
      </c>
      <c r="G31" s="33">
        <v>37</v>
      </c>
      <c r="H31" s="24">
        <v>4</v>
      </c>
      <c r="I31" s="33">
        <v>4</v>
      </c>
      <c r="J31" s="35">
        <f t="shared" si="5"/>
        <v>129</v>
      </c>
      <c r="K31" s="10">
        <f t="shared" si="6"/>
        <v>140</v>
      </c>
      <c r="L31" s="3"/>
      <c r="P31" s="28" t="s">
        <v>34</v>
      </c>
      <c r="Q31" s="16">
        <f>COUNTIFS(市町村一覧!$E$2:$E$42,市町村類型区分一覧!$P31,市町村一覧!$C$2:$C$42,5,市町村一覧!$D$2:$D$42,"*")</f>
        <v>0</v>
      </c>
      <c r="R31" s="16">
        <f>COUNTIFS(市町村一覧!$E$2:$E$42,市町村類型区分一覧!$P31,市町村一覧!$C$2:$C$42,5)</f>
        <v>0</v>
      </c>
      <c r="S31" s="16">
        <f>COUNTIFS(市町村一覧!$E$2:$E$42,市町村類型区分一覧!$P31,市町村一覧!$C$2:$C$42,3,市町村一覧!$D$2:$D$42,"")+COUNTIFS(市町村一覧!$E$2:$E$42,市町村類型区分一覧!$P31,市町村一覧!$C$2:$C$42,4,市町村一覧!$D$2:$D$42,"")</f>
        <v>0</v>
      </c>
    </row>
    <row r="32" spans="2:19" x14ac:dyDescent="0.2">
      <c r="B32" s="36" t="s">
        <v>47</v>
      </c>
      <c r="C32" s="37"/>
      <c r="D32" s="35">
        <f>SUM(D27:D31)</f>
        <v>355</v>
      </c>
      <c r="E32" s="34">
        <f>SUM(E27:E31)</f>
        <v>397</v>
      </c>
      <c r="F32" s="35">
        <f t="shared" ref="F32:K32" si="7">SUM(F27:F31)</f>
        <v>227</v>
      </c>
      <c r="G32" s="34">
        <f t="shared" si="7"/>
        <v>249</v>
      </c>
      <c r="H32" s="35">
        <f t="shared" si="7"/>
        <v>245</v>
      </c>
      <c r="I32" s="34">
        <f t="shared" si="7"/>
        <v>280</v>
      </c>
      <c r="J32" s="35">
        <f t="shared" si="7"/>
        <v>827</v>
      </c>
      <c r="K32" s="34">
        <f t="shared" si="7"/>
        <v>926</v>
      </c>
      <c r="L32" s="3"/>
      <c r="P32" s="28" t="s">
        <v>37</v>
      </c>
      <c r="Q32" s="16">
        <f>COUNTIFS(市町村一覧!$E$2:$E$42,市町村類型区分一覧!$P32,市町村一覧!$C$2:$C$42,5,市町村一覧!$D$2:$D$42,"*")</f>
        <v>0</v>
      </c>
      <c r="R32" s="16">
        <f>COUNTIFS(市町村一覧!$E$2:$E$42,市町村類型区分一覧!$P32,市町村一覧!$C$2:$C$42,5)</f>
        <v>0</v>
      </c>
      <c r="S32" s="16">
        <f>COUNTIFS(市町村一覧!$E$2:$E$42,市町村類型区分一覧!$P32,市町村一覧!$C$2:$C$42,3,市町村一覧!$D$2:$D$42,"")+COUNTIFS(市町村一覧!$E$2:$E$42,市町村類型区分一覧!$P32,市町村一覧!$C$2:$C$42,4,市町村一覧!$D$2:$D$42,"")</f>
        <v>0</v>
      </c>
    </row>
    <row r="33" spans="2:19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P33" s="28" t="s">
        <v>43</v>
      </c>
      <c r="Q33" s="16">
        <f>COUNTIFS(市町村一覧!$E$2:$E$42,市町村類型区分一覧!$P33,市町村一覧!$C$2:$C$42,5,市町村一覧!$D$2:$D$42,"*")</f>
        <v>3</v>
      </c>
      <c r="R33" s="16">
        <f>COUNTIFS(市町村一覧!$E$2:$E$42,市町村類型区分一覧!$P33,市町村一覧!$C$2:$C$42,5)</f>
        <v>3</v>
      </c>
      <c r="S33" s="16">
        <f>COUNTIFS(市町村一覧!$E$2:$E$42,市町村類型区分一覧!$P33,市町村一覧!$C$2:$C$42,3,市町村一覧!$D$2:$D$42,"")+COUNTIFS(市町村一覧!$E$2:$E$42,市町村類型区分一覧!$P33,市町村一覧!$C$2:$C$42,4,市町村一覧!$D$2:$D$42,"")</f>
        <v>0</v>
      </c>
    </row>
    <row r="34" spans="2:19" x14ac:dyDescent="0.2">
      <c r="B34" s="13" t="s">
        <v>62</v>
      </c>
      <c r="C34" s="3"/>
      <c r="D34" s="3"/>
      <c r="E34" s="3"/>
      <c r="F34" s="3"/>
      <c r="G34" s="3"/>
      <c r="H34" s="3"/>
      <c r="I34" s="3"/>
      <c r="L34" s="3"/>
      <c r="P34" s="28" t="s">
        <v>46</v>
      </c>
      <c r="Q34" s="16">
        <f>COUNTIFS(市町村一覧!$E$2:$E$42,市町村類型区分一覧!$P34,市町村一覧!$C$2:$C$42,5,市町村一覧!$D$2:$D$42,"*")</f>
        <v>0</v>
      </c>
      <c r="R34" s="16">
        <f>COUNTIFS(市町村一覧!$E$2:$E$42,市町村類型区分一覧!$P34,市町村一覧!$C$2:$C$42,5)</f>
        <v>0</v>
      </c>
      <c r="S34" s="16">
        <f>COUNTIFS(市町村一覧!$E$2:$E$42,市町村類型区分一覧!$P34,市町村一覧!$C$2:$C$42,3,市町村一覧!$D$2:$D$42,"")+COUNTIFS(市町村一覧!$E$2:$E$42,市町村類型区分一覧!$P34,市町村一覧!$C$2:$C$42,4,市町村一覧!$D$2:$D$42,"")</f>
        <v>0</v>
      </c>
    </row>
    <row r="35" spans="2:19" x14ac:dyDescent="0.2">
      <c r="B35" s="13" t="s">
        <v>63</v>
      </c>
      <c r="C35" s="3"/>
      <c r="D35" s="3"/>
      <c r="E35" s="3"/>
      <c r="F35" s="3"/>
      <c r="G35" s="3"/>
      <c r="H35" s="3"/>
      <c r="I35" s="3"/>
      <c r="L35" s="14"/>
      <c r="M35" s="15"/>
      <c r="P35" s="28" t="s">
        <v>48</v>
      </c>
      <c r="Q35" s="16">
        <f>COUNTIFS(市町村一覧!$E$2:$E$42,市町村類型区分一覧!$P35,市町村一覧!$C$2:$C$42,5,市町村一覧!$D$2:$D$42,"*")</f>
        <v>0</v>
      </c>
      <c r="R35" s="16">
        <f>COUNTIFS(市町村一覧!$E$2:$E$42,市町村類型区分一覧!$P35,市町村一覧!$C$2:$C$42,5)</f>
        <v>0</v>
      </c>
      <c r="S35" s="16">
        <f>COUNTIFS(市町村一覧!$E$2:$E$42,市町村類型区分一覧!$P35,市町村一覧!$C$2:$C$42,3,市町村一覧!$D$2:$D$42,"")+COUNTIFS(市町村一覧!$E$2:$E$42,市町村類型区分一覧!$P35,市町村一覧!$C$2:$C$42,4,市町村一覧!$D$2:$D$42,"")</f>
        <v>0</v>
      </c>
    </row>
    <row r="36" spans="2:19" x14ac:dyDescent="0.2">
      <c r="B36" s="13" t="s">
        <v>64</v>
      </c>
      <c r="C36" s="3"/>
      <c r="D36" s="3"/>
      <c r="E36" s="3"/>
      <c r="F36" s="3"/>
      <c r="G36" s="3"/>
      <c r="H36" s="3"/>
      <c r="I36" s="3"/>
      <c r="K36" s="16" t="s">
        <v>57</v>
      </c>
      <c r="L36" s="15"/>
      <c r="M36" s="15"/>
      <c r="P36" s="28" t="s">
        <v>65</v>
      </c>
      <c r="Q36" s="16">
        <f>COUNTIFS(市町村一覧!$E$2:$E$42,市町村類型区分一覧!$P36,市町村一覧!$C$2:$C$42,5,市町村一覧!$D$2:$D$42,"*")</f>
        <v>2</v>
      </c>
      <c r="R36" s="16">
        <f>COUNTIFS(市町村一覧!$E$2:$E$42,市町村類型区分一覧!$P36,市町村一覧!$C$2:$C$42,5)</f>
        <v>2</v>
      </c>
      <c r="S36" s="16">
        <f>COUNTIFS(市町村一覧!$E$2:$E$42,市町村類型区分一覧!$P36,市町村一覧!$C$2:$C$42,3,市町村一覧!$D$2:$D$42,"")+COUNTIFS(市町村一覧!$E$2:$E$42,市町村類型区分一覧!$P36,市町村一覧!$C$2:$C$42,4,市町村一覧!$D$2:$D$42,"")</f>
        <v>0</v>
      </c>
    </row>
    <row r="37" spans="2:19" x14ac:dyDescent="0.2">
      <c r="B37" s="13" t="s">
        <v>66</v>
      </c>
      <c r="C37" s="3"/>
      <c r="D37" s="3"/>
      <c r="E37" s="3"/>
      <c r="F37" s="3"/>
      <c r="G37" s="3"/>
      <c r="H37" s="3"/>
      <c r="I37" s="3"/>
      <c r="K37" s="3"/>
      <c r="L37" s="3"/>
      <c r="M37" s="3"/>
      <c r="P37" s="28" t="s">
        <v>67</v>
      </c>
      <c r="Q37" s="16">
        <f>COUNTIFS(市町村一覧!$E$2:$E$42,市町村類型区分一覧!$P37,市町村一覧!$C$2:$C$42,5,市町村一覧!$D$2:$D$42,"*")</f>
        <v>0</v>
      </c>
      <c r="R37" s="16">
        <f>COUNTIFS(市町村一覧!$E$2:$E$42,市町村類型区分一覧!$P37,市町村一覧!$C$2:$C$42,5)</f>
        <v>0</v>
      </c>
      <c r="S37" s="16">
        <f>COUNTIFS(市町村一覧!$E$2:$E$42,市町村類型区分一覧!$P37,市町村一覧!$C$2:$C$42,3,市町村一覧!$D$2:$D$42,"")+COUNTIFS(市町村一覧!$E$2:$E$42,市町村類型区分一覧!$P37,市町村一覧!$C$2:$C$42,4,市町村一覧!$D$2:$D$42,"")</f>
        <v>0</v>
      </c>
    </row>
    <row r="38" spans="2:19" x14ac:dyDescent="0.2">
      <c r="B38" s="13" t="s">
        <v>167</v>
      </c>
      <c r="C38" s="3"/>
      <c r="D38" s="3"/>
      <c r="E38" s="3"/>
      <c r="F38" s="3"/>
      <c r="G38" s="3"/>
      <c r="H38" s="3"/>
      <c r="K38" s="3"/>
      <c r="P38" s="28" t="s">
        <v>68</v>
      </c>
      <c r="Q38" s="16">
        <f>COUNTIFS(市町村一覧!$E$2:$E$42,市町村類型区分一覧!$P38,市町村一覧!$C$2:$C$42,5,市町村一覧!$D$2:$D$42,"*")</f>
        <v>0</v>
      </c>
      <c r="R38" s="16">
        <f>COUNTIFS(市町村一覧!$E$2:$E$42,市町村類型区分一覧!$P38,市町村一覧!$C$2:$C$42,5)</f>
        <v>0</v>
      </c>
      <c r="S38" s="16">
        <f>COUNTIFS(市町村一覧!$E$2:$E$42,市町村類型区分一覧!$P38,市町村一覧!$C$2:$C$42,3,市町村一覧!$D$2:$D$42,"")+COUNTIFS(市町村一覧!$E$2:$E$42,市町村類型区分一覧!$P38,市町村一覧!$C$2:$C$42,4,市町村一覧!$D$2:$D$42,"")</f>
        <v>0</v>
      </c>
    </row>
    <row r="39" spans="2:19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P39" s="28"/>
      <c r="Q39" s="16">
        <f>SUM(Q24:Q38)</f>
        <v>10</v>
      </c>
      <c r="R39" s="16">
        <f>SUM(R24:R38)</f>
        <v>10</v>
      </c>
      <c r="S39" s="16">
        <f>COUNTIFS(市町村一覧!$E$2:$E$42,市町村類型区分一覧!$P39,市町村一覧!$C$2:$C$42,3,市町村一覧!$D$2:$D$42,"")+COUNTIFS(市町村一覧!$E$2:$E$42,市町村類型区分一覧!$P39,市町村一覧!$C$2:$C$42,4,市町村一覧!$D$2:$D$42,"")</f>
        <v>0</v>
      </c>
    </row>
    <row r="40" spans="2:19" x14ac:dyDescent="0.2">
      <c r="Q40" s="16">
        <f>SUM(Q3:Q6,Q23,Q39)</f>
        <v>41</v>
      </c>
      <c r="R40" s="16">
        <f>SUM(R3:R6,R23,R39)</f>
        <v>41</v>
      </c>
      <c r="S40" s="16">
        <f>COUNTIFS(市町村一覧!$E$2:$E$42,市町村類型区分一覧!$P40,市町村一覧!$C$2:$C$42,3,市町村一覧!$D$2:$D$42,"")+COUNTIFS(市町村一覧!$E$2:$E$42,市町村類型区分一覧!$P40,市町村一覧!$C$2:$C$42,4,市町村一覧!$D$2:$D$42,"")</f>
        <v>0</v>
      </c>
    </row>
  </sheetData>
  <mergeCells count="21">
    <mergeCell ref="H26:I26"/>
    <mergeCell ref="D26:E26"/>
    <mergeCell ref="D24:G24"/>
    <mergeCell ref="H24:I25"/>
    <mergeCell ref="D25:E25"/>
    <mergeCell ref="B32:C32"/>
    <mergeCell ref="B22:C22"/>
    <mergeCell ref="L15:M17"/>
    <mergeCell ref="D16:E16"/>
    <mergeCell ref="F16:G16"/>
    <mergeCell ref="H16:I16"/>
    <mergeCell ref="J16:K16"/>
    <mergeCell ref="F17:G17"/>
    <mergeCell ref="H17:I17"/>
    <mergeCell ref="D17:E17"/>
    <mergeCell ref="J17:K17"/>
    <mergeCell ref="D15:G15"/>
    <mergeCell ref="H15:K15"/>
    <mergeCell ref="J24:K26"/>
    <mergeCell ref="F26:G26"/>
    <mergeCell ref="F25:G25"/>
  </mergeCells>
  <phoneticPr fontId="3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view="pageBreakPreview" zoomScale="110" zoomScaleNormal="115" zoomScaleSheetLayoutView="110" workbookViewId="0"/>
  </sheetViews>
  <sheetFormatPr defaultRowHeight="13.2" x14ac:dyDescent="0.2"/>
  <cols>
    <col min="1" max="1" width="14.109375" bestFit="1" customWidth="1"/>
    <col min="2" max="2" width="16" bestFit="1" customWidth="1"/>
    <col min="3" max="3" width="13.44140625" customWidth="1"/>
    <col min="4" max="5" width="13.44140625" bestFit="1" customWidth="1"/>
  </cols>
  <sheetData>
    <row r="1" spans="1:7" x14ac:dyDescent="0.2">
      <c r="A1" s="18" t="s">
        <v>69</v>
      </c>
      <c r="B1" s="18" t="s">
        <v>70</v>
      </c>
      <c r="C1" s="18" t="s">
        <v>71</v>
      </c>
      <c r="D1" s="18" t="s">
        <v>72</v>
      </c>
      <c r="E1" s="18" t="s">
        <v>73</v>
      </c>
      <c r="G1">
        <f>SUBTOTAL(2,C2:C43)</f>
        <v>41</v>
      </c>
    </row>
    <row r="2" spans="1:7" x14ac:dyDescent="0.2">
      <c r="A2" s="30" t="s">
        <v>83</v>
      </c>
      <c r="B2" s="30" t="s">
        <v>84</v>
      </c>
      <c r="C2" s="29">
        <v>9</v>
      </c>
      <c r="D2" s="30" t="s">
        <v>74</v>
      </c>
      <c r="E2" s="30" t="s">
        <v>166</v>
      </c>
    </row>
    <row r="3" spans="1:7" x14ac:dyDescent="0.2">
      <c r="A3" s="30" t="s">
        <v>85</v>
      </c>
      <c r="B3" s="30" t="s">
        <v>86</v>
      </c>
      <c r="C3" s="29">
        <v>8</v>
      </c>
      <c r="D3" s="30" t="s">
        <v>74</v>
      </c>
      <c r="E3" s="30" t="s">
        <v>165</v>
      </c>
    </row>
    <row r="4" spans="1:7" x14ac:dyDescent="0.2">
      <c r="A4" s="30" t="s">
        <v>87</v>
      </c>
      <c r="B4" s="30" t="s">
        <v>88</v>
      </c>
      <c r="C4" s="29">
        <v>3</v>
      </c>
      <c r="D4" s="30" t="s">
        <v>74</v>
      </c>
      <c r="E4" s="30" t="s">
        <v>75</v>
      </c>
    </row>
    <row r="5" spans="1:7" x14ac:dyDescent="0.2">
      <c r="A5" s="30" t="s">
        <v>89</v>
      </c>
      <c r="B5" s="30" t="s">
        <v>90</v>
      </c>
      <c r="C5" s="29">
        <v>8</v>
      </c>
      <c r="D5" s="30" t="s">
        <v>74</v>
      </c>
      <c r="E5" s="30" t="s">
        <v>165</v>
      </c>
    </row>
    <row r="6" spans="1:7" x14ac:dyDescent="0.2">
      <c r="A6" s="30" t="s">
        <v>91</v>
      </c>
      <c r="B6" s="30" t="s">
        <v>92</v>
      </c>
      <c r="C6" s="29">
        <v>4</v>
      </c>
      <c r="D6" s="30" t="s">
        <v>74</v>
      </c>
      <c r="E6" s="30" t="s">
        <v>76</v>
      </c>
    </row>
    <row r="7" spans="1:7" x14ac:dyDescent="0.2">
      <c r="A7" s="30" t="s">
        <v>93</v>
      </c>
      <c r="B7" s="30" t="s">
        <v>94</v>
      </c>
      <c r="C7" s="29">
        <v>8</v>
      </c>
      <c r="D7" s="30" t="s">
        <v>74</v>
      </c>
      <c r="E7" s="30" t="s">
        <v>165</v>
      </c>
    </row>
    <row r="8" spans="1:7" x14ac:dyDescent="0.2">
      <c r="A8" s="30" t="s">
        <v>95</v>
      </c>
      <c r="B8" s="30" t="s">
        <v>96</v>
      </c>
      <c r="C8" s="29">
        <v>4</v>
      </c>
      <c r="D8" s="30" t="s">
        <v>74</v>
      </c>
      <c r="E8" s="30" t="s">
        <v>76</v>
      </c>
    </row>
    <row r="9" spans="1:7" x14ac:dyDescent="0.2">
      <c r="A9" s="30" t="s">
        <v>97</v>
      </c>
      <c r="B9" s="30" t="s">
        <v>98</v>
      </c>
      <c r="C9" s="29">
        <v>3</v>
      </c>
      <c r="D9" s="30" t="s">
        <v>74</v>
      </c>
      <c r="E9" s="30" t="s">
        <v>75</v>
      </c>
    </row>
    <row r="10" spans="1:7" x14ac:dyDescent="0.2">
      <c r="A10" s="30" t="s">
        <v>99</v>
      </c>
      <c r="B10" s="30" t="s">
        <v>100</v>
      </c>
      <c r="C10" s="29">
        <v>8</v>
      </c>
      <c r="D10" s="30" t="s">
        <v>74</v>
      </c>
      <c r="E10" s="30" t="s">
        <v>165</v>
      </c>
    </row>
    <row r="11" spans="1:7" x14ac:dyDescent="0.2">
      <c r="A11" s="30" t="s">
        <v>101</v>
      </c>
      <c r="B11" s="30" t="s">
        <v>102</v>
      </c>
      <c r="C11" s="29">
        <v>9</v>
      </c>
      <c r="D11" s="30" t="s">
        <v>74</v>
      </c>
      <c r="E11" s="30" t="s">
        <v>166</v>
      </c>
    </row>
    <row r="12" spans="1:7" x14ac:dyDescent="0.2">
      <c r="A12" s="30" t="s">
        <v>103</v>
      </c>
      <c r="B12" s="30" t="s">
        <v>104</v>
      </c>
      <c r="C12" s="29">
        <v>8</v>
      </c>
      <c r="D12" s="30" t="s">
        <v>74</v>
      </c>
      <c r="E12" s="30" t="s">
        <v>165</v>
      </c>
    </row>
    <row r="13" spans="1:7" x14ac:dyDescent="0.2">
      <c r="A13" s="30" t="s">
        <v>105</v>
      </c>
      <c r="B13" s="30" t="s">
        <v>106</v>
      </c>
      <c r="C13" s="29">
        <v>3</v>
      </c>
      <c r="D13" s="30" t="s">
        <v>74</v>
      </c>
      <c r="E13" s="30" t="s">
        <v>75</v>
      </c>
    </row>
    <row r="14" spans="1:7" x14ac:dyDescent="0.2">
      <c r="A14" s="30" t="s">
        <v>107</v>
      </c>
      <c r="B14" s="30" t="s">
        <v>108</v>
      </c>
      <c r="C14" s="29">
        <v>3</v>
      </c>
      <c r="D14" s="30" t="s">
        <v>74</v>
      </c>
      <c r="E14" s="30" t="s">
        <v>75</v>
      </c>
    </row>
    <row r="15" spans="1:7" x14ac:dyDescent="0.2">
      <c r="A15" s="30" t="s">
        <v>109</v>
      </c>
      <c r="B15" s="30" t="s">
        <v>110</v>
      </c>
      <c r="C15" s="29">
        <v>8</v>
      </c>
      <c r="D15" s="30" t="s">
        <v>74</v>
      </c>
      <c r="E15" s="30" t="s">
        <v>165</v>
      </c>
    </row>
    <row r="16" spans="1:7" x14ac:dyDescent="0.2">
      <c r="A16" s="30" t="s">
        <v>111</v>
      </c>
      <c r="B16" s="30" t="s">
        <v>112</v>
      </c>
      <c r="C16" s="29">
        <v>3</v>
      </c>
      <c r="D16" s="30" t="s">
        <v>74</v>
      </c>
      <c r="E16" s="30" t="s">
        <v>75</v>
      </c>
    </row>
    <row r="17" spans="1:5" x14ac:dyDescent="0.2">
      <c r="A17" s="30" t="s">
        <v>113</v>
      </c>
      <c r="B17" s="30" t="s">
        <v>114</v>
      </c>
      <c r="C17" s="29">
        <v>3</v>
      </c>
      <c r="D17" s="30" t="s">
        <v>74</v>
      </c>
      <c r="E17" s="30" t="s">
        <v>75</v>
      </c>
    </row>
    <row r="18" spans="1:5" x14ac:dyDescent="0.2">
      <c r="A18" s="30" t="s">
        <v>115</v>
      </c>
      <c r="B18" s="30" t="s">
        <v>116</v>
      </c>
      <c r="C18" s="29">
        <v>3</v>
      </c>
      <c r="D18" s="30" t="s">
        <v>74</v>
      </c>
      <c r="E18" s="30" t="s">
        <v>75</v>
      </c>
    </row>
    <row r="19" spans="1:5" x14ac:dyDescent="0.2">
      <c r="A19" s="30" t="s">
        <v>117</v>
      </c>
      <c r="B19" s="30" t="s">
        <v>118</v>
      </c>
      <c r="C19" s="29">
        <v>3</v>
      </c>
      <c r="D19" s="30" t="s">
        <v>74</v>
      </c>
      <c r="E19" s="30" t="s">
        <v>77</v>
      </c>
    </row>
    <row r="20" spans="1:5" x14ac:dyDescent="0.2">
      <c r="A20" s="30" t="s">
        <v>119</v>
      </c>
      <c r="B20" s="30" t="s">
        <v>120</v>
      </c>
      <c r="C20" s="29">
        <v>3</v>
      </c>
      <c r="D20" s="30" t="s">
        <v>74</v>
      </c>
      <c r="E20" s="30" t="s">
        <v>75</v>
      </c>
    </row>
    <row r="21" spans="1:5" x14ac:dyDescent="0.2">
      <c r="A21" s="30" t="s">
        <v>121</v>
      </c>
      <c r="B21" s="30" t="s">
        <v>122</v>
      </c>
      <c r="C21" s="29">
        <v>4</v>
      </c>
      <c r="D21" s="30" t="s">
        <v>74</v>
      </c>
      <c r="E21" s="30" t="s">
        <v>76</v>
      </c>
    </row>
    <row r="22" spans="1:5" x14ac:dyDescent="0.2">
      <c r="A22" s="30" t="s">
        <v>123</v>
      </c>
      <c r="B22" s="30" t="s">
        <v>124</v>
      </c>
      <c r="C22" s="29">
        <v>3</v>
      </c>
      <c r="D22" s="30" t="s">
        <v>74</v>
      </c>
      <c r="E22" s="30" t="s">
        <v>75</v>
      </c>
    </row>
    <row r="23" spans="1:5" x14ac:dyDescent="0.2">
      <c r="A23" s="30" t="s">
        <v>125</v>
      </c>
      <c r="B23" s="30" t="s">
        <v>126</v>
      </c>
      <c r="C23" s="29">
        <v>3</v>
      </c>
      <c r="D23" s="30" t="s">
        <v>74</v>
      </c>
      <c r="E23" s="30" t="s">
        <v>75</v>
      </c>
    </row>
    <row r="24" spans="1:5" x14ac:dyDescent="0.2">
      <c r="A24" s="30" t="s">
        <v>127</v>
      </c>
      <c r="B24" s="30" t="s">
        <v>128</v>
      </c>
      <c r="C24" s="29">
        <v>4</v>
      </c>
      <c r="D24" s="30" t="s">
        <v>74</v>
      </c>
      <c r="E24" s="30" t="s">
        <v>76</v>
      </c>
    </row>
    <row r="25" spans="1:5" x14ac:dyDescent="0.2">
      <c r="A25" s="30" t="s">
        <v>129</v>
      </c>
      <c r="B25" s="30" t="s">
        <v>130</v>
      </c>
      <c r="C25" s="29">
        <v>4</v>
      </c>
      <c r="D25" s="30" t="s">
        <v>74</v>
      </c>
      <c r="E25" s="30" t="s">
        <v>76</v>
      </c>
    </row>
    <row r="26" spans="1:5" x14ac:dyDescent="0.2">
      <c r="A26" s="30" t="s">
        <v>131</v>
      </c>
      <c r="B26" s="30" t="s">
        <v>132</v>
      </c>
      <c r="C26" s="29">
        <v>4</v>
      </c>
      <c r="D26" s="30" t="s">
        <v>74</v>
      </c>
      <c r="E26" s="30" t="s">
        <v>76</v>
      </c>
    </row>
    <row r="27" spans="1:5" x14ac:dyDescent="0.2">
      <c r="A27" s="30" t="s">
        <v>133</v>
      </c>
      <c r="B27" s="30" t="s">
        <v>134</v>
      </c>
      <c r="C27" s="29">
        <v>8</v>
      </c>
      <c r="D27" s="30" t="s">
        <v>74</v>
      </c>
      <c r="E27" s="30" t="s">
        <v>165</v>
      </c>
    </row>
    <row r="28" spans="1:5" x14ac:dyDescent="0.2">
      <c r="A28" s="30" t="s">
        <v>135</v>
      </c>
      <c r="B28" s="30" t="s">
        <v>136</v>
      </c>
      <c r="C28" s="29">
        <v>4</v>
      </c>
      <c r="D28" s="30" t="s">
        <v>74</v>
      </c>
      <c r="E28" s="30" t="s">
        <v>76</v>
      </c>
    </row>
    <row r="29" spans="1:5" x14ac:dyDescent="0.2">
      <c r="A29" s="30" t="s">
        <v>137</v>
      </c>
      <c r="B29" s="30" t="s">
        <v>138</v>
      </c>
      <c r="C29" s="29">
        <v>4</v>
      </c>
      <c r="D29" s="30" t="s">
        <v>74</v>
      </c>
      <c r="E29" s="30" t="s">
        <v>76</v>
      </c>
    </row>
    <row r="30" spans="1:5" x14ac:dyDescent="0.2">
      <c r="A30" s="30" t="s">
        <v>139</v>
      </c>
      <c r="B30" s="30" t="s">
        <v>140</v>
      </c>
      <c r="C30" s="29">
        <v>4</v>
      </c>
      <c r="D30" s="30" t="s">
        <v>74</v>
      </c>
      <c r="E30" s="30" t="s">
        <v>76</v>
      </c>
    </row>
    <row r="31" spans="1:5" x14ac:dyDescent="0.2">
      <c r="A31" s="30" t="s">
        <v>141</v>
      </c>
      <c r="B31" s="30" t="s">
        <v>142</v>
      </c>
      <c r="C31" s="29">
        <v>4</v>
      </c>
      <c r="D31" s="30" t="s">
        <v>74</v>
      </c>
      <c r="E31" s="30" t="s">
        <v>76</v>
      </c>
    </row>
    <row r="32" spans="1:5" x14ac:dyDescent="0.2">
      <c r="A32" s="30" t="s">
        <v>143</v>
      </c>
      <c r="B32" s="30" t="s">
        <v>144</v>
      </c>
      <c r="C32" s="29">
        <v>4</v>
      </c>
      <c r="D32" s="30" t="s">
        <v>74</v>
      </c>
      <c r="E32" s="30" t="s">
        <v>76</v>
      </c>
    </row>
    <row r="33" spans="1:5" x14ac:dyDescent="0.2">
      <c r="A33" s="30" t="s">
        <v>145</v>
      </c>
      <c r="B33" s="30" t="s">
        <v>146</v>
      </c>
      <c r="C33" s="29">
        <v>5</v>
      </c>
      <c r="D33" s="30" t="s">
        <v>74</v>
      </c>
      <c r="E33" s="30" t="s">
        <v>81</v>
      </c>
    </row>
    <row r="34" spans="1:5" x14ac:dyDescent="0.2">
      <c r="A34" s="30" t="s">
        <v>147</v>
      </c>
      <c r="B34" s="30" t="s">
        <v>148</v>
      </c>
      <c r="C34" s="29">
        <v>5</v>
      </c>
      <c r="D34" s="30" t="s">
        <v>74</v>
      </c>
      <c r="E34" s="30" t="s">
        <v>78</v>
      </c>
    </row>
    <row r="35" spans="1:5" x14ac:dyDescent="0.2">
      <c r="A35" s="30" t="s">
        <v>149</v>
      </c>
      <c r="B35" s="30" t="s">
        <v>150</v>
      </c>
      <c r="C35" s="29">
        <v>5</v>
      </c>
      <c r="D35" s="30" t="s">
        <v>74</v>
      </c>
      <c r="E35" s="30" t="s">
        <v>79</v>
      </c>
    </row>
    <row r="36" spans="1:5" x14ac:dyDescent="0.2">
      <c r="A36" s="30" t="s">
        <v>151</v>
      </c>
      <c r="B36" s="30" t="s">
        <v>152</v>
      </c>
      <c r="C36" s="29">
        <v>5</v>
      </c>
      <c r="D36" s="30" t="s">
        <v>74</v>
      </c>
      <c r="E36" s="30" t="s">
        <v>78</v>
      </c>
    </row>
    <row r="37" spans="1:5" x14ac:dyDescent="0.2">
      <c r="A37" s="30" t="s">
        <v>153</v>
      </c>
      <c r="B37" s="30" t="s">
        <v>154</v>
      </c>
      <c r="C37" s="29">
        <v>5</v>
      </c>
      <c r="D37" s="30" t="s">
        <v>74</v>
      </c>
      <c r="E37" s="30" t="s">
        <v>81</v>
      </c>
    </row>
    <row r="38" spans="1:5" x14ac:dyDescent="0.2">
      <c r="A38" s="30" t="s">
        <v>155</v>
      </c>
      <c r="B38" s="30" t="s">
        <v>156</v>
      </c>
      <c r="C38" s="29">
        <v>5</v>
      </c>
      <c r="D38" s="30" t="s">
        <v>74</v>
      </c>
      <c r="E38" s="30" t="s">
        <v>79</v>
      </c>
    </row>
    <row r="39" spans="1:5" x14ac:dyDescent="0.2">
      <c r="A39" s="30" t="s">
        <v>157</v>
      </c>
      <c r="B39" s="30" t="s">
        <v>158</v>
      </c>
      <c r="C39" s="29">
        <v>5</v>
      </c>
      <c r="D39" s="30" t="s">
        <v>74</v>
      </c>
      <c r="E39" s="30" t="s">
        <v>82</v>
      </c>
    </row>
    <row r="40" spans="1:5" x14ac:dyDescent="0.2">
      <c r="A40" s="30" t="s">
        <v>159</v>
      </c>
      <c r="B40" s="30" t="s">
        <v>160</v>
      </c>
      <c r="C40" s="29">
        <v>5</v>
      </c>
      <c r="D40" s="30" t="s">
        <v>74</v>
      </c>
      <c r="E40" s="30" t="s">
        <v>82</v>
      </c>
    </row>
    <row r="41" spans="1:5" x14ac:dyDescent="0.2">
      <c r="A41" s="30" t="s">
        <v>161</v>
      </c>
      <c r="B41" s="30" t="s">
        <v>162</v>
      </c>
      <c r="C41" s="29">
        <v>5</v>
      </c>
      <c r="D41" s="30" t="s">
        <v>74</v>
      </c>
      <c r="E41" s="30" t="s">
        <v>78</v>
      </c>
    </row>
    <row r="42" spans="1:5" x14ac:dyDescent="0.2">
      <c r="A42" s="30" t="s">
        <v>163</v>
      </c>
      <c r="B42" s="30" t="s">
        <v>164</v>
      </c>
      <c r="C42" s="29">
        <v>5</v>
      </c>
      <c r="D42" s="30" t="s">
        <v>74</v>
      </c>
      <c r="E42" s="30" t="s">
        <v>80</v>
      </c>
    </row>
  </sheetData>
  <autoFilter ref="A1:G1" xr:uid="{00000000-0001-0000-0300-000000000000}"/>
  <phoneticPr fontId="3"/>
  <pageMargins left="0.7" right="0.7" top="0.75" bottom="0.75" header="0.3" footer="0.3"/>
  <pageSetup paperSize="9" orientation="portrait" copies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a3b022289bf43f087766e17d8dc462a9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18fe48700a03329b63383eeab6925658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TaxCatchAll xmlns="fd32c9f7-8932-4d07-b49b-91c8a1e26893" xsi:nil="true"/>
    <_Flow_SignoffStatus xmlns="a4e28f63-7028-4a93-8047-9653a98e0e8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4F9040-F039-4167-A60A-B0DFA9D63A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e28f63-7028-4a93-8047-9653a98e0e88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5468C4-34B0-4659-8600-0E97AAB4FA8E}">
  <ds:schemaRefs>
    <ds:schemaRef ds:uri="http://schemas.microsoft.com/office/infopath/2007/PartnerControls"/>
    <ds:schemaRef ds:uri="http://purl.org/dc/elements/1.1/"/>
    <ds:schemaRef ds:uri="a4e28f63-7028-4a93-8047-9653a98e0e88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fd32c9f7-8932-4d07-b49b-91c8a1e2689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CA2A1BA-FF8F-45F8-9304-1D6D8161DA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市町村類型区分一覧</vt:lpstr>
      <vt:lpstr>市町村一覧</vt:lpstr>
      <vt:lpstr>市町村類型区分一覧!Print_Area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総務省</dc:creator>
  <cp:keywords/>
  <dc:description/>
  <cp:lastModifiedBy>家宮　順也</cp:lastModifiedBy>
  <cp:revision/>
  <cp:lastPrinted>2025-02-19T10:09:38Z</cp:lastPrinted>
  <dcterms:created xsi:type="dcterms:W3CDTF">2009-12-25T00:06:34Z</dcterms:created>
  <dcterms:modified xsi:type="dcterms:W3CDTF">2026-03-18T03:00:59Z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  <property fmtid="{D5CDD505-2E9C-101B-9397-08002B2CF9AE}" pid="3" name="MediaServiceImageTags">
    <vt:lpwstr/>
  </property>
</Properties>
</file>