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6 決算・健全化\26 財政状況資料集\財政状況資料集【H24～】\R7（R6決算）\07_チェック後資料集\"/>
    </mc:Choice>
  </mc:AlternateContent>
  <xr:revisionPtr revIDLastSave="0" documentId="13_ncr:1_{57262EA7-2793-41C5-AB8B-0D009C59B735}" xr6:coauthVersionLast="47" xr6:coauthVersionMax="47" xr10:uidLastSave="{00000000-0000-0000-0000-000000000000}"/>
  <bookViews>
    <workbookView xWindow="-108" yWindow="-108" windowWidth="23256" windowHeight="13896" tabRatio="844"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BW34" i="10"/>
  <c r="BE34" i="10"/>
  <c r="C34" i="10"/>
  <c r="C35" i="10" s="1"/>
  <c r="U34" i="10" s="1"/>
  <c r="U35" i="10" s="1"/>
  <c r="U36" i="10" s="1"/>
  <c r="BW35" i="10" l="1"/>
  <c r="BW36" i="10" s="1"/>
  <c r="BW37" i="10" s="1"/>
  <c r="BW38" i="10" s="1"/>
  <c r="BW39" i="10" s="1"/>
  <c r="AM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O34" i="10" l="1"/>
</calcChain>
</file>

<file path=xl/sharedStrings.xml><?xml version="1.0" encoding="utf-8"?>
<sst xmlns="http://schemas.openxmlformats.org/spreadsheetml/2006/main" count="1097" uniqueCount="559">
  <si>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</si>
  <si>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</si>
  <si>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</si>
  <si>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</si>
  <si>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</si>
  <si>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</si>
  <si>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</si>
  <si>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</si>
  <si>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</si>
  <si>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</si>
  <si>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</si>
  <si>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</si>
  <si>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</si>
  <si>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</si>
  <si>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</si>
  <si>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</si>
  <si>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</si>
  <si>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</si>
  <si>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</si>
  <si>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</si>
  <si>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</si>
  <si>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</si>
  <si>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</si>
  <si>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</si>
  <si>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</si>
  <si>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</si>
  <si>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</si>
  <si>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</si>
  <si>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</si>
  <si>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</si>
  <si>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</si>
  <si>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</si>
  <si>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</si>
  <si>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</si>
  <si>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</si>
  <si>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</si>
  <si>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</si>
  <si>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</si>
  <si>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</si>
  <si>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</si>
  <si>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</si>
  <si>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</si>
  <si>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</si>
  <si>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</si>
  <si>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</si>
  <si>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</si>
  <si>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</si>
  <si>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</si>
  <si>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</si>
  <si>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</si>
  <si>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</si>
  <si>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</si>
  <si>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</si>
  <si>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</si>
  <si>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</si>
  <si>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</si>
  <si>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</si>
  <si>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</si>
  <si>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</si>
  <si>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</si>
  <si>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</si>
  <si>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</si>
  <si>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</si>
  <si>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</si>
  <si>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</si>
  <si>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</si>
  <si>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</si>
  <si>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</si>
  <si>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</si>
  <si>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</si>
  <si>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</si>
  <si>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</si>
  <si>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</si>
  <si>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</si>
  <si>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</si>
  <si>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</si>
  <si>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</si>
  <si>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</si>
  <si>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</si>
  <si>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</si>
  <si>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</si>
  <si>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</si>
  <si>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</si>
  <si>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</si>
  <si>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</si>
  <si>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</si>
  <si>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</si>
  <si>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</si>
  <si>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</si>
  <si>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</si>
  <si>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</si>
  <si>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</si>
  <si>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</si>
  <si>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</si>
  <si>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熊取町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</si>
  <si>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</si>
  <si>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</si>
  <si>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</si>
  <si>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</si>
  <si>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</si>
  <si>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</si>
  <si>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</si>
  <si>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</si>
  <si>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</si>
  <si>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</si>
  <si>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</si>
  <si>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</si>
  <si>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</si>
  <si>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</si>
  <si>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</si>
  <si>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</si>
  <si>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</si>
  <si>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</si>
  <si>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</si>
  <si>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</si>
  <si>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</si>
  <si>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</si>
  <si>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</si>
  <si>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</si>
  <si>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</si>
  <si>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</si>
  <si>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</si>
  <si>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</si>
  <si>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</si>
  <si>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</si>
  <si>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</si>
  <si>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</si>
  <si>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</si>
  <si>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</si>
  <si>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</si>
  <si>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</si>
  <si>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</si>
  <si>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</si>
  <si>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</si>
  <si>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</si>
  <si>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</si>
  <si>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</si>
  <si>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</si>
  <si>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</si>
  <si>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</si>
  <si>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</si>
  <si>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</si>
  <si>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</si>
  <si>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</si>
  <si>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</si>
  <si>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</si>
  <si>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</si>
  <si>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</si>
  <si>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</si>
  <si>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</si>
  <si>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</si>
  <si>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</si>
  <si>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</si>
  <si>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</si>
  <si>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</si>
  <si>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</si>
  <si>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</si>
  <si>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</si>
  <si>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</si>
  <si>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</si>
  <si>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</si>
  <si>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</si>
  <si>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</si>
  <si>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</si>
  <si>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</si>
  <si>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</si>
  <si>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</si>
  <si>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</si>
  <si>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</si>
  <si>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</si>
  <si>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</si>
  <si>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</si>
  <si>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</si>
  <si>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</si>
  <si>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</si>
  <si>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</si>
  <si>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</si>
  <si>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</si>
  <si>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</si>
  <si>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</si>
  <si>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</si>
  <si>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</si>
  <si>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</si>
  <si>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</si>
  <si>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</si>
  <si>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</si>
  <si>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</si>
  <si>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</si>
  <si>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</si>
  <si>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</si>
  <si>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</si>
  <si>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</si>
  <si>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</si>
  <si>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</si>
  <si>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</si>
  <si>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</si>
  <si>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</si>
  <si>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</si>
  <si>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</si>
  <si>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</si>
  <si>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</si>
  <si>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</si>
  <si>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</si>
  <si>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大阪府熊取町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</si>
  <si>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</si>
  <si>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</si>
  <si>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</si>
  <si>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</si>
  <si>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</si>
  <si>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</si>
  <si>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</si>
  <si>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</si>
  <si>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</si>
  <si>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</si>
  <si>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</si>
  <si>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</si>
  <si>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</si>
  <si>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</si>
  <si>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</si>
  <si>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</si>
  <si>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</si>
  <si>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</si>
  <si>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</si>
  <si>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</si>
  <si>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</si>
  <si>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</si>
  <si>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</si>
  <si>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</si>
  <si>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</si>
  <si>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</si>
  <si>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</si>
  <si>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</si>
  <si>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</si>
  <si>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</si>
  <si>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</si>
  <si>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</si>
  <si>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</si>
  <si>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</si>
  <si>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</si>
  <si>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</si>
  <si>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</si>
  <si>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</si>
  <si>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</si>
  <si>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</si>
  <si>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</si>
  <si>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</si>
  <si>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</si>
  <si>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</si>
  <si>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</si>
  <si>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</si>
  <si>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</si>
  <si>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</si>
  <si>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</si>
  <si>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</si>
  <si>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</si>
  <si>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</si>
  <si>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</si>
  <si>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</si>
  <si>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</si>
  <si>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</si>
  <si>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</si>
  <si>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</si>
  <si>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</si>
  <si>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</si>
  <si>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</si>
  <si>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</si>
  <si>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</si>
  <si>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</si>
  <si>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</si>
  <si>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</si>
  <si>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</si>
  <si>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</si>
  <si>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</si>
  <si>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</si>
  <si>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</si>
  <si>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</si>
  <si>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</si>
  <si>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</si>
  <si>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</si>
  <si>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</si>
  <si>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</si>
  <si>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</si>
  <si>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</si>
  <si>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</si>
  <si>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</si>
  <si>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</si>
  <si>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</si>
  <si>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</si>
  <si>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</si>
  <si>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</si>
  <si>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</si>
  <si>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</si>
  <si>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</si>
  <si>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</si>
  <si>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</si>
  <si>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</si>
  <si>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</si>
  <si>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</si>
  <si>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</si>
  <si>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</si>
  <si>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</si>
  <si>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</si>
  <si>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</si>
  <si>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</si>
  <si>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</si>
  <si>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</si>
  <si>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</si>
  <si>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</si>
  <si>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</si>
  <si>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</si>
  <si>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</si>
  <si>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</si>
  <si>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</si>
  <si>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</si>
  <si>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</si>
  <si>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</si>
  <si>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</si>
  <si>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</si>
  <si>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</si>
  <si>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</si>
  <si>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</si>
  <si>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</si>
  <si>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</si>
  <si>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</si>
  <si>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</si>
  <si>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</si>
  <si>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</si>
  <si>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</si>
  <si>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</si>
  <si>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</si>
  <si>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</si>
  <si>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</si>
  <si>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</si>
  <si>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</si>
  <si>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</si>
  <si>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</si>
  <si>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</si>
  <si>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</si>
  <si>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</si>
  <si>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</si>
  <si>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</si>
  <si>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</si>
  <si>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</si>
  <si>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</si>
  <si>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</si>
  <si>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</si>
  <si>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</si>
  <si>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</si>
  <si>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</si>
  <si>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</si>
  <si>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</si>
  <si>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</si>
  <si>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</si>
  <si>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</si>
  <si>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大阪府熊取町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</si>
  <si>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</si>
  <si>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</si>
  <si>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</si>
  <si>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</si>
  <si>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</si>
  <si>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</si>
  <si>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</si>
  <si>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</si>
  <si>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</si>
  <si>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</si>
  <si>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</si>
  <si>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</si>
  <si>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</si>
  <si>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</si>
  <si>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</si>
  <si>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</si>
  <si>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</si>
  <si>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</si>
  <si>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</si>
  <si>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</si>
  <si>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</si>
  <si>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</si>
  <si>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</si>
  <si>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</si>
  <si>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</si>
  <si>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</si>
  <si>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</si>
  <si>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</si>
  <si>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</si>
  <si>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</si>
  <si>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</si>
  <si>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</si>
  <si>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</si>
  <si>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</si>
  <si>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</si>
  <si>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</si>
  <si>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</si>
  <si>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</si>
  <si>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</si>
  <si>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</si>
  <si>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</si>
  <si>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</si>
  <si>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</si>
  <si>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</si>
  <si>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</si>
  <si>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</si>
  <si>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</si>
  <si>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</si>
  <si>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</si>
  <si>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</si>
  <si>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</si>
  <si>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</si>
  <si>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</si>
  <si>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</si>
  <si>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</si>
  <si>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</si>
  <si>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</si>
  <si>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</si>
  <si>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</si>
  <si>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</si>
  <si>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</si>
  <si>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</si>
  <si>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</si>
  <si>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</si>
  <si>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</si>
  <si>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</si>
  <si>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</si>
  <si>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</si>
  <si>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</si>
  <si>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</si>
  <si>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</si>
  <si>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</si>
  <si>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</si>
  <si>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</si>
  <si>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</si>
  <si>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</si>
  <si>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</si>
  <si>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</si>
  <si>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</si>
  <si>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</si>
  <si>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</si>
  <si>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</si>
  <si>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</si>
  <si>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</si>
  <si>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</si>
  <si>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</si>
  <si>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</si>
  <si>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</si>
  <si>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</si>
  <si>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</si>
  <si>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</si>
  <si>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</si>
  <si>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</si>
  <si>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</si>
  <si>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</si>
  <si>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</si>
  <si>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</si>
  <si>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</si>
  <si>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</si>
  <si>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</si>
  <si>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</si>
  <si>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</si>
  <si>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</si>
  <si>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</si>
  <si>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</si>
  <si>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</si>
  <si>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</si>
  <si>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</si>
  <si>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</si>
  <si>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</si>
  <si>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</si>
  <si>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</si>
  <si>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</si>
  <si>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</si>
  <si>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</si>
  <si>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</si>
  <si>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</si>
  <si>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</si>
  <si>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</si>
  <si>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</si>
  <si>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</si>
  <si>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</si>
  <si>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</si>
  <si>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</si>
  <si>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</si>
  <si>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</si>
  <si>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</si>
  <si>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</si>
  <si>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</si>
  <si>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</si>
  <si>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</si>
  <si>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</si>
  <si>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</si>
  <si>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</si>
  <si>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</si>
  <si>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</si>
  <si>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</si>
  <si>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</si>
  <si>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</si>
  <si>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</si>
  <si>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</si>
  <si>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</si>
  <si>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</si>
  <si>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</si>
  <si>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</si>
  <si>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</si>
  <si>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</si>
  <si>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</si>
  <si>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</si>
  <si>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</si>
  <si>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</si>
  <si>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</si>
  <si>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</si>
  <si>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</si>
  <si>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</si>
  <si>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</si>
  <si>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</si>
  <si>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</si>
  <si>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</si>
  <si>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</si>
  <si>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</si>
  <si>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</si>
  <si>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</si>
  <si>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</si>
  <si>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</si>
  <si>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</si>
  <si>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</si>
  <si>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</si>
  <si>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</si>
  <si>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</si>
  <si>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</si>
  <si>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</si>
  <si>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</si>
  <si>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0.27</t>
  </si>
  <si>
    <t>▲ 2.55</t>
  </si>
  <si>
    <t>▲ 3.55</t>
  </si>
  <si>
    <t>▲ 0.33</t>
  </si>
  <si>
    <t>下水道事業会計</t>
  </si>
  <si>
    <t>一般会計</t>
  </si>
  <si>
    <t>介護保険特別会計</t>
  </si>
  <si>
    <t>後期高齢者医療特別会計</t>
  </si>
  <si>
    <t>国民健康保険事業特別会計</t>
  </si>
  <si>
    <t>墓地事業特別会計</t>
  </si>
  <si>
    <t>その他会計（赤字）</t>
  </si>
  <si>
    <t>その他会計（黒字）</t>
  </si>
  <si>
    <t>R02</t>
    <phoneticPr fontId="5"/>
  </si>
  <si>
    <t>R03</t>
    <phoneticPr fontId="5"/>
  </si>
  <si>
    <t>R04</t>
    <phoneticPr fontId="5"/>
  </si>
  <si>
    <t>R05</t>
    <phoneticPr fontId="5"/>
  </si>
  <si>
    <t>R06</t>
    <phoneticPr fontId="5"/>
  </si>
  <si>
    <t>熊取町土地開発公社</t>
  </si>
  <si>
    <t>〇</t>
    <phoneticPr fontId="2"/>
  </si>
  <si>
    <t>法適用企業</t>
  </si>
  <si>
    <t>大阪府後期高齢者医療広域連合（一般会計）</t>
    <rPh sb="0" eb="3">
      <t>オオサカフ</t>
    </rPh>
    <rPh sb="3" eb="5">
      <t>コウキ</t>
    </rPh>
    <rPh sb="5" eb="7">
      <t>コウレイ</t>
    </rPh>
    <rPh sb="7" eb="8">
      <t>シャ</t>
    </rPh>
    <rPh sb="8" eb="10">
      <t>イリョウ</t>
    </rPh>
    <rPh sb="10" eb="12">
      <t>コウイキ</t>
    </rPh>
    <rPh sb="12" eb="14">
      <t>レンゴウ</t>
    </rPh>
    <rPh sb="15" eb="17">
      <t>イッパン</t>
    </rPh>
    <rPh sb="17" eb="19">
      <t>カイケイ</t>
    </rPh>
    <phoneticPr fontId="21"/>
  </si>
  <si>
    <t>大阪府後期高齢者医療広域連合（後期高齢者医療特別会計）</t>
    <rPh sb="0" eb="3">
      <t>オオサカフ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1"/>
  </si>
  <si>
    <t>大阪広域水道企業団（水道事業会計）</t>
    <rPh sb="0" eb="2">
      <t>オオサカ</t>
    </rPh>
    <rPh sb="2" eb="4">
      <t>コウイキ</t>
    </rPh>
    <rPh sb="4" eb="6">
      <t>スイドウ</t>
    </rPh>
    <rPh sb="6" eb="8">
      <t>キギョウ</t>
    </rPh>
    <rPh sb="8" eb="9">
      <t>ダン</t>
    </rPh>
    <rPh sb="10" eb="12">
      <t>スイドウ</t>
    </rPh>
    <rPh sb="12" eb="14">
      <t>ジギョウ</t>
    </rPh>
    <rPh sb="14" eb="16">
      <t>カイケイ</t>
    </rPh>
    <phoneticPr fontId="21"/>
  </si>
  <si>
    <t>大阪広域水道企業団（水道事業会計）熊取水道事業</t>
    <rPh sb="0" eb="2">
      <t>オオサカ</t>
    </rPh>
    <rPh sb="2" eb="4">
      <t>コウイキ</t>
    </rPh>
    <rPh sb="4" eb="6">
      <t>スイドウ</t>
    </rPh>
    <rPh sb="6" eb="8">
      <t>キギョウ</t>
    </rPh>
    <rPh sb="8" eb="9">
      <t>ダン</t>
    </rPh>
    <rPh sb="10" eb="12">
      <t>スイドウ</t>
    </rPh>
    <rPh sb="12" eb="14">
      <t>ジギョウ</t>
    </rPh>
    <rPh sb="14" eb="16">
      <t>カイケイ</t>
    </rPh>
    <rPh sb="17" eb="19">
      <t>クマトリ</t>
    </rPh>
    <rPh sb="19" eb="21">
      <t>スイドウ</t>
    </rPh>
    <rPh sb="21" eb="23">
      <t>ジギョウ</t>
    </rPh>
    <phoneticPr fontId="21"/>
  </si>
  <si>
    <t>大阪広域水道企業団（工業用水道事業会計）</t>
    <rPh sb="0" eb="2">
      <t>オオサカ</t>
    </rPh>
    <rPh sb="2" eb="4">
      <t>コウイキ</t>
    </rPh>
    <rPh sb="4" eb="6">
      <t>スイドウ</t>
    </rPh>
    <rPh sb="6" eb="8">
      <t>キギョウ</t>
    </rPh>
    <rPh sb="8" eb="9">
      <t>ダン</t>
    </rPh>
    <rPh sb="10" eb="12">
      <t>コウギョウ</t>
    </rPh>
    <rPh sb="12" eb="13">
      <t>ヨウ</t>
    </rPh>
    <rPh sb="13" eb="15">
      <t>スイドウ</t>
    </rPh>
    <rPh sb="15" eb="17">
      <t>ジギョウ</t>
    </rPh>
    <rPh sb="17" eb="19">
      <t>カイケイ</t>
    </rPh>
    <phoneticPr fontId="21"/>
  </si>
  <si>
    <t>泉州南消防組合（一般会計）</t>
    <rPh sb="0" eb="2">
      <t>センシュウ</t>
    </rPh>
    <rPh sb="2" eb="3">
      <t>ミナミ</t>
    </rPh>
    <rPh sb="3" eb="5">
      <t>ショウボウ</t>
    </rPh>
    <rPh sb="5" eb="7">
      <t>クミアイ</t>
    </rPh>
    <rPh sb="8" eb="10">
      <t>イッパン</t>
    </rPh>
    <rPh sb="10" eb="12">
      <t>カイケイ</t>
    </rPh>
    <phoneticPr fontId="21"/>
  </si>
  <si>
    <t>くまとりふるさと応援基金</t>
  </si>
  <si>
    <t>公共施設整備基金</t>
  </si>
  <si>
    <t>くまとり防災基金</t>
  </si>
  <si>
    <t>墓地基金</t>
  </si>
  <si>
    <t>産業活性化基金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</si>
</sst>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A178-49B7-8686-0EAC43D6648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41928</c:v>
                </c:pt>
                <c:pt idx="1">
                  <c:v>47422</c:v>
                </c:pt>
                <c:pt idx="2">
                  <c:v>39460</c:v>
                </c:pt>
                <c:pt idx="3">
                  <c:v>58346</c:v>
                </c:pt>
                <c:pt idx="4">
                  <c:v>21412</c:v>
                </c:pt>
              </c:numCache>
            </c:numRef>
          </c:val>
          <c:smooth val="0"/>
          <c:extLst>
            <c:ext xmlns:c16="http://schemas.microsoft.com/office/drawing/2014/chart" uri="{C3380CC4-5D6E-409C-BE32-E72D297353CC}">
              <c16:uniqueId val="{00000001-A178-49B7-8686-0EAC43D6648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0.57999999999999996</c:v>
                </c:pt>
                <c:pt idx="1">
                  <c:v>6.65</c:v>
                </c:pt>
                <c:pt idx="2">
                  <c:v>0.84</c:v>
                </c:pt>
                <c:pt idx="3">
                  <c:v>0.66</c:v>
                </c:pt>
                <c:pt idx="4">
                  <c:v>0.52</c:v>
                </c:pt>
              </c:numCache>
            </c:numRef>
          </c:val>
          <c:extLst>
            <c:ext xmlns:c16="http://schemas.microsoft.com/office/drawing/2014/chart" uri="{C3380CC4-5D6E-409C-BE32-E72D297353CC}">
              <c16:uniqueId val="{00000000-06C7-4491-8C01-06D996628B8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11.21</c:v>
                </c:pt>
                <c:pt idx="1">
                  <c:v>10.9</c:v>
                </c:pt>
                <c:pt idx="2">
                  <c:v>14.56</c:v>
                </c:pt>
                <c:pt idx="3">
                  <c:v>10.91</c:v>
                </c:pt>
                <c:pt idx="4">
                  <c:v>10.17</c:v>
                </c:pt>
              </c:numCache>
            </c:numRef>
          </c:val>
          <c:extLst>
            <c:ext xmlns:c16="http://schemas.microsoft.com/office/drawing/2014/chart" uri="{C3380CC4-5D6E-409C-BE32-E72D297353CC}">
              <c16:uniqueId val="{00000001-06C7-4491-8C01-06D996628B8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-0.27</c:v>
                </c:pt>
                <c:pt idx="1">
                  <c:v>6.38</c:v>
                </c:pt>
                <c:pt idx="2">
                  <c:v>-2.5499999999999998</c:v>
                </c:pt>
                <c:pt idx="3">
                  <c:v>-3.55</c:v>
                </c:pt>
                <c:pt idx="4">
                  <c:v>-0.33</c:v>
                </c:pt>
              </c:numCache>
            </c:numRef>
          </c:val>
          <c:smooth val="0"/>
          <c:extLst>
            <c:ext xmlns:c16="http://schemas.microsoft.com/office/drawing/2014/chart" uri="{C3380CC4-5D6E-409C-BE32-E72D297353CC}">
              <c16:uniqueId val="{00000002-06C7-4491-8C01-06D996628B8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5.42</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73F-4411-BBE4-57566FDF1D2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73F-4411-BBE4-57566FDF1D23}"/>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73F-4411-BBE4-57566FDF1D23}"/>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73F-4411-BBE4-57566FDF1D23}"/>
            </c:ext>
          </c:extLst>
        </c:ser>
        <c:ser>
          <c:idx val="4"/>
          <c:order val="4"/>
          <c:tx>
            <c:strRef>
              <c:f>データシート!$A$31</c:f>
              <c:strCache>
                <c:ptCount val="1"/>
                <c:pt idx="0">
                  <c:v>墓地事業特別会計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473F-4411-BBE4-57566FDF1D23}"/>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1.64</c:v>
                </c:pt>
                <c:pt idx="2">
                  <c:v>#N/A</c:v>
                </c:pt>
                <c:pt idx="3">
                  <c:v>0.74</c:v>
                </c:pt>
                <c:pt idx="4">
                  <c:v>#N/A</c:v>
                </c:pt>
                <c:pt idx="5">
                  <c:v>0.61</c:v>
                </c:pt>
                <c:pt idx="6">
                  <c:v>#N/A</c:v>
                </c:pt>
                <c:pt idx="7">
                  <c:v>0.24</c:v>
                </c:pt>
                <c:pt idx="8">
                  <c:v>#N/A</c:v>
                </c:pt>
                <c:pt idx="9">
                  <c:v>0.02</c:v>
                </c:pt>
              </c:numCache>
            </c:numRef>
          </c:val>
          <c:extLst>
            <c:ext xmlns:c16="http://schemas.microsoft.com/office/drawing/2014/chart" uri="{C3380CC4-5D6E-409C-BE32-E72D297353CC}">
              <c16:uniqueId val="{00000005-473F-4411-BBE4-57566FDF1D23}"/>
            </c:ext>
          </c:extLst>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0.02</c:v>
                </c:pt>
                <c:pt idx="2">
                  <c:v>#N/A</c:v>
                </c:pt>
                <c:pt idx="3">
                  <c:v>0.03</c:v>
                </c:pt>
                <c:pt idx="4">
                  <c:v>#N/A</c:v>
                </c:pt>
                <c:pt idx="5">
                  <c:v>0.03</c:v>
                </c:pt>
                <c:pt idx="6">
                  <c:v>#N/A</c:v>
                </c:pt>
                <c:pt idx="7">
                  <c:v>0.05</c:v>
                </c:pt>
                <c:pt idx="8">
                  <c:v>#N/A</c:v>
                </c:pt>
                <c:pt idx="9">
                  <c:v>0.05</c:v>
                </c:pt>
              </c:numCache>
            </c:numRef>
          </c:val>
          <c:extLst>
            <c:ext xmlns:c16="http://schemas.microsoft.com/office/drawing/2014/chart" uri="{C3380CC4-5D6E-409C-BE32-E72D297353CC}">
              <c16:uniqueId val="{00000006-473F-4411-BBE4-57566FDF1D23}"/>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0.67</c:v>
                </c:pt>
                <c:pt idx="2">
                  <c:v>#N/A</c:v>
                </c:pt>
                <c:pt idx="3">
                  <c:v>0.82</c:v>
                </c:pt>
                <c:pt idx="4">
                  <c:v>#N/A</c:v>
                </c:pt>
                <c:pt idx="5">
                  <c:v>0.55000000000000004</c:v>
                </c:pt>
                <c:pt idx="6">
                  <c:v>#N/A</c:v>
                </c:pt>
                <c:pt idx="7">
                  <c:v>0.45</c:v>
                </c:pt>
                <c:pt idx="8">
                  <c:v>#N/A</c:v>
                </c:pt>
                <c:pt idx="9">
                  <c:v>0.09</c:v>
                </c:pt>
              </c:numCache>
            </c:numRef>
          </c:val>
          <c:extLst>
            <c:ext xmlns:c16="http://schemas.microsoft.com/office/drawing/2014/chart" uri="{C3380CC4-5D6E-409C-BE32-E72D297353CC}">
              <c16:uniqueId val="{00000007-473F-4411-BBE4-57566FDF1D23}"/>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0.57999999999999996</c:v>
                </c:pt>
                <c:pt idx="2">
                  <c:v>#N/A</c:v>
                </c:pt>
                <c:pt idx="3">
                  <c:v>6.65</c:v>
                </c:pt>
                <c:pt idx="4">
                  <c:v>#N/A</c:v>
                </c:pt>
                <c:pt idx="5">
                  <c:v>0.83</c:v>
                </c:pt>
                <c:pt idx="6">
                  <c:v>#N/A</c:v>
                </c:pt>
                <c:pt idx="7">
                  <c:v>0.65</c:v>
                </c:pt>
                <c:pt idx="8">
                  <c:v>#N/A</c:v>
                </c:pt>
                <c:pt idx="9">
                  <c:v>0.51</c:v>
                </c:pt>
              </c:numCache>
            </c:numRef>
          </c:val>
          <c:extLst>
            <c:ext xmlns:c16="http://schemas.microsoft.com/office/drawing/2014/chart" uri="{C3380CC4-5D6E-409C-BE32-E72D297353CC}">
              <c16:uniqueId val="{00000008-473F-4411-BBE4-57566FDF1D23}"/>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2.2999999999999998</c:v>
                </c:pt>
                <c:pt idx="2">
                  <c:v>#N/A</c:v>
                </c:pt>
                <c:pt idx="3">
                  <c:v>2.68</c:v>
                </c:pt>
                <c:pt idx="4">
                  <c:v>#N/A</c:v>
                </c:pt>
                <c:pt idx="5">
                  <c:v>3.35</c:v>
                </c:pt>
                <c:pt idx="6">
                  <c:v>#N/A</c:v>
                </c:pt>
                <c:pt idx="7">
                  <c:v>3.04</c:v>
                </c:pt>
                <c:pt idx="8">
                  <c:v>#N/A</c:v>
                </c:pt>
                <c:pt idx="9">
                  <c:v>3.83</c:v>
                </c:pt>
              </c:numCache>
            </c:numRef>
          </c:val>
          <c:extLst>
            <c:ext xmlns:c16="http://schemas.microsoft.com/office/drawing/2014/chart" uri="{C3380CC4-5D6E-409C-BE32-E72D297353CC}">
              <c16:uniqueId val="{00000009-473F-4411-BBE4-57566FDF1D2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961</c:v>
                </c:pt>
                <c:pt idx="5">
                  <c:v>994</c:v>
                </c:pt>
                <c:pt idx="8">
                  <c:v>1012</c:v>
                </c:pt>
                <c:pt idx="11">
                  <c:v>1006</c:v>
                </c:pt>
                <c:pt idx="14">
                  <c:v>1022</c:v>
                </c:pt>
              </c:numCache>
            </c:numRef>
          </c:val>
          <c:extLst>
            <c:ext xmlns:c16="http://schemas.microsoft.com/office/drawing/2014/chart" uri="{C3380CC4-5D6E-409C-BE32-E72D297353CC}">
              <c16:uniqueId val="{00000000-949E-40AA-9DE7-750286D38A8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49E-40AA-9DE7-750286D38A8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949E-40AA-9DE7-750286D38A8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36</c:v>
                </c:pt>
                <c:pt idx="3">
                  <c:v>40</c:v>
                </c:pt>
                <c:pt idx="6">
                  <c:v>37</c:v>
                </c:pt>
                <c:pt idx="9">
                  <c:v>38</c:v>
                </c:pt>
                <c:pt idx="12">
                  <c:v>37</c:v>
                </c:pt>
              </c:numCache>
            </c:numRef>
          </c:val>
          <c:extLst>
            <c:ext xmlns:c16="http://schemas.microsoft.com/office/drawing/2014/chart" uri="{C3380CC4-5D6E-409C-BE32-E72D297353CC}">
              <c16:uniqueId val="{00000003-949E-40AA-9DE7-750286D38A8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234</c:v>
                </c:pt>
                <c:pt idx="3">
                  <c:v>223</c:v>
                </c:pt>
                <c:pt idx="6">
                  <c:v>219</c:v>
                </c:pt>
                <c:pt idx="9">
                  <c:v>226</c:v>
                </c:pt>
                <c:pt idx="12">
                  <c:v>224</c:v>
                </c:pt>
              </c:numCache>
            </c:numRef>
          </c:val>
          <c:extLst>
            <c:ext xmlns:c16="http://schemas.microsoft.com/office/drawing/2014/chart" uri="{C3380CC4-5D6E-409C-BE32-E72D297353CC}">
              <c16:uniqueId val="{00000004-949E-40AA-9DE7-750286D38A8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49E-40AA-9DE7-750286D38A8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49E-40AA-9DE7-750286D38A8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875</c:v>
                </c:pt>
                <c:pt idx="3">
                  <c:v>832</c:v>
                </c:pt>
                <c:pt idx="6">
                  <c:v>852</c:v>
                </c:pt>
                <c:pt idx="9">
                  <c:v>890</c:v>
                </c:pt>
                <c:pt idx="12">
                  <c:v>967</c:v>
                </c:pt>
              </c:numCache>
            </c:numRef>
          </c:val>
          <c:extLst>
            <c:ext xmlns:c16="http://schemas.microsoft.com/office/drawing/2014/chart" uri="{C3380CC4-5D6E-409C-BE32-E72D297353CC}">
              <c16:uniqueId val="{00000007-949E-40AA-9DE7-750286D38A8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184</c:v>
                </c:pt>
                <c:pt idx="2">
                  <c:v>#N/A</c:v>
                </c:pt>
                <c:pt idx="3">
                  <c:v>#N/A</c:v>
                </c:pt>
                <c:pt idx="4">
                  <c:v>101</c:v>
                </c:pt>
                <c:pt idx="5">
                  <c:v>#N/A</c:v>
                </c:pt>
                <c:pt idx="6">
                  <c:v>#N/A</c:v>
                </c:pt>
                <c:pt idx="7">
                  <c:v>96</c:v>
                </c:pt>
                <c:pt idx="8">
                  <c:v>#N/A</c:v>
                </c:pt>
                <c:pt idx="9">
                  <c:v>#N/A</c:v>
                </c:pt>
                <c:pt idx="10">
                  <c:v>148</c:v>
                </c:pt>
                <c:pt idx="11">
                  <c:v>#N/A</c:v>
                </c:pt>
                <c:pt idx="12">
                  <c:v>#N/A</c:v>
                </c:pt>
                <c:pt idx="13">
                  <c:v>206</c:v>
                </c:pt>
                <c:pt idx="14">
                  <c:v>#N/A</c:v>
                </c:pt>
              </c:numCache>
            </c:numRef>
          </c:val>
          <c:smooth val="0"/>
          <c:extLst>
            <c:ext xmlns:c16="http://schemas.microsoft.com/office/drawing/2014/chart" uri="{C3380CC4-5D6E-409C-BE32-E72D297353CC}">
              <c16:uniqueId val="{00000008-949E-40AA-9DE7-750286D38A8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12201</c:v>
                </c:pt>
                <c:pt idx="5">
                  <c:v>12159</c:v>
                </c:pt>
                <c:pt idx="8">
                  <c:v>11972</c:v>
                </c:pt>
                <c:pt idx="11">
                  <c:v>11507</c:v>
                </c:pt>
                <c:pt idx="14">
                  <c:v>10933</c:v>
                </c:pt>
              </c:numCache>
            </c:numRef>
          </c:val>
          <c:extLst>
            <c:ext xmlns:c16="http://schemas.microsoft.com/office/drawing/2014/chart" uri="{C3380CC4-5D6E-409C-BE32-E72D297353CC}">
              <c16:uniqueId val="{00000000-4521-478C-BD0F-080D057C31F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220</c:v>
                </c:pt>
                <c:pt idx="5">
                  <c:v>220</c:v>
                </c:pt>
                <c:pt idx="8">
                  <c:v>182</c:v>
                </c:pt>
                <c:pt idx="11">
                  <c:v>171</c:v>
                </c:pt>
                <c:pt idx="14">
                  <c:v>146</c:v>
                </c:pt>
              </c:numCache>
            </c:numRef>
          </c:val>
          <c:extLst>
            <c:ext xmlns:c16="http://schemas.microsoft.com/office/drawing/2014/chart" uri="{C3380CC4-5D6E-409C-BE32-E72D297353CC}">
              <c16:uniqueId val="{00000001-4521-478C-BD0F-080D057C31F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6512</c:v>
                </c:pt>
                <c:pt idx="5">
                  <c:v>7112</c:v>
                </c:pt>
                <c:pt idx="8">
                  <c:v>8080</c:v>
                </c:pt>
                <c:pt idx="11">
                  <c:v>7259</c:v>
                </c:pt>
                <c:pt idx="14">
                  <c:v>6832</c:v>
                </c:pt>
              </c:numCache>
            </c:numRef>
          </c:val>
          <c:extLst>
            <c:ext xmlns:c16="http://schemas.microsoft.com/office/drawing/2014/chart" uri="{C3380CC4-5D6E-409C-BE32-E72D297353CC}">
              <c16:uniqueId val="{00000002-4521-478C-BD0F-080D057C31F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521-478C-BD0F-080D057C31F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521-478C-BD0F-080D057C31F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521-478C-BD0F-080D057C31F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2381</c:v>
                </c:pt>
                <c:pt idx="3">
                  <c:v>2332</c:v>
                </c:pt>
                <c:pt idx="6">
                  <c:v>2301</c:v>
                </c:pt>
                <c:pt idx="9">
                  <c:v>2330</c:v>
                </c:pt>
                <c:pt idx="12">
                  <c:v>2171</c:v>
                </c:pt>
              </c:numCache>
            </c:numRef>
          </c:val>
          <c:extLst>
            <c:ext xmlns:c16="http://schemas.microsoft.com/office/drawing/2014/chart" uri="{C3380CC4-5D6E-409C-BE32-E72D297353CC}">
              <c16:uniqueId val="{00000006-4521-478C-BD0F-080D057C31F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265</c:v>
                </c:pt>
                <c:pt idx="3">
                  <c:v>233</c:v>
                </c:pt>
                <c:pt idx="6">
                  <c:v>202</c:v>
                </c:pt>
                <c:pt idx="9">
                  <c:v>174</c:v>
                </c:pt>
                <c:pt idx="12">
                  <c:v>172</c:v>
                </c:pt>
              </c:numCache>
            </c:numRef>
          </c:val>
          <c:extLst>
            <c:ext xmlns:c16="http://schemas.microsoft.com/office/drawing/2014/chart" uri="{C3380CC4-5D6E-409C-BE32-E72D297353CC}">
              <c16:uniqueId val="{00000007-4521-478C-BD0F-080D057C31F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3048</c:v>
                </c:pt>
                <c:pt idx="3">
                  <c:v>2982</c:v>
                </c:pt>
                <c:pt idx="6">
                  <c:v>2920</c:v>
                </c:pt>
                <c:pt idx="9">
                  <c:v>2843</c:v>
                </c:pt>
                <c:pt idx="12">
                  <c:v>2765</c:v>
                </c:pt>
              </c:numCache>
            </c:numRef>
          </c:val>
          <c:extLst>
            <c:ext xmlns:c16="http://schemas.microsoft.com/office/drawing/2014/chart" uri="{C3380CC4-5D6E-409C-BE32-E72D297353CC}">
              <c16:uniqueId val="{00000008-4521-478C-BD0F-080D057C31F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638</c:v>
                </c:pt>
                <c:pt idx="3">
                  <c:v>638</c:v>
                </c:pt>
                <c:pt idx="6">
                  <c:v>638</c:v>
                </c:pt>
                <c:pt idx="9">
                  <c:v>638</c:v>
                </c:pt>
                <c:pt idx="12">
                  <c:v>638</c:v>
                </c:pt>
              </c:numCache>
            </c:numRef>
          </c:val>
          <c:extLst>
            <c:ext xmlns:c16="http://schemas.microsoft.com/office/drawing/2014/chart" uri="{C3380CC4-5D6E-409C-BE32-E72D297353CC}">
              <c16:uniqueId val="{00000009-4521-478C-BD0F-080D057C31F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9175</c:v>
                </c:pt>
                <c:pt idx="3">
                  <c:v>9574</c:v>
                </c:pt>
                <c:pt idx="6">
                  <c:v>9579</c:v>
                </c:pt>
                <c:pt idx="9">
                  <c:v>10062</c:v>
                </c:pt>
                <c:pt idx="12">
                  <c:v>9707</c:v>
                </c:pt>
              </c:numCache>
            </c:numRef>
          </c:val>
          <c:extLst>
            <c:ext xmlns:c16="http://schemas.microsoft.com/office/drawing/2014/chart" uri="{C3380CC4-5D6E-409C-BE32-E72D297353CC}">
              <c16:uniqueId val="{0000000A-4521-478C-BD0F-080D057C31F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4521-478C-BD0F-080D057C31F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1315</c:v>
                </c:pt>
                <c:pt idx="1">
                  <c:v>1004</c:v>
                </c:pt>
                <c:pt idx="2">
                  <c:v>982</c:v>
                </c:pt>
              </c:numCache>
            </c:numRef>
          </c:val>
          <c:extLst>
            <c:ext xmlns:c16="http://schemas.microsoft.com/office/drawing/2014/chart" uri="{C3380CC4-5D6E-409C-BE32-E72D297353CC}">
              <c16:uniqueId val="{00000000-5EED-4298-BCD8-FBC85B4D217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794</c:v>
                </c:pt>
                <c:pt idx="1">
                  <c:v>841</c:v>
                </c:pt>
                <c:pt idx="2">
                  <c:v>873</c:v>
                </c:pt>
              </c:numCache>
            </c:numRef>
          </c:val>
          <c:extLst>
            <c:ext xmlns:c16="http://schemas.microsoft.com/office/drawing/2014/chart" uri="{C3380CC4-5D6E-409C-BE32-E72D297353CC}">
              <c16:uniqueId val="{00000001-5EED-4298-BCD8-FBC85B4D217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6608</c:v>
                </c:pt>
                <c:pt idx="1">
                  <c:v>6051</c:v>
                </c:pt>
                <c:pt idx="2">
                  <c:v>5614</c:v>
                </c:pt>
              </c:numCache>
            </c:numRef>
          </c:val>
          <c:extLst>
            <c:ext xmlns:c16="http://schemas.microsoft.com/office/drawing/2014/chart" uri="{C3380CC4-5D6E-409C-BE32-E72D297353CC}">
              <c16:uniqueId val="{00000002-5EED-4298-BCD8-FBC85B4D217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全額算入公債費等に計上される臨時財政対策債の発行が続いている中、建設事業に係る元利償還金等が増加していることにより、実質公債費比率の分子が増加した。</a:t>
          </a:r>
        </a:p>
        <a:p>
          <a:r>
            <a:rPr kumimoji="1" lang="ja-JP" altLang="en-US" sz="1300">
              <a:latin typeface="ＭＳ ゴシック" pitchFamily="49" charset="-128"/>
              <a:ea typeface="ＭＳ ゴシック" pitchFamily="49" charset="-128"/>
            </a:rPr>
            <a:t>　今後においても、公共施設の老朽化対策などにより、借入額の増加が見込まれるが、町債の借入れについては、原則交付税措置のあるものに限るとともに、実施事業の規模等を十分精査し、その借入額を抑制し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令和６年度は、充当可能財源等が将来負担額を上回るため前年度に引き続きマイナスとなっているが、前年度との比較では、将来負担額となる地方債現在高は減少したものの、充当可能財源となる基金残高や地方債に係る基準財政需要額算入見込額が減少したため、将来負担比率は前年度からマイナスの振れ幅は小さくなる結果となった。</a:t>
          </a:r>
        </a:p>
        <a:p>
          <a:r>
            <a:rPr kumimoji="1" lang="ja-JP" altLang="en-US" sz="1300">
              <a:latin typeface="ＭＳ ゴシック" pitchFamily="49" charset="-128"/>
              <a:ea typeface="ＭＳ ゴシック" pitchFamily="49" charset="-128"/>
            </a:rPr>
            <a:t>　今後、公共施設の老朽化などにより、借入額はさらに増加する見込みである。それに伴い、将来負担比率における分子も増加するものと思われるが、安定した財政運営を行っていくため、将来負担比率の動向には注視していく必要がある。数値を悪化させないためにも、基金繰入れに依存しない自律的な財政運営に努め、充当可能基金を減少させないように努める。</a:t>
          </a:r>
          <a:endParaRPr kumimoji="1" lang="en-US" altLang="ja-JP" sz="13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大阪府熊取町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入面では地方交付税や地方消費税交付金が増加したものの、社会保障関連経費や人件費の増加などにより、歳出が大幅に増加した結果、一般財源に大幅な不足が生じ、それを補うために財政調整基金やくまとりふるさと応援基金などから多額の基金繰入を行うことによ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高齢化や少子化対策に伴う扶助費や繰出金が今後も増加していくことが予測されることから、持続可能な行財政運営を維持していくため、令和６年度に見直しを行った第４次行財政構造改革プラン「アクションプログラム」の各改革項目を着実に取り組み、強力に行財政改革を推進す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くまとりふるさと応援基金：住民、法人その他団体との協働による定住魅力のあるまちづくりを推進。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公共施設整備基金：公共施設整備事業を円滑かつ効率的に行うための財源確保。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くまとり防災基金：災害に強い安全なまちづくりを推進し、災害発生時に応急対策及び復旧に要する経費の財源に充てる。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墓地基金：町墓苑設置に係る町債等の償還及び供用開始後の管理を円滑かつ効率的に行う。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産業活性化基金：中小企業者等の円滑な資金調達のための財源及び商工業・農業を含む産業活性化を図るための事業実施に必要な財源に充てる。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くまとりふるさと応援基金：小・中学校給食費無償化や保育料第２子無償化などへの財源として取崩したため減少。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公共施設整備基金：町立西小学校外壁等改修工事や図書館大規模改修工事に係る実施設計業務への財源として取崩したため減少。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くまとり防災基金：利子積立てをおこなったため増加。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墓地基金：墓苑の永代使用料等の積立てによる増加。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産業活性化基金：起業者向けの補助などをおこなったため減少。</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等を取り巻く社会状況は大きく変化しているなかで、将来世代に渡る長期的な視点を持ち、状況に応じた統廃合など公共施設整備事業を円滑かつ効率的に行えるよう財源確保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高齢化や少子化対策などの社会保障関連経費が増加したことに加え、物価高騰等の影響による物件費や建設事業費等の増加及び施設の老朽化等に伴う維持管理経費の増などによる取崩しにより、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取り崩しに依存しない財政運営を維持していくため、町税徴収率の向上などによる自主財源の確保に努めるとともに、令和６年度に見直しを行った第４次行財政構造改革プラン「アクションプログラム」の各改革項目を着実に取り組み、強力に行財政改革を推進し、歳出の抑制等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利子、普通交付税の追加交付（臨時財政対策債償還基金費）分の積立てによる増加。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将来にわたる町財政の健全な運営に資するため、地方債の償還計画等を踏まえ、町債の償還に必要な財源の確保に努める。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財政力は、ほぼ横ばいで推移し、類似団体内平均値を下回る数値となっている。</a:t>
          </a:r>
        </a:p>
        <a:p>
          <a:r>
            <a:rPr kumimoji="1" lang="ja-JP" altLang="en-US" sz="1100">
              <a:latin typeface="ＭＳ Ｐゴシック" panose="020B0600070205080204" pitchFamily="50" charset="-128"/>
              <a:ea typeface="ＭＳ Ｐゴシック" panose="020B0600070205080204" pitchFamily="50" charset="-128"/>
            </a:rPr>
            <a:t>　現下の経済情勢では、今後も厳しい収入環境が続くものと思われることから、収支状況を改善させるためにも、町税徴収率の向上などによる自主財源の確保に努めるとともに、「第４次行財政構造改革プラン・アクションプログラム」に掲げる見直し後の改革項目を着実に実行し、財政基盤の強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81845</xdr:rowOff>
    </xdr:from>
    <xdr:to>
      <xdr:col>23</xdr:col>
      <xdr:colOff>133350</xdr:colOff>
      <xdr:row>43</xdr:row>
      <xdr:rowOff>81845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55033</xdr:rowOff>
    </xdr:from>
    <xdr:to>
      <xdr:col>19</xdr:col>
      <xdr:colOff>133350</xdr:colOff>
      <xdr:row>43</xdr:row>
      <xdr:rowOff>81845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41628</xdr:rowOff>
    </xdr:from>
    <xdr:to>
      <xdr:col>15</xdr:col>
      <xdr:colOff>82550</xdr:colOff>
      <xdr:row>43</xdr:row>
      <xdr:rowOff>55033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41628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31045</xdr:rowOff>
    </xdr:from>
    <xdr:to>
      <xdr:col>23</xdr:col>
      <xdr:colOff>184150</xdr:colOff>
      <xdr:row>43</xdr:row>
      <xdr:rowOff>132645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3122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31045</xdr:rowOff>
    </xdr:from>
    <xdr:to>
      <xdr:col>19</xdr:col>
      <xdr:colOff>184150</xdr:colOff>
      <xdr:row>43</xdr:row>
      <xdr:rowOff>132645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117422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4233</xdr:rowOff>
    </xdr:from>
    <xdr:to>
      <xdr:col>15</xdr:col>
      <xdr:colOff>133350</xdr:colOff>
      <xdr:row>43</xdr:row>
      <xdr:rowOff>105833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90610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162278</xdr:rowOff>
    </xdr:from>
    <xdr:to>
      <xdr:col>11</xdr:col>
      <xdr:colOff>82550</xdr:colOff>
      <xdr:row>43</xdr:row>
      <xdr:rowOff>92428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77205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入面では、普通交付税や地方消費税交付金の増などはあったものの、歳出において、人事院勧告の影響や会計年度任用職員の勤勉手当支給開始、退職手当の増など人件費が増加したことなどにより、経常経費充当一般財源等が増加したことで、経常収支比率は前年度の</a:t>
          </a:r>
          <a:r>
            <a:rPr kumimoji="1" lang="en-US" altLang="ja-JP" sz="1300">
              <a:latin typeface="ＭＳ Ｐゴシック" panose="020B0600070205080204" pitchFamily="50" charset="-128"/>
              <a:ea typeface="ＭＳ Ｐゴシック" panose="020B0600070205080204" pitchFamily="50" charset="-128"/>
            </a:rPr>
            <a:t>98.0</a:t>
          </a:r>
          <a:r>
            <a:rPr kumimoji="1" lang="ja-JP" altLang="en-US" sz="1300">
              <a:latin typeface="ＭＳ Ｐゴシック" panose="020B0600070205080204" pitchFamily="50" charset="-128"/>
              <a:ea typeface="ＭＳ Ｐゴシック" panose="020B0600070205080204" pitchFamily="50" charset="-128"/>
            </a:rPr>
            <a:t>％より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ポイント悪化し、</a:t>
          </a:r>
          <a:r>
            <a:rPr kumimoji="1" lang="en-US" altLang="ja-JP" sz="1300">
              <a:latin typeface="ＭＳ Ｐゴシック" panose="020B0600070205080204" pitchFamily="50" charset="-128"/>
              <a:ea typeface="ＭＳ Ｐゴシック" panose="020B0600070205080204" pitchFamily="50" charset="-128"/>
            </a:rPr>
            <a:t>98.5</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　今後については、「第４次行財政構造改革プラン・アクションプログラム」に掲げる見直し後の改革項目を着実に実行し、経常収支比率の改善を図る。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133350</xdr:rowOff>
    </xdr:from>
    <xdr:to>
      <xdr:col>23</xdr:col>
      <xdr:colOff>133350</xdr:colOff>
      <xdr:row>65</xdr:row>
      <xdr:rowOff>163513</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27760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75565</xdr:rowOff>
    </xdr:from>
    <xdr:to>
      <xdr:col>19</xdr:col>
      <xdr:colOff>133350</xdr:colOff>
      <xdr:row>65</xdr:row>
      <xdr:rowOff>133350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048365"/>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98743</xdr:rowOff>
    </xdr:from>
    <xdr:to>
      <xdr:col>15</xdr:col>
      <xdr:colOff>82550</xdr:colOff>
      <xdr:row>64</xdr:row>
      <xdr:rowOff>75565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28643"/>
          <a:ext cx="889000" cy="31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12399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98743</xdr:rowOff>
    </xdr:from>
    <xdr:to>
      <xdr:col>11</xdr:col>
      <xdr:colOff>31750</xdr:colOff>
      <xdr:row>64</xdr:row>
      <xdr:rowOff>15240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28643"/>
          <a:ext cx="889000" cy="259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112713</xdr:rowOff>
    </xdr:from>
    <xdr:to>
      <xdr:col>23</xdr:col>
      <xdr:colOff>184150</xdr:colOff>
      <xdr:row>66</xdr:row>
      <xdr:rowOff>42863</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25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84790</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2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82550</xdr:rowOff>
    </xdr:from>
    <xdr:to>
      <xdr:col>19</xdr:col>
      <xdr:colOff>184150</xdr:colOff>
      <xdr:row>66</xdr:row>
      <xdr:rowOff>12700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168927</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31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24765</xdr:rowOff>
    </xdr:from>
    <xdr:to>
      <xdr:col>15</xdr:col>
      <xdr:colOff>133350</xdr:colOff>
      <xdr:row>64</xdr:row>
      <xdr:rowOff>126365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111142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47943</xdr:rowOff>
    </xdr:from>
    <xdr:to>
      <xdr:col>11</xdr:col>
      <xdr:colOff>82550</xdr:colOff>
      <xdr:row>62</xdr:row>
      <xdr:rowOff>149543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67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134320</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764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135890</xdr:rowOff>
    </xdr:from>
    <xdr:to>
      <xdr:col>7</xdr:col>
      <xdr:colOff>31750</xdr:colOff>
      <xdr:row>64</xdr:row>
      <xdr:rowOff>66040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50817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[139,969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令和２年度から会計年度任用職員制度が導入されたこと、また令和６年度は人事院勧告の影響や会計年度任用職員の勤勉手当支給開始、退職手当の増などにより、人件費が大きく増加している。</a:t>
          </a:r>
        </a:p>
        <a:p>
          <a:r>
            <a:rPr kumimoji="1" lang="ja-JP" altLang="en-US" sz="1100">
              <a:latin typeface="ＭＳ Ｐゴシック" panose="020B0600070205080204" pitchFamily="50" charset="-128"/>
              <a:ea typeface="ＭＳ Ｐゴシック" panose="020B0600070205080204" pitchFamily="50" charset="-128"/>
            </a:rPr>
            <a:t>　現状としては、ごみ処理の事業を直営で行っているため、その結果として人件費及び施設の運営経費や維持補修費が類似団体内平均値と比較して高くなる傾向にあるが、し尿処理事務の広域化や町立保育所民営化の効果もあり、一定数値は改善している。</a:t>
          </a:r>
        </a:p>
        <a:p>
          <a:r>
            <a:rPr kumimoji="1" lang="ja-JP" altLang="en-US" sz="1100">
              <a:latin typeface="ＭＳ Ｐゴシック" panose="020B0600070205080204" pitchFamily="50" charset="-128"/>
              <a:ea typeface="ＭＳ Ｐゴシック" panose="020B0600070205080204" pitchFamily="50" charset="-128"/>
            </a:rPr>
            <a:t>　今後、行財政改革における「アクションプログラム」見直し後の改革項目を着実に実行することにより、人件費の抑制など徹底した事務事業の見直しに努めていく。</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9099</xdr:rowOff>
    </xdr:from>
    <xdr:to>
      <xdr:col>23</xdr:col>
      <xdr:colOff>133350</xdr:colOff>
      <xdr:row>83</xdr:row>
      <xdr:rowOff>12512</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239449"/>
          <a:ext cx="838200" cy="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08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9099</xdr:rowOff>
    </xdr:from>
    <xdr:to>
      <xdr:col>19</xdr:col>
      <xdr:colOff>133350</xdr:colOff>
      <xdr:row>83</xdr:row>
      <xdr:rowOff>73013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4239449"/>
          <a:ext cx="889000" cy="6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50002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28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7041</xdr:rowOff>
    </xdr:from>
    <xdr:to>
      <xdr:col>15</xdr:col>
      <xdr:colOff>82550</xdr:colOff>
      <xdr:row>83</xdr:row>
      <xdr:rowOff>73013</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237391"/>
          <a:ext cx="889000" cy="6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76675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396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108448</xdr:rowOff>
    </xdr:from>
    <xdr:to>
      <xdr:col>11</xdr:col>
      <xdr:colOff>31750</xdr:colOff>
      <xdr:row>83</xdr:row>
      <xdr:rowOff>7041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167348"/>
          <a:ext cx="889000" cy="70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43617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393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146770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20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133162</xdr:rowOff>
    </xdr:from>
    <xdr:to>
      <xdr:col>23</xdr:col>
      <xdr:colOff>184150</xdr:colOff>
      <xdr:row>83</xdr:row>
      <xdr:rowOff>63312</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192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149689</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037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129749</xdr:rowOff>
    </xdr:from>
    <xdr:to>
      <xdr:col>19</xdr:col>
      <xdr:colOff>184150</xdr:colOff>
      <xdr:row>83</xdr:row>
      <xdr:rowOff>59899</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188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70076</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957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22213</xdr:rowOff>
    </xdr:from>
    <xdr:to>
      <xdr:col>15</xdr:col>
      <xdr:colOff>133350</xdr:colOff>
      <xdr:row>83</xdr:row>
      <xdr:rowOff>123813</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25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108590</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4338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127691</xdr:rowOff>
    </xdr:from>
    <xdr:to>
      <xdr:col>11</xdr:col>
      <xdr:colOff>82550</xdr:colOff>
      <xdr:row>83</xdr:row>
      <xdr:rowOff>57841</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186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42618</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427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57648</xdr:rowOff>
    </xdr:from>
    <xdr:to>
      <xdr:col>7</xdr:col>
      <xdr:colOff>31750</xdr:colOff>
      <xdr:row>82</xdr:row>
      <xdr:rowOff>159248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11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169425</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885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本町は従前より国の給料水準を下回っており、大阪府内でも低い水準となっている。</a:t>
          </a:r>
        </a:p>
        <a:p>
          <a:r>
            <a:rPr kumimoji="1" lang="ja-JP" altLang="en-US" sz="1300">
              <a:latin typeface="ＭＳ Ｐゴシック" panose="020B0600070205080204" pitchFamily="50" charset="-128"/>
              <a:ea typeface="ＭＳ Ｐゴシック" panose="020B0600070205080204" pitchFamily="50" charset="-128"/>
            </a:rPr>
            <a:t>　今後も中長期的なビジョンに立って、職員年齢構成の平準化を推進するとともに、引き続き国家公務員に準拠した適正な給与制度による運営を行う。</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82550</xdr:rowOff>
    </xdr:from>
    <xdr:to>
      <xdr:col>81</xdr:col>
      <xdr:colOff>44450</xdr:colOff>
      <xdr:row>84</xdr:row>
      <xdr:rowOff>151493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4484350"/>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150586</xdr:rowOff>
    </xdr:from>
    <xdr:to>
      <xdr:col>77</xdr:col>
      <xdr:colOff>44450</xdr:colOff>
      <xdr:row>84</xdr:row>
      <xdr:rowOff>82550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90800" y="14380936"/>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150586</xdr:rowOff>
    </xdr:from>
    <xdr:to>
      <xdr:col>72</xdr:col>
      <xdr:colOff>203200</xdr:colOff>
      <xdr:row>83</xdr:row>
      <xdr:rowOff>167821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43809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167821</xdr:rowOff>
    </xdr:from>
    <xdr:to>
      <xdr:col>68</xdr:col>
      <xdr:colOff>152400</xdr:colOff>
      <xdr:row>83</xdr:row>
      <xdr:rowOff>167821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512800" y="143981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100693</xdr:rowOff>
    </xdr:from>
    <xdr:to>
      <xdr:col>81</xdr:col>
      <xdr:colOff>95250</xdr:colOff>
      <xdr:row>85</xdr:row>
      <xdr:rowOff>30843</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50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117220</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34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31750</xdr:rowOff>
    </xdr:from>
    <xdr:to>
      <xdr:col>77</xdr:col>
      <xdr:colOff>95250</xdr:colOff>
      <xdr:row>84</xdr:row>
      <xdr:rowOff>133350</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143527</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20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99786</xdr:rowOff>
    </xdr:from>
    <xdr:to>
      <xdr:col>73</xdr:col>
      <xdr:colOff>44450</xdr:colOff>
      <xdr:row>84</xdr:row>
      <xdr:rowOff>29936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4330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40113</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099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117021</xdr:rowOff>
    </xdr:from>
    <xdr:to>
      <xdr:col>68</xdr:col>
      <xdr:colOff>203200</xdr:colOff>
      <xdr:row>84</xdr:row>
      <xdr:rowOff>47171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57348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「行財政構造改革プラン」に基づき、職員数の適正管理などに努めてきたことも奏功し、</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年からほぼ横ばいで推移している。</a:t>
          </a:r>
        </a:p>
        <a:p>
          <a:r>
            <a:rPr kumimoji="1" lang="ja-JP" altLang="en-US" sz="1300">
              <a:latin typeface="ＭＳ Ｐゴシック" panose="020B0600070205080204" pitchFamily="50" charset="-128"/>
              <a:ea typeface="ＭＳ Ｐゴシック" panose="020B0600070205080204" pitchFamily="50" charset="-128"/>
            </a:rPr>
            <a:t>　今後も業務の性質、職員の年齢構成にも留意し、将来的にも行政サービスの低下とならないよう配慮しながら職員数の適正管理を行っていく。</a:t>
          </a: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143369</xdr:rowOff>
    </xdr:from>
    <xdr:to>
      <xdr:col>81</xdr:col>
      <xdr:colOff>44450</xdr:colOff>
      <xdr:row>61</xdr:row>
      <xdr:rowOff>5433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179800" y="10430369"/>
          <a:ext cx="838200" cy="33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126312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41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143369</xdr:rowOff>
    </xdr:from>
    <xdr:to>
      <xdr:col>77</xdr:col>
      <xdr:colOff>44450</xdr:colOff>
      <xdr:row>60</xdr:row>
      <xdr:rowOff>155434</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5290800" y="1043036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67821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526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155434</xdr:rowOff>
    </xdr:from>
    <xdr:to>
      <xdr:col>72</xdr:col>
      <xdr:colOff>203200</xdr:colOff>
      <xdr:row>60</xdr:row>
      <xdr:rowOff>168839</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4401800" y="10442434"/>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57097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5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163477</xdr:rowOff>
    </xdr:from>
    <xdr:to>
      <xdr:col>68</xdr:col>
      <xdr:colOff>152400</xdr:colOff>
      <xdr:row>60</xdr:row>
      <xdr:rowOff>168839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512800" y="10450477"/>
          <a:ext cx="8890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45031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50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35648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49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126083</xdr:rowOff>
    </xdr:from>
    <xdr:to>
      <xdr:col>81</xdr:col>
      <xdr:colOff>95250</xdr:colOff>
      <xdr:row>61</xdr:row>
      <xdr:rowOff>56233</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41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142610</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258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92569</xdr:rowOff>
    </xdr:from>
    <xdr:to>
      <xdr:col>77</xdr:col>
      <xdr:colOff>95250</xdr:colOff>
      <xdr:row>61</xdr:row>
      <xdr:rowOff>22719</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37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32896</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148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104634</xdr:rowOff>
    </xdr:from>
    <xdr:to>
      <xdr:col>73</xdr:col>
      <xdr:colOff>44450</xdr:colOff>
      <xdr:row>61</xdr:row>
      <xdr:rowOff>34784</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39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44961</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16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118039</xdr:rowOff>
    </xdr:from>
    <xdr:to>
      <xdr:col>68</xdr:col>
      <xdr:colOff>203200</xdr:colOff>
      <xdr:row>61</xdr:row>
      <xdr:rowOff>48189</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40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58366</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173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112677</xdr:rowOff>
    </xdr:from>
    <xdr:to>
      <xdr:col>64</xdr:col>
      <xdr:colOff>152400</xdr:colOff>
      <xdr:row>61</xdr:row>
      <xdr:rowOff>42827</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39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53004</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16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標準税収入額等が</a:t>
          </a:r>
          <a:r>
            <a:rPr kumimoji="1" lang="en-US" altLang="ja-JP" sz="1300">
              <a:latin typeface="ＭＳ Ｐゴシック" panose="020B0600070205080204" pitchFamily="50" charset="-128"/>
              <a:ea typeface="ＭＳ Ｐゴシック" panose="020B0600070205080204" pitchFamily="50" charset="-128"/>
            </a:rPr>
            <a:t>454</a:t>
          </a:r>
          <a:r>
            <a:rPr kumimoji="1" lang="ja-JP" altLang="en-US" sz="1300">
              <a:latin typeface="ＭＳ Ｐゴシック" panose="020B0600070205080204" pitchFamily="50" charset="-128"/>
              <a:ea typeface="ＭＳ Ｐゴシック" panose="020B0600070205080204" pitchFamily="50" charset="-128"/>
            </a:rPr>
            <a:t>百万円増加したものの、元利償還金が</a:t>
          </a:r>
          <a:r>
            <a:rPr kumimoji="1" lang="en-US" altLang="ja-JP" sz="1300">
              <a:latin typeface="ＭＳ Ｐゴシック" panose="020B0600070205080204" pitchFamily="50" charset="-128"/>
              <a:ea typeface="ＭＳ Ｐゴシック" panose="020B0600070205080204" pitchFamily="50" charset="-128"/>
            </a:rPr>
            <a:t>77</a:t>
          </a:r>
          <a:r>
            <a:rPr kumimoji="1" lang="ja-JP" altLang="en-US" sz="1300">
              <a:latin typeface="ＭＳ Ｐゴシック" panose="020B0600070205080204" pitchFamily="50" charset="-128"/>
              <a:ea typeface="ＭＳ Ｐゴシック" panose="020B0600070205080204" pitchFamily="50" charset="-128"/>
            </a:rPr>
            <a:t>百万円したことなどにより、実質公債費比率は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ポイント悪化した。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町債の借入れにあたっては、計画的な事業実施に基づき、先を見通した借入れを行ってきた。今後も、町債を借り入れる際には、交付税措置のあるものを中心に借り入れ、国・府の財政支援制度を有効に活用するなど、財政負担の軽減に引き続き努める。</a:t>
          </a: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846</xdr:rowOff>
    </xdr:from>
    <xdr:to>
      <xdr:col>81</xdr:col>
      <xdr:colOff>44450</xdr:colOff>
      <xdr:row>39</xdr:row>
      <xdr:rowOff>33020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668739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846</xdr:rowOff>
    </xdr:from>
    <xdr:to>
      <xdr:col>77</xdr:col>
      <xdr:colOff>44450</xdr:colOff>
      <xdr:row>39</xdr:row>
      <xdr:rowOff>16933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5290800" y="668739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16933</xdr:rowOff>
    </xdr:from>
    <xdr:to>
      <xdr:col>72</xdr:col>
      <xdr:colOff>203200</xdr:colOff>
      <xdr:row>39</xdr:row>
      <xdr:rowOff>81280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401800" y="670348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81280</xdr:rowOff>
    </xdr:from>
    <xdr:to>
      <xdr:col>68</xdr:col>
      <xdr:colOff>152400</xdr:colOff>
      <xdr:row>40</xdr:row>
      <xdr:rowOff>6350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676783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95690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2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153670</xdr:rowOff>
    </xdr:from>
    <xdr:to>
      <xdr:col>81</xdr:col>
      <xdr:colOff>95250</xdr:colOff>
      <xdr:row>39</xdr:row>
      <xdr:rowOff>83820</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170197</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51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121496</xdr:rowOff>
    </xdr:from>
    <xdr:to>
      <xdr:col>77</xdr:col>
      <xdr:colOff>95250</xdr:colOff>
      <xdr:row>39</xdr:row>
      <xdr:rowOff>51646</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66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61824</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405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137583</xdr:rowOff>
    </xdr:from>
    <xdr:to>
      <xdr:col>73</xdr:col>
      <xdr:colOff>44450</xdr:colOff>
      <xdr:row>39</xdr:row>
      <xdr:rowOff>67733</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77910</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30480</xdr:rowOff>
    </xdr:from>
    <xdr:to>
      <xdr:col>68</xdr:col>
      <xdr:colOff>203200</xdr:colOff>
      <xdr:row>39</xdr:row>
      <xdr:rowOff>132080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142257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127000</xdr:rowOff>
    </xdr:from>
    <xdr:to>
      <xdr:col>64</xdr:col>
      <xdr:colOff>152400</xdr:colOff>
      <xdr:row>40</xdr:row>
      <xdr:rowOff>57150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67327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充当可能財源等が将来負担額を上回るため前年度に引き続き「－」となっているが、前年度との比較では、将来負担額となる地方債現在高は減少したものの、充当可能財源となる基金残高や地方債に係る基準財政需要額算入見込額が減少したため、将来負担比率は前年度からマイナスの振れ幅は小さくなる結果となった。</a:t>
          </a:r>
        </a:p>
        <a:p>
          <a:r>
            <a:rPr kumimoji="1" lang="ja-JP" altLang="en-US" sz="1200">
              <a:latin typeface="ＭＳ Ｐゴシック" panose="020B0600070205080204" pitchFamily="50" charset="-128"/>
              <a:ea typeface="ＭＳ Ｐゴシック" panose="020B0600070205080204" pitchFamily="50" charset="-128"/>
            </a:rPr>
            <a:t>　今後も、事業実施にあたっては、その必要性や規模等を十分に精査するとともに、町債においては、引き続き交付税措置のあるものを中心に借り入れるなど、国・府の財政支援制度を有効に活用することによって、将来に過度の負担を残さないように努める。</a:t>
          </a: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22877</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51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43906</xdr:rowOff>
    </xdr:from>
    <xdr:to>
      <xdr:col>73</xdr:col>
      <xdr:colOff>44450</xdr:colOff>
      <xdr:row>13</xdr:row>
      <xdr:rowOff>145506</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112849</xdr:rowOff>
    </xdr:from>
    <xdr:to>
      <xdr:col>68</xdr:col>
      <xdr:colOff>203200</xdr:colOff>
      <xdr:row>14</xdr:row>
      <xdr:rowOff>42999</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類似団体内平均値より高い水準となっているのは、ごみ処理を直営で行っていることに伴い、これらの事務事業に係る人件費が嵩むことによるものと考える。</a:t>
          </a:r>
        </a:p>
        <a:p>
          <a:r>
            <a:rPr kumimoji="1" lang="ja-JP" altLang="en-US" sz="1100">
              <a:latin typeface="ＭＳ Ｐゴシック" panose="020B0600070205080204" pitchFamily="50" charset="-128"/>
              <a:ea typeface="ＭＳ Ｐゴシック" panose="020B0600070205080204" pitchFamily="50" charset="-128"/>
            </a:rPr>
            <a:t>　令和２年度から会計年度任用職員制度が導入されたことに加え、また令和６年度は人事院勧告の影響や会計年度任用職員の勤勉手当支給開始、退職手当の増などにより、人件費が大きく増加している。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今後、行財政改革における「アクションプログラム」改革項目の見直しに基づき、人件費の抑制などに努めていく。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108712</xdr:rowOff>
    </xdr:from>
    <xdr:to>
      <xdr:col>24</xdr:col>
      <xdr:colOff>25400</xdr:colOff>
      <xdr:row>39</xdr:row>
      <xdr:rowOff>51562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23812"/>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108712</xdr:rowOff>
    </xdr:from>
    <xdr:to>
      <xdr:col>19</xdr:col>
      <xdr:colOff>187325</xdr:colOff>
      <xdr:row>38</xdr:row>
      <xdr:rowOff>117856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6238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62247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117856</xdr:rowOff>
    </xdr:from>
    <xdr:to>
      <xdr:col>15</xdr:col>
      <xdr:colOff>98425</xdr:colOff>
      <xdr:row>38</xdr:row>
      <xdr:rowOff>117856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6329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57675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117856</xdr:rowOff>
    </xdr:from>
    <xdr:to>
      <xdr:col>11</xdr:col>
      <xdr:colOff>9525</xdr:colOff>
      <xdr:row>38</xdr:row>
      <xdr:rowOff>163576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6329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30243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98823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762</xdr:rowOff>
    </xdr:from>
    <xdr:to>
      <xdr:col>24</xdr:col>
      <xdr:colOff>76200</xdr:colOff>
      <xdr:row>39</xdr:row>
      <xdr:rowOff>102362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144289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5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57912</xdr:rowOff>
    </xdr:from>
    <xdr:to>
      <xdr:col>20</xdr:col>
      <xdr:colOff>38100</xdr:colOff>
      <xdr:row>38</xdr:row>
      <xdr:rowOff>159512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144289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659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67056</xdr:rowOff>
    </xdr:from>
    <xdr:to>
      <xdr:col>15</xdr:col>
      <xdr:colOff>149225</xdr:colOff>
      <xdr:row>38</xdr:row>
      <xdr:rowOff>168656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153433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67056</xdr:rowOff>
    </xdr:from>
    <xdr:to>
      <xdr:col>11</xdr:col>
      <xdr:colOff>60325</xdr:colOff>
      <xdr:row>38</xdr:row>
      <xdr:rowOff>168656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153433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112776</xdr:rowOff>
    </xdr:from>
    <xdr:to>
      <xdr:col>6</xdr:col>
      <xdr:colOff>171450</xdr:colOff>
      <xdr:row>39</xdr:row>
      <xdr:rowOff>42926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27703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類似団体と比べると、ごみ処理などを直営で行っていることによる施設の維持、管理、運営経費が大きくなる傾向がある。</a:t>
          </a:r>
        </a:p>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R01</a:t>
          </a:r>
          <a:r>
            <a:rPr kumimoji="1" lang="ja-JP" altLang="en-US" sz="1300">
              <a:latin typeface="ＭＳ Ｐゴシック" panose="020B0600070205080204" pitchFamily="50" charset="-128"/>
              <a:ea typeface="ＭＳ Ｐゴシック" panose="020B0600070205080204" pitchFamily="50" charset="-128"/>
            </a:rPr>
            <a:t>年度以降、行財政改革の効果も寄与し減少傾向であったが、ここ数年は原油価格・物価高騰に伴い光熱水費などが増加している。</a:t>
          </a:r>
        </a:p>
        <a:p>
          <a:r>
            <a:rPr kumimoji="1" lang="ja-JP" altLang="en-US" sz="1300">
              <a:latin typeface="ＭＳ Ｐゴシック" panose="020B0600070205080204" pitchFamily="50" charset="-128"/>
              <a:ea typeface="ＭＳ Ｐゴシック" panose="020B0600070205080204" pitchFamily="50" charset="-128"/>
            </a:rPr>
            <a:t>　今後も引き続き、施設に係る事務事業の効率化等を図り改善に努める必要がある。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24130</xdr:rowOff>
    </xdr:from>
    <xdr:to>
      <xdr:col>82</xdr:col>
      <xdr:colOff>107950</xdr:colOff>
      <xdr:row>16</xdr:row>
      <xdr:rowOff>81280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5671800" y="276733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13987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757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81280</xdr:rowOff>
    </xdr:from>
    <xdr:to>
      <xdr:col>78</xdr:col>
      <xdr:colOff>69850</xdr:colOff>
      <xdr:row>16</xdr:row>
      <xdr:rowOff>81280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824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122572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86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149860</xdr:rowOff>
    </xdr:from>
    <xdr:to>
      <xdr:col>73</xdr:col>
      <xdr:colOff>180975</xdr:colOff>
      <xdr:row>16</xdr:row>
      <xdr:rowOff>81280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72161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119397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149860</xdr:rowOff>
    </xdr:from>
    <xdr:to>
      <xdr:col>69</xdr:col>
      <xdr:colOff>92075</xdr:colOff>
      <xdr:row>16</xdr:row>
      <xdr:rowOff>24130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72161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25417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144780</xdr:rowOff>
    </xdr:from>
    <xdr:to>
      <xdr:col>82</xdr:col>
      <xdr:colOff>158750</xdr:colOff>
      <xdr:row>16</xdr:row>
      <xdr:rowOff>74930</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161307</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561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30480</xdr:rowOff>
    </xdr:from>
    <xdr:to>
      <xdr:col>78</xdr:col>
      <xdr:colOff>120650</xdr:colOff>
      <xdr:row>16</xdr:row>
      <xdr:rowOff>132080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142257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30480</xdr:rowOff>
    </xdr:from>
    <xdr:to>
      <xdr:col>74</xdr:col>
      <xdr:colOff>31750</xdr:colOff>
      <xdr:row>16</xdr:row>
      <xdr:rowOff>132080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116857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99060</xdr:rowOff>
    </xdr:from>
    <xdr:to>
      <xdr:col>69</xdr:col>
      <xdr:colOff>142875</xdr:colOff>
      <xdr:row>16</xdr:row>
      <xdr:rowOff>29210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67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39387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43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144780</xdr:rowOff>
    </xdr:from>
    <xdr:to>
      <xdr:col>65</xdr:col>
      <xdr:colOff>53975</xdr:colOff>
      <xdr:row>16</xdr:row>
      <xdr:rowOff>74930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85107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48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扶助費に係る経常収支比率が類似団体内平均値を上回っている要因として、主に保育関連経費が多いことが考えられる。</a:t>
          </a:r>
        </a:p>
        <a:p>
          <a:r>
            <a:rPr kumimoji="1" lang="ja-JP" altLang="en-US" sz="1100">
              <a:latin typeface="ＭＳ Ｐゴシック" panose="020B0600070205080204" pitchFamily="50" charset="-128"/>
              <a:ea typeface="ＭＳ Ｐゴシック" panose="020B0600070205080204" pitchFamily="50" charset="-128"/>
            </a:rPr>
            <a:t>　保育関連経費が会計年度任用職員制度の導入により、扶助費への振替分が人件費に移行したことなどにより、令和２年度より大きく減少しているが、令和４年度から町立保育所１園の民営化や、令和４年</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月から子ども医療費の助成対象拡充の実施などにより増加したため、類似団体内平均値を上回る結果となっている。</a:t>
          </a:r>
        </a:p>
        <a:p>
          <a:r>
            <a:rPr kumimoji="1" lang="ja-JP" altLang="en-US" sz="1100">
              <a:latin typeface="ＭＳ Ｐゴシック" panose="020B0600070205080204" pitchFamily="50" charset="-128"/>
              <a:ea typeface="ＭＳ Ｐゴシック" panose="020B0600070205080204" pitchFamily="50" charset="-128"/>
            </a:rPr>
            <a:t>　扶助費については、少子高齢化に伴い、今後も増加していくことが予測される。</a:t>
          </a: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159004</xdr:rowOff>
    </xdr:from>
    <xdr:to>
      <xdr:col>24</xdr:col>
      <xdr:colOff>25400</xdr:colOff>
      <xdr:row>56</xdr:row>
      <xdr:rowOff>168148</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3987800" y="97602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435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67564</xdr:rowOff>
    </xdr:from>
    <xdr:to>
      <xdr:col>19</xdr:col>
      <xdr:colOff>187325</xdr:colOff>
      <xdr:row>56</xdr:row>
      <xdr:rowOff>159004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66876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64533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129286</xdr:rowOff>
    </xdr:from>
    <xdr:to>
      <xdr:col>15</xdr:col>
      <xdr:colOff>98425</xdr:colOff>
      <xdr:row>56</xdr:row>
      <xdr:rowOff>67564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955903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129286</xdr:rowOff>
    </xdr:from>
    <xdr:to>
      <xdr:col>11</xdr:col>
      <xdr:colOff>9525</xdr:colOff>
      <xdr:row>56</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1320800" y="95590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135399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22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9669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117348</xdr:rowOff>
    </xdr:from>
    <xdr:to>
      <xdr:col>24</xdr:col>
      <xdr:colOff>76200</xdr:colOff>
      <xdr:row>57</xdr:row>
      <xdr:rowOff>47498</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89425</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69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108204</xdr:rowOff>
    </xdr:from>
    <xdr:to>
      <xdr:col>20</xdr:col>
      <xdr:colOff>38100</xdr:colOff>
      <xdr:row>57</xdr:row>
      <xdr:rowOff>38354</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23131</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795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16764</xdr:rowOff>
    </xdr:from>
    <xdr:to>
      <xdr:col>15</xdr:col>
      <xdr:colOff>149225</xdr:colOff>
      <xdr:row>56</xdr:row>
      <xdr:rowOff>118364</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103141</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70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78486</xdr:rowOff>
    </xdr:from>
    <xdr:to>
      <xdr:col>11</xdr:col>
      <xdr:colOff>60325</xdr:colOff>
      <xdr:row>56</xdr:row>
      <xdr:rowOff>8636</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164863</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令和６年度は、各事業会計（介護・後期）への繰出金がそれぞれ増加したため、類似団体内平均値を大きく上回る結果となっている。</a:t>
          </a:r>
        </a:p>
        <a:p>
          <a:r>
            <a:rPr kumimoji="1" lang="ja-JP" altLang="en-US" sz="1300">
              <a:latin typeface="ＭＳ Ｐゴシック" panose="020B0600070205080204" pitchFamily="50" charset="-128"/>
              <a:ea typeface="ＭＳ Ｐゴシック" panose="020B0600070205080204" pitchFamily="50" charset="-128"/>
            </a:rPr>
            <a:t>　繰出金については、少子高齢化に伴い、今後も増加していくことが予測される。</a:t>
          </a: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60</xdr:row>
      <xdr:rowOff>76200</xdr:rowOff>
    </xdr:from>
    <xdr:to>
      <xdr:col>82</xdr:col>
      <xdr:colOff>107950</xdr:colOff>
      <xdr:row>61</xdr:row>
      <xdr:rowOff>6350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103632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99077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700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158750</xdr:rowOff>
    </xdr:from>
    <xdr:to>
      <xdr:col>78</xdr:col>
      <xdr:colOff>69850</xdr:colOff>
      <xdr:row>61</xdr:row>
      <xdr:rowOff>6350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102743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165100</xdr:rowOff>
    </xdr:from>
    <xdr:to>
      <xdr:col>73</xdr:col>
      <xdr:colOff>180975</xdr:colOff>
      <xdr:row>59</xdr:row>
      <xdr:rowOff>158750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10109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73677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165100</xdr:rowOff>
    </xdr:from>
    <xdr:to>
      <xdr:col>69</xdr:col>
      <xdr:colOff>92075</xdr:colOff>
      <xdr:row>59</xdr:row>
      <xdr:rowOff>69850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10109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168927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25400</xdr:rowOff>
    </xdr:from>
    <xdr:to>
      <xdr:col>82</xdr:col>
      <xdr:colOff>158750</xdr:colOff>
      <xdr:row>60</xdr:row>
      <xdr:rowOff>127000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105427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127000</xdr:rowOff>
    </xdr:from>
    <xdr:to>
      <xdr:col>78</xdr:col>
      <xdr:colOff>120650</xdr:colOff>
      <xdr:row>61</xdr:row>
      <xdr:rowOff>57150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104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41927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50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107950</xdr:rowOff>
    </xdr:from>
    <xdr:to>
      <xdr:col>74</xdr:col>
      <xdr:colOff>31750</xdr:colOff>
      <xdr:row>60</xdr:row>
      <xdr:rowOff>38100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22877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114300</xdr:rowOff>
    </xdr:from>
    <xdr:to>
      <xdr:col>69</xdr:col>
      <xdr:colOff>142875</xdr:colOff>
      <xdr:row>59</xdr:row>
      <xdr:rowOff>44450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29227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19050</xdr:rowOff>
    </xdr:from>
    <xdr:to>
      <xdr:col>65</xdr:col>
      <xdr:colOff>53975</xdr:colOff>
      <xdr:row>59</xdr:row>
      <xdr:rowOff>120650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105427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ごみ処理を直営で行っていることなどにより、一部事務組合等への負担金が少ないため、平成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年４月からの消防広域化による負担金の影響を加味しても類似団体内平均値を下回っており、令和４年度は前年度と比較して、ほぼ横ばいとなっている。</a:t>
          </a: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73660</xdr:rowOff>
    </xdr:from>
    <xdr:to>
      <xdr:col>82</xdr:col>
      <xdr:colOff>107950</xdr:colOff>
      <xdr:row>36</xdr:row>
      <xdr:rowOff>111760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62458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109237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27940</xdr:rowOff>
    </xdr:from>
    <xdr:to>
      <xdr:col>78</xdr:col>
      <xdr:colOff>69850</xdr:colOff>
      <xdr:row>36</xdr:row>
      <xdr:rowOff>111760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2001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44467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161290</xdr:rowOff>
    </xdr:from>
    <xdr:to>
      <xdr:col>73</xdr:col>
      <xdr:colOff>180975</xdr:colOff>
      <xdr:row>36</xdr:row>
      <xdr:rowOff>27940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162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6367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161290</xdr:rowOff>
    </xdr:from>
    <xdr:to>
      <xdr:col>69</xdr:col>
      <xdr:colOff>92075</xdr:colOff>
      <xdr:row>35</xdr:row>
      <xdr:rowOff>168910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162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139717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29227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22860</xdr:rowOff>
    </xdr:from>
    <xdr:to>
      <xdr:col>82</xdr:col>
      <xdr:colOff>158750</xdr:colOff>
      <xdr:row>36</xdr:row>
      <xdr:rowOff>124460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39387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60960</xdr:rowOff>
    </xdr:from>
    <xdr:to>
      <xdr:col>78</xdr:col>
      <xdr:colOff>120650</xdr:colOff>
      <xdr:row>36</xdr:row>
      <xdr:rowOff>162560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1287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148590</xdr:rowOff>
    </xdr:from>
    <xdr:to>
      <xdr:col>74</xdr:col>
      <xdr:colOff>31750</xdr:colOff>
      <xdr:row>36</xdr:row>
      <xdr:rowOff>78740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88917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110490</xdr:rowOff>
    </xdr:from>
    <xdr:to>
      <xdr:col>69</xdr:col>
      <xdr:colOff>142875</xdr:colOff>
      <xdr:row>36</xdr:row>
      <xdr:rowOff>40640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50817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118110</xdr:rowOff>
    </xdr:from>
    <xdr:to>
      <xdr:col>65</xdr:col>
      <xdr:colOff>53975</xdr:colOff>
      <xdr:row>36</xdr:row>
      <xdr:rowOff>48260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58437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町債の借入れについては、原則交付税措置のあるものに限って借入れをおこなうなど借入額を抑制してきたところである。</a:t>
          </a:r>
        </a:p>
        <a:p>
          <a:r>
            <a:rPr kumimoji="1" lang="ja-JP" altLang="en-US" sz="1300">
              <a:latin typeface="ＭＳ Ｐゴシック" panose="020B0600070205080204" pitchFamily="50" charset="-128"/>
              <a:ea typeface="ＭＳ Ｐゴシック" panose="020B0600070205080204" pitchFamily="50" charset="-128"/>
            </a:rPr>
            <a:t>　今後においては、公共施設の老朽化対策などにより、借入額の増加が見込まれるが、実施事業の規模などを十分に確認し、引き続き借入れの抑制に努める。</a:t>
          </a: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156718</xdr:rowOff>
    </xdr:from>
    <xdr:to>
      <xdr:col>24</xdr:col>
      <xdr:colOff>25400</xdr:colOff>
      <xdr:row>75</xdr:row>
      <xdr:rowOff>165863</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3987800" y="13015468"/>
          <a:ext cx="8382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57421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138430</xdr:rowOff>
    </xdr:from>
    <xdr:to>
      <xdr:col>19</xdr:col>
      <xdr:colOff>187325</xdr:colOff>
      <xdr:row>75</xdr:row>
      <xdr:rowOff>156718</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29971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115570</xdr:rowOff>
    </xdr:from>
    <xdr:to>
      <xdr:col>15</xdr:col>
      <xdr:colOff>98425</xdr:colOff>
      <xdr:row>75</xdr:row>
      <xdr:rowOff>138430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2974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23131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115570</xdr:rowOff>
    </xdr:from>
    <xdr:to>
      <xdr:col>11</xdr:col>
      <xdr:colOff>9525</xdr:colOff>
      <xdr:row>75</xdr:row>
      <xdr:rowOff>170435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1320800" y="12974320"/>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167149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27703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115062</xdr:rowOff>
    </xdr:from>
    <xdr:to>
      <xdr:col>24</xdr:col>
      <xdr:colOff>76200</xdr:colOff>
      <xdr:row>76</xdr:row>
      <xdr:rowOff>45213</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131589</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81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105918</xdr:rowOff>
    </xdr:from>
    <xdr:to>
      <xdr:col>20</xdr:col>
      <xdr:colOff>38100</xdr:colOff>
      <xdr:row>76</xdr:row>
      <xdr:rowOff>36069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46245</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733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87630</xdr:rowOff>
    </xdr:from>
    <xdr:to>
      <xdr:col>15</xdr:col>
      <xdr:colOff>149225</xdr:colOff>
      <xdr:row>76</xdr:row>
      <xdr:rowOff>17780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27957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64770</xdr:rowOff>
    </xdr:from>
    <xdr:to>
      <xdr:col>11</xdr:col>
      <xdr:colOff>60325</xdr:colOff>
      <xdr:row>75</xdr:row>
      <xdr:rowOff>166370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5097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119634</xdr:rowOff>
    </xdr:from>
    <xdr:to>
      <xdr:col>6</xdr:col>
      <xdr:colOff>171450</xdr:colOff>
      <xdr:row>76</xdr:row>
      <xdr:rowOff>49783</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59961</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類似団体内平均値を上回っているのは、ごみ処理などを直営で行っていることによる施設の維持・管理・運営に係る経費が大きいことが挙げられる。</a:t>
          </a:r>
        </a:p>
        <a:p>
          <a:r>
            <a:rPr kumimoji="1" lang="ja-JP" altLang="en-US" sz="1100">
              <a:latin typeface="ＭＳ Ｐゴシック" panose="020B0600070205080204" pitchFamily="50" charset="-128"/>
              <a:ea typeface="ＭＳ Ｐゴシック" panose="020B0600070205080204" pitchFamily="50" charset="-128"/>
            </a:rPr>
            <a:t>　令和３年度は、し尿処理事務の広域化などにより数値は改善したが、ここ数年は原油価格・物価高騰に伴う光熱水費の増加や、各事業会計への繰出金の増加などにより、数値は悪化している。</a:t>
          </a:r>
        </a:p>
        <a:p>
          <a:r>
            <a:rPr kumimoji="1" lang="ja-JP" altLang="en-US" sz="1100">
              <a:latin typeface="ＭＳ Ｐゴシック" panose="020B0600070205080204" pitchFamily="50" charset="-128"/>
              <a:ea typeface="ＭＳ Ｐゴシック" panose="020B0600070205080204" pitchFamily="50" charset="-128"/>
            </a:rPr>
            <a:t>　今後、この数値を抑えることができるよう、「第４次行財政構造改革プラン・アクションプログラム」に掲げる見直し後の改革項目を着実に実行していく必要がある。</a:t>
          </a: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54611</xdr:rowOff>
    </xdr:from>
    <xdr:to>
      <xdr:col>82</xdr:col>
      <xdr:colOff>107950</xdr:colOff>
      <xdr:row>79</xdr:row>
      <xdr:rowOff>66039</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5991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96520</xdr:rowOff>
    </xdr:from>
    <xdr:to>
      <xdr:col>78</xdr:col>
      <xdr:colOff>69850</xdr:colOff>
      <xdr:row>79</xdr:row>
      <xdr:rowOff>54611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469620"/>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54627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85089</xdr:rowOff>
    </xdr:from>
    <xdr:to>
      <xdr:col>73</xdr:col>
      <xdr:colOff>180975</xdr:colOff>
      <xdr:row>78</xdr:row>
      <xdr:rowOff>96520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3286739"/>
          <a:ext cx="889000" cy="182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153687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85089</xdr:rowOff>
    </xdr:from>
    <xdr:to>
      <xdr:col>69</xdr:col>
      <xdr:colOff>92075</xdr:colOff>
      <xdr:row>78</xdr:row>
      <xdr:rowOff>31750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286739"/>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15239</xdr:rowOff>
    </xdr:from>
    <xdr:to>
      <xdr:col>82</xdr:col>
      <xdr:colOff>158750</xdr:colOff>
      <xdr:row>79</xdr:row>
      <xdr:rowOff>116839</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55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158766</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531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3811</xdr:rowOff>
    </xdr:from>
    <xdr:to>
      <xdr:col>78</xdr:col>
      <xdr:colOff>120650</xdr:colOff>
      <xdr:row>79</xdr:row>
      <xdr:rowOff>105411</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90188</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634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45720</xdr:rowOff>
    </xdr:from>
    <xdr:to>
      <xdr:col>74</xdr:col>
      <xdr:colOff>31750</xdr:colOff>
      <xdr:row>78</xdr:row>
      <xdr:rowOff>147320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132097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34289</xdr:rowOff>
    </xdr:from>
    <xdr:to>
      <xdr:col>69</xdr:col>
      <xdr:colOff>142875</xdr:colOff>
      <xdr:row>77</xdr:row>
      <xdr:rowOff>135889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120666</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152400</xdr:rowOff>
    </xdr:from>
    <xdr:to>
      <xdr:col>65</xdr:col>
      <xdr:colOff>53975</xdr:colOff>
      <xdr:row>78</xdr:row>
      <xdr:rowOff>82550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35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67327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169113</xdr:rowOff>
    </xdr:from>
    <xdr:to>
      <xdr:col>29</xdr:col>
      <xdr:colOff>127000</xdr:colOff>
      <xdr:row>18</xdr:row>
      <xdr:rowOff>98095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31388"/>
          <a:ext cx="647700" cy="100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70362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04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98095</xdr:rowOff>
    </xdr:from>
    <xdr:to>
      <xdr:col>26</xdr:col>
      <xdr:colOff>50800</xdr:colOff>
      <xdr:row>18</xdr:row>
      <xdr:rowOff>123749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31820"/>
          <a:ext cx="698500" cy="25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75379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8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96457</xdr:rowOff>
    </xdr:from>
    <xdr:to>
      <xdr:col>22</xdr:col>
      <xdr:colOff>114300</xdr:colOff>
      <xdr:row>18</xdr:row>
      <xdr:rowOff>123749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230182"/>
          <a:ext cx="698500" cy="272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109250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96457</xdr:rowOff>
    </xdr:from>
    <xdr:to>
      <xdr:col>18</xdr:col>
      <xdr:colOff>177800</xdr:colOff>
      <xdr:row>18</xdr:row>
      <xdr:rowOff>139751</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230182"/>
          <a:ext cx="698500" cy="432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121658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142803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118313</xdr:rowOff>
    </xdr:from>
    <xdr:to>
      <xdr:col>29</xdr:col>
      <xdr:colOff>177800</xdr:colOff>
      <xdr:row>18</xdr:row>
      <xdr:rowOff>48463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80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134840</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25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47295</xdr:rowOff>
    </xdr:from>
    <xdr:to>
      <xdr:col>26</xdr:col>
      <xdr:colOff>101600</xdr:colOff>
      <xdr:row>18</xdr:row>
      <xdr:rowOff>148895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81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159072</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4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72949</xdr:rowOff>
    </xdr:from>
    <xdr:to>
      <xdr:col>22</xdr:col>
      <xdr:colOff>165100</xdr:colOff>
      <xdr:row>19</xdr:row>
      <xdr:rowOff>3099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06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13276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975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45657</xdr:rowOff>
    </xdr:from>
    <xdr:to>
      <xdr:col>19</xdr:col>
      <xdr:colOff>38100</xdr:colOff>
      <xdr:row>18</xdr:row>
      <xdr:rowOff>147257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79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157434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948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88951</xdr:rowOff>
    </xdr:from>
    <xdr:to>
      <xdr:col>15</xdr:col>
      <xdr:colOff>101600</xdr:colOff>
      <xdr:row>19</xdr:row>
      <xdr:rowOff>19101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22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29278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91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302405</xdr:rowOff>
    </xdr:from>
    <xdr:to>
      <xdr:col>29</xdr:col>
      <xdr:colOff>127000</xdr:colOff>
      <xdr:row>35</xdr:row>
      <xdr:rowOff>334111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912755"/>
          <a:ext cx="647700" cy="31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194111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461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334111</xdr:rowOff>
    </xdr:from>
    <xdr:to>
      <xdr:col>26</xdr:col>
      <xdr:colOff>50800</xdr:colOff>
      <xdr:row>36</xdr:row>
      <xdr:rowOff>19764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944461"/>
          <a:ext cx="698500" cy="28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130141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397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16358</xdr:rowOff>
    </xdr:from>
    <xdr:to>
      <xdr:col>22</xdr:col>
      <xdr:colOff>114300</xdr:colOff>
      <xdr:row>36</xdr:row>
      <xdr:rowOff>19764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969608"/>
          <a:ext cx="698500" cy="3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140085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0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315778</xdr:rowOff>
    </xdr:from>
    <xdr:to>
      <xdr:col>18</xdr:col>
      <xdr:colOff>177800</xdr:colOff>
      <xdr:row>36</xdr:row>
      <xdr:rowOff>16358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926128"/>
          <a:ext cx="698500" cy="43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167838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3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183131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45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251605</xdr:rowOff>
    </xdr:from>
    <xdr:to>
      <xdr:col>29</xdr:col>
      <xdr:colOff>177800</xdr:colOff>
      <xdr:row>36</xdr:row>
      <xdr:rowOff>10305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61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223682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834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283311</xdr:rowOff>
    </xdr:from>
    <xdr:to>
      <xdr:col>26</xdr:col>
      <xdr:colOff>101600</xdr:colOff>
      <xdr:row>36</xdr:row>
      <xdr:rowOff>42011</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893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26788</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980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311864</xdr:rowOff>
    </xdr:from>
    <xdr:to>
      <xdr:col>22</xdr:col>
      <xdr:colOff>165100</xdr:colOff>
      <xdr:row>36</xdr:row>
      <xdr:rowOff>70564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922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55341</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008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308458</xdr:rowOff>
    </xdr:from>
    <xdr:to>
      <xdr:col>19</xdr:col>
      <xdr:colOff>38100</xdr:colOff>
      <xdr:row>36</xdr:row>
      <xdr:rowOff>67158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918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51935</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005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264978</xdr:rowOff>
    </xdr:from>
    <xdr:to>
      <xdr:col>15</xdr:col>
      <xdr:colOff>101600</xdr:colOff>
      <xdr:row>36</xdr:row>
      <xdr:rowOff>23678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8753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8455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96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53256</xdr:rowOff>
    </xdr:from>
    <xdr:to>
      <xdr:col>24</xdr:col>
      <xdr:colOff>63500</xdr:colOff>
      <xdr:row>36</xdr:row>
      <xdr:rowOff>83252</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54006"/>
          <a:ext cx="838200" cy="201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16872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9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82338</xdr:rowOff>
    </xdr:from>
    <xdr:to>
      <xdr:col>19</xdr:col>
      <xdr:colOff>177800</xdr:colOff>
      <xdr:row>36</xdr:row>
      <xdr:rowOff>83252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254538"/>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38785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8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26625</xdr:rowOff>
    </xdr:from>
    <xdr:to>
      <xdr:col>15</xdr:col>
      <xdr:colOff>50800</xdr:colOff>
      <xdr:row>36</xdr:row>
      <xdr:rowOff>82338</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198825"/>
          <a:ext cx="889000" cy="55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66462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26625</xdr:rowOff>
    </xdr:from>
    <xdr:to>
      <xdr:col>10</xdr:col>
      <xdr:colOff>114300</xdr:colOff>
      <xdr:row>36</xdr:row>
      <xdr:rowOff>144435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98825"/>
          <a:ext cx="889000" cy="11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74266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97029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2456</xdr:rowOff>
    </xdr:from>
    <xdr:to>
      <xdr:col>24</xdr:col>
      <xdr:colOff>114300</xdr:colOff>
      <xdr:row>35</xdr:row>
      <xdr:rowOff>104056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03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25333</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5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32452</xdr:rowOff>
    </xdr:from>
    <xdr:to>
      <xdr:col>20</xdr:col>
      <xdr:colOff>38100</xdr:colOff>
      <xdr:row>36</xdr:row>
      <xdr:rowOff>134052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0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150579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7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31538</xdr:rowOff>
    </xdr:from>
    <xdr:to>
      <xdr:col>15</xdr:col>
      <xdr:colOff>101600</xdr:colOff>
      <xdr:row>36</xdr:row>
      <xdr:rowOff>133138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03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149665</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78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147275</xdr:rowOff>
    </xdr:from>
    <xdr:to>
      <xdr:col>10</xdr:col>
      <xdr:colOff>165100</xdr:colOff>
      <xdr:row>36</xdr:row>
      <xdr:rowOff>77425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4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93952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2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93635</xdr:rowOff>
    </xdr:from>
    <xdr:to>
      <xdr:col>6</xdr:col>
      <xdr:colOff>38100</xdr:colOff>
      <xdr:row>37</xdr:row>
      <xdr:rowOff>23785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6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40312</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4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25373</xdr:rowOff>
    </xdr:from>
    <xdr:to>
      <xdr:col>24</xdr:col>
      <xdr:colOff>63500</xdr:colOff>
      <xdr:row>58</xdr:row>
      <xdr:rowOff>82212</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969473"/>
          <a:ext cx="838200" cy="56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67045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68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82669</xdr:rowOff>
    </xdr:from>
    <xdr:to>
      <xdr:col>19</xdr:col>
      <xdr:colOff>177800</xdr:colOff>
      <xdr:row>58</xdr:row>
      <xdr:rowOff>25373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855319"/>
          <a:ext cx="889000" cy="11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10001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82669</xdr:rowOff>
    </xdr:from>
    <xdr:to>
      <xdr:col>15</xdr:col>
      <xdr:colOff>50800</xdr:colOff>
      <xdr:row>58</xdr:row>
      <xdr:rowOff>18314</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55319"/>
          <a:ext cx="889000" cy="107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135103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0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18314</xdr:rowOff>
    </xdr:from>
    <xdr:to>
      <xdr:col>10</xdr:col>
      <xdr:colOff>114300</xdr:colOff>
      <xdr:row>58</xdr:row>
      <xdr:rowOff>89133</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62414"/>
          <a:ext cx="889000" cy="7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32559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3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83931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85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31412</xdr:rowOff>
    </xdr:from>
    <xdr:to>
      <xdr:col>24</xdr:col>
      <xdr:colOff>114300</xdr:colOff>
      <xdr:row>58</xdr:row>
      <xdr:rowOff>133012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97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117789</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890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146023</xdr:rowOff>
    </xdr:from>
    <xdr:to>
      <xdr:col>20</xdr:col>
      <xdr:colOff>38100</xdr:colOff>
      <xdr:row>58</xdr:row>
      <xdr:rowOff>76173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918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67300</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10011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31869</xdr:rowOff>
    </xdr:from>
    <xdr:to>
      <xdr:col>15</xdr:col>
      <xdr:colOff>101600</xdr:colOff>
      <xdr:row>57</xdr:row>
      <xdr:rowOff>133469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0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149996</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79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138964</xdr:rowOff>
    </xdr:from>
    <xdr:to>
      <xdr:col>10</xdr:col>
      <xdr:colOff>165100</xdr:colOff>
      <xdr:row>58</xdr:row>
      <xdr:rowOff>69114</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11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60241</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04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38333</xdr:rowOff>
    </xdr:from>
    <xdr:to>
      <xdr:col>6</xdr:col>
      <xdr:colOff>38100</xdr:colOff>
      <xdr:row>58</xdr:row>
      <xdr:rowOff>139933</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8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131060</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075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14427</xdr:rowOff>
    </xdr:from>
    <xdr:to>
      <xdr:col>24</xdr:col>
      <xdr:colOff>63500</xdr:colOff>
      <xdr:row>77</xdr:row>
      <xdr:rowOff>25674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216077"/>
          <a:ext cx="838200" cy="1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40581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242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14427</xdr:rowOff>
    </xdr:from>
    <xdr:to>
      <xdr:col>19</xdr:col>
      <xdr:colOff>177800</xdr:colOff>
      <xdr:row>77</xdr:row>
      <xdr:rowOff>48580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216077"/>
          <a:ext cx="889000" cy="3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157990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359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48580</xdr:rowOff>
    </xdr:from>
    <xdr:to>
      <xdr:col>15</xdr:col>
      <xdr:colOff>50800</xdr:colOff>
      <xdr:row>77</xdr:row>
      <xdr:rowOff>109617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250230"/>
          <a:ext cx="889000" cy="61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161419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363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109617</xdr:rowOff>
    </xdr:from>
    <xdr:to>
      <xdr:col>10</xdr:col>
      <xdr:colOff>114300</xdr:colOff>
      <xdr:row>77</xdr:row>
      <xdr:rowOff>145872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311267"/>
          <a:ext cx="889000" cy="36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166219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367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146324</xdr:rowOff>
    </xdr:from>
    <xdr:to>
      <xdr:col>24</xdr:col>
      <xdr:colOff>114300</xdr:colOff>
      <xdr:row>77</xdr:row>
      <xdr:rowOff>76474</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17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169201</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02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135077</xdr:rowOff>
    </xdr:from>
    <xdr:to>
      <xdr:col>20</xdr:col>
      <xdr:colOff>38100</xdr:colOff>
      <xdr:row>77</xdr:row>
      <xdr:rowOff>65227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16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81754</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2940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169230</xdr:rowOff>
    </xdr:from>
    <xdr:to>
      <xdr:col>15</xdr:col>
      <xdr:colOff>101600</xdr:colOff>
      <xdr:row>77</xdr:row>
      <xdr:rowOff>99380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19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115907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2974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58817</xdr:rowOff>
    </xdr:from>
    <xdr:to>
      <xdr:col>10</xdr:col>
      <xdr:colOff>165100</xdr:colOff>
      <xdr:row>77</xdr:row>
      <xdr:rowOff>160417</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26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5494</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035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95072</xdr:rowOff>
    </xdr:from>
    <xdr:to>
      <xdr:col>6</xdr:col>
      <xdr:colOff>38100</xdr:colOff>
      <xdr:row>78</xdr:row>
      <xdr:rowOff>25222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29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16349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389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108916</xdr:rowOff>
    </xdr:from>
    <xdr:to>
      <xdr:col>24</xdr:col>
      <xdr:colOff>63500</xdr:colOff>
      <xdr:row>97</xdr:row>
      <xdr:rowOff>55683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568116"/>
          <a:ext cx="838200" cy="118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58056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45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55683</xdr:rowOff>
    </xdr:from>
    <xdr:to>
      <xdr:col>19</xdr:col>
      <xdr:colOff>177800</xdr:colOff>
      <xdr:row>97</xdr:row>
      <xdr:rowOff>144816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686333"/>
          <a:ext cx="889000" cy="89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101762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38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33455</xdr:rowOff>
    </xdr:from>
    <xdr:to>
      <xdr:col>15</xdr:col>
      <xdr:colOff>50800</xdr:colOff>
      <xdr:row>97</xdr:row>
      <xdr:rowOff>144816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664105"/>
          <a:ext cx="889000" cy="11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25072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48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33455</xdr:rowOff>
    </xdr:from>
    <xdr:to>
      <xdr:col>10</xdr:col>
      <xdr:colOff>114300</xdr:colOff>
      <xdr:row>98</xdr:row>
      <xdr:rowOff>143086</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664105"/>
          <a:ext cx="889000" cy="281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64566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352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164671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58116</xdr:rowOff>
    </xdr:from>
    <xdr:to>
      <xdr:col>24</xdr:col>
      <xdr:colOff>114300</xdr:colOff>
      <xdr:row>96</xdr:row>
      <xdr:rowOff>159716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51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36543</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495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4883</xdr:rowOff>
    </xdr:from>
    <xdr:to>
      <xdr:col>20</xdr:col>
      <xdr:colOff>38100</xdr:colOff>
      <xdr:row>97</xdr:row>
      <xdr:rowOff>106483</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63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97610</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728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94016</xdr:rowOff>
    </xdr:from>
    <xdr:to>
      <xdr:col>15</xdr:col>
      <xdr:colOff>101600</xdr:colOff>
      <xdr:row>98</xdr:row>
      <xdr:rowOff>24166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7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15293</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817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154105</xdr:rowOff>
    </xdr:from>
    <xdr:to>
      <xdr:col>10</xdr:col>
      <xdr:colOff>165100</xdr:colOff>
      <xdr:row>97</xdr:row>
      <xdr:rowOff>84255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61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75382</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70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92286</xdr:rowOff>
    </xdr:from>
    <xdr:to>
      <xdr:col>6</xdr:col>
      <xdr:colOff>38100</xdr:colOff>
      <xdr:row>99</xdr:row>
      <xdr:rowOff>22436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89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13563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987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97365</xdr:rowOff>
    </xdr:from>
    <xdr:to>
      <xdr:col>55</xdr:col>
      <xdr:colOff>0</xdr:colOff>
      <xdr:row>38</xdr:row>
      <xdr:rowOff>132320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612465"/>
          <a:ext cx="838200" cy="34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114412</xdr:rowOff>
    </xdr:from>
    <xdr:to>
      <xdr:col>50</xdr:col>
      <xdr:colOff>114300</xdr:colOff>
      <xdr:row>38</xdr:row>
      <xdr:rowOff>132320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629512"/>
          <a:ext cx="889000" cy="1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28207</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20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114412</xdr:rowOff>
    </xdr:from>
    <xdr:to>
      <xdr:col>45</xdr:col>
      <xdr:colOff>177800</xdr:colOff>
      <xdr:row>38</xdr:row>
      <xdr:rowOff>139526</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629512"/>
          <a:ext cx="889000" cy="25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28774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20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62814</xdr:rowOff>
    </xdr:from>
    <xdr:to>
      <xdr:col>41</xdr:col>
      <xdr:colOff>50800</xdr:colOff>
      <xdr:row>38</xdr:row>
      <xdr:rowOff>139526</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549214"/>
          <a:ext cx="889000" cy="110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70912</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24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13120</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46565</xdr:rowOff>
    </xdr:from>
    <xdr:to>
      <xdr:col>55</xdr:col>
      <xdr:colOff>50800</xdr:colOff>
      <xdr:row>38</xdr:row>
      <xdr:rowOff>148165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561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24992</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540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81520</xdr:rowOff>
    </xdr:from>
    <xdr:to>
      <xdr:col>50</xdr:col>
      <xdr:colOff>165100</xdr:colOff>
      <xdr:row>39</xdr:row>
      <xdr:rowOff>11670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59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2797</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689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63612</xdr:rowOff>
    </xdr:from>
    <xdr:to>
      <xdr:col>46</xdr:col>
      <xdr:colOff>38100</xdr:colOff>
      <xdr:row>38</xdr:row>
      <xdr:rowOff>165212</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57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156339</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671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88726</xdr:rowOff>
    </xdr:from>
    <xdr:to>
      <xdr:col>41</xdr:col>
      <xdr:colOff>101600</xdr:colOff>
      <xdr:row>39</xdr:row>
      <xdr:rowOff>18876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60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10003</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696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12014</xdr:rowOff>
    </xdr:from>
    <xdr:to>
      <xdr:col>36</xdr:col>
      <xdr:colOff>165100</xdr:colOff>
      <xdr:row>32</xdr:row>
      <xdr:rowOff>113614</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49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104741</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591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34853</xdr:rowOff>
    </xdr:from>
    <xdr:to>
      <xdr:col>55</xdr:col>
      <xdr:colOff>0</xdr:colOff>
      <xdr:row>57</xdr:row>
      <xdr:rowOff>74481</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636053"/>
          <a:ext cx="838200" cy="211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34853</xdr:rowOff>
    </xdr:from>
    <xdr:to>
      <xdr:col>50</xdr:col>
      <xdr:colOff>114300</xdr:colOff>
      <xdr:row>56</xdr:row>
      <xdr:rowOff>142786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636053"/>
          <a:ext cx="889000" cy="107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151537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75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97283</xdr:rowOff>
    </xdr:from>
    <xdr:to>
      <xdr:col>45</xdr:col>
      <xdr:colOff>177800</xdr:colOff>
      <xdr:row>56</xdr:row>
      <xdr:rowOff>142786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698483"/>
          <a:ext cx="889000" cy="4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16015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97283</xdr:rowOff>
    </xdr:from>
    <xdr:to>
      <xdr:col>41</xdr:col>
      <xdr:colOff>50800</xdr:colOff>
      <xdr:row>56</xdr:row>
      <xdr:rowOff>128681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698483"/>
          <a:ext cx="889000" cy="31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140702</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74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138058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39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23681</xdr:rowOff>
    </xdr:from>
    <xdr:to>
      <xdr:col>55</xdr:col>
      <xdr:colOff>50800</xdr:colOff>
      <xdr:row>57</xdr:row>
      <xdr:rowOff>125281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9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110058</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711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155503</xdr:rowOff>
    </xdr:from>
    <xdr:to>
      <xdr:col>50</xdr:col>
      <xdr:colOff>165100</xdr:colOff>
      <xdr:row>56</xdr:row>
      <xdr:rowOff>85653</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585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102180</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36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91986</xdr:rowOff>
    </xdr:from>
    <xdr:to>
      <xdr:col>46</xdr:col>
      <xdr:colOff>38100</xdr:colOff>
      <xdr:row>57</xdr:row>
      <xdr:rowOff>22136</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69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13263</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785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46483</xdr:rowOff>
    </xdr:from>
    <xdr:to>
      <xdr:col>41</xdr:col>
      <xdr:colOff>101600</xdr:colOff>
      <xdr:row>56</xdr:row>
      <xdr:rowOff>148083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64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164610</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422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77881</xdr:rowOff>
    </xdr:from>
    <xdr:to>
      <xdr:col>36</xdr:col>
      <xdr:colOff>165100</xdr:colOff>
      <xdr:row>57</xdr:row>
      <xdr:rowOff>8031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67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170608</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77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126174</xdr:rowOff>
    </xdr:from>
    <xdr:to>
      <xdr:col>55</xdr:col>
      <xdr:colOff>0</xdr:colOff>
      <xdr:row>78</xdr:row>
      <xdr:rowOff>118363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2984924"/>
          <a:ext cx="838200" cy="506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126174</xdr:rowOff>
    </xdr:from>
    <xdr:to>
      <xdr:col>50</xdr:col>
      <xdr:colOff>114300</xdr:colOff>
      <xdr:row>77</xdr:row>
      <xdr:rowOff>92151</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2984924"/>
          <a:ext cx="889000" cy="30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94359</xdr:rowOff>
    </xdr:from>
    <xdr:ext cx="469744"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46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92151</xdr:rowOff>
    </xdr:from>
    <xdr:to>
      <xdr:col>45</xdr:col>
      <xdr:colOff>177800</xdr:colOff>
      <xdr:row>78</xdr:row>
      <xdr:rowOff>108077</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293801"/>
          <a:ext cx="889000" cy="187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63898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436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108077</xdr:rowOff>
    </xdr:from>
    <xdr:to>
      <xdr:col>41</xdr:col>
      <xdr:colOff>50800</xdr:colOff>
      <xdr:row>78</xdr:row>
      <xdr:rowOff>139795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81177"/>
          <a:ext cx="889000" cy="3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67563</xdr:rowOff>
    </xdr:from>
    <xdr:to>
      <xdr:col>55</xdr:col>
      <xdr:colOff>50800</xdr:colOff>
      <xdr:row>78</xdr:row>
      <xdr:rowOff>169163</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44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153940</xdr:rowOff>
    </xdr:from>
    <xdr:ext cx="469744"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355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75374</xdr:rowOff>
    </xdr:from>
    <xdr:to>
      <xdr:col>50</xdr:col>
      <xdr:colOff>165100</xdr:colOff>
      <xdr:row>76</xdr:row>
      <xdr:rowOff>5525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29341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22051</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2709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41351</xdr:rowOff>
    </xdr:from>
    <xdr:to>
      <xdr:col>46</xdr:col>
      <xdr:colOff>38100</xdr:colOff>
      <xdr:row>77</xdr:row>
      <xdr:rowOff>142951</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24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159478</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01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57277</xdr:rowOff>
    </xdr:from>
    <xdr:to>
      <xdr:col>41</xdr:col>
      <xdr:colOff>101600</xdr:colOff>
      <xdr:row>78</xdr:row>
      <xdr:rowOff>158877</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3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150004</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523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88995</xdr:rowOff>
    </xdr:from>
    <xdr:to>
      <xdr:col>36</xdr:col>
      <xdr:colOff>165100</xdr:colOff>
      <xdr:row>79</xdr:row>
      <xdr:rowOff>19145</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10272</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554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19265</xdr:rowOff>
    </xdr:from>
    <xdr:to>
      <xdr:col>55</xdr:col>
      <xdr:colOff>0</xdr:colOff>
      <xdr:row>98</xdr:row>
      <xdr:rowOff>95321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821365"/>
          <a:ext cx="838200" cy="76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19265</xdr:rowOff>
    </xdr:from>
    <xdr:to>
      <xdr:col>50</xdr:col>
      <xdr:colOff>114300</xdr:colOff>
      <xdr:row>98</xdr:row>
      <xdr:rowOff>46614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21365"/>
          <a:ext cx="889000" cy="27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2487</xdr:rowOff>
    </xdr:from>
    <xdr:to>
      <xdr:col>45</xdr:col>
      <xdr:colOff>177800</xdr:colOff>
      <xdr:row>98</xdr:row>
      <xdr:rowOff>46614</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804587"/>
          <a:ext cx="889000" cy="4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86113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54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2487</xdr:rowOff>
    </xdr:from>
    <xdr:to>
      <xdr:col>41</xdr:col>
      <xdr:colOff>50800</xdr:colOff>
      <xdr:row>98</xdr:row>
      <xdr:rowOff>40427</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804587"/>
          <a:ext cx="889000" cy="3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58000</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86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61089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52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44521</xdr:rowOff>
    </xdr:from>
    <xdr:to>
      <xdr:col>55</xdr:col>
      <xdr:colOff>50800</xdr:colOff>
      <xdr:row>98</xdr:row>
      <xdr:rowOff>146121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84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130898</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61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139915</xdr:rowOff>
    </xdr:from>
    <xdr:to>
      <xdr:col>50</xdr:col>
      <xdr:colOff>165100</xdr:colOff>
      <xdr:row>98</xdr:row>
      <xdr:rowOff>70065</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7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61192</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863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167264</xdr:rowOff>
    </xdr:from>
    <xdr:to>
      <xdr:col>46</xdr:col>
      <xdr:colOff>38100</xdr:colOff>
      <xdr:row>98</xdr:row>
      <xdr:rowOff>97414</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7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88541</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89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123137</xdr:rowOff>
    </xdr:from>
    <xdr:to>
      <xdr:col>41</xdr:col>
      <xdr:colOff>101600</xdr:colOff>
      <xdr:row>98</xdr:row>
      <xdr:rowOff>53287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753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69814</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529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161077</xdr:rowOff>
    </xdr:from>
    <xdr:to>
      <xdr:col>36</xdr:col>
      <xdr:colOff>165100</xdr:colOff>
      <xdr:row>98</xdr:row>
      <xdr:rowOff>91227</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79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82354</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884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109868</xdr:rowOff>
    </xdr:from>
    <xdr:to>
      <xdr:col>85</xdr:col>
      <xdr:colOff>127000</xdr:colOff>
      <xdr:row>38</xdr:row>
      <xdr:rowOff>123767</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624968"/>
          <a:ext cx="838200" cy="13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76755</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20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109868</xdr:rowOff>
    </xdr:from>
    <xdr:to>
      <xdr:col>81</xdr:col>
      <xdr:colOff>50800</xdr:colOff>
      <xdr:row>38</xdr:row>
      <xdr:rowOff>133596</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624968"/>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157304</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67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133596</xdr:rowOff>
    </xdr:from>
    <xdr:to>
      <xdr:col>76</xdr:col>
      <xdr:colOff>114300</xdr:colOff>
      <xdr:row>38</xdr:row>
      <xdr:rowOff>139220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648696"/>
          <a:ext cx="889000" cy="5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167114</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59004</xdr:rowOff>
    </xdr:from>
    <xdr:to>
      <xdr:col>71</xdr:col>
      <xdr:colOff>177800</xdr:colOff>
      <xdr:row>38</xdr:row>
      <xdr:rowOff>139220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574104"/>
          <a:ext cx="889000" cy="8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156369</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32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143817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658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72967</xdr:rowOff>
    </xdr:from>
    <xdr:to>
      <xdr:col>85</xdr:col>
      <xdr:colOff>177800</xdr:colOff>
      <xdr:row>39</xdr:row>
      <xdr:rowOff>3117</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58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32306</xdr:rowOff>
    </xdr:from>
    <xdr:ext cx="378565"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47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59068</xdr:rowOff>
    </xdr:from>
    <xdr:to>
      <xdr:col>81</xdr:col>
      <xdr:colOff>101600</xdr:colOff>
      <xdr:row>38</xdr:row>
      <xdr:rowOff>160668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574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5745</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46428" y="6349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82796</xdr:rowOff>
    </xdr:from>
    <xdr:to>
      <xdr:col>76</xdr:col>
      <xdr:colOff>165100</xdr:colOff>
      <xdr:row>39</xdr:row>
      <xdr:rowOff>12946</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5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4073</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3017" y="6690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88420</xdr:rowOff>
    </xdr:from>
    <xdr:to>
      <xdr:col>72</xdr:col>
      <xdr:colOff>38100</xdr:colOff>
      <xdr:row>39</xdr:row>
      <xdr:rowOff>18570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0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9697</xdr:rowOff>
    </xdr:from>
    <xdr:ext cx="313932"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46333" y="6696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8204</xdr:rowOff>
    </xdr:from>
    <xdr:to>
      <xdr:col>67</xdr:col>
      <xdr:colOff>101600</xdr:colOff>
      <xdr:row>38</xdr:row>
      <xdr:rowOff>109804</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5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126331</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298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98806</xdr:rowOff>
    </xdr:from>
    <xdr:to>
      <xdr:col>85</xdr:col>
      <xdr:colOff>127000</xdr:colOff>
      <xdr:row>77</xdr:row>
      <xdr:rowOff>123698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300456"/>
          <a:ext cx="838200" cy="2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98239</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5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123698</xdr:rowOff>
    </xdr:from>
    <xdr:to>
      <xdr:col>81</xdr:col>
      <xdr:colOff>50800</xdr:colOff>
      <xdr:row>77</xdr:row>
      <xdr:rowOff>135877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25348"/>
          <a:ext cx="889000" cy="1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21594</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88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135877</xdr:rowOff>
    </xdr:from>
    <xdr:to>
      <xdr:col>76</xdr:col>
      <xdr:colOff>114300</xdr:colOff>
      <xdr:row>77</xdr:row>
      <xdr:rowOff>142481</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337527"/>
          <a:ext cx="889000" cy="6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29011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88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131330</xdr:rowOff>
    </xdr:from>
    <xdr:to>
      <xdr:col>71</xdr:col>
      <xdr:colOff>177800</xdr:colOff>
      <xdr:row>77</xdr:row>
      <xdr:rowOff>142481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332980"/>
          <a:ext cx="889000" cy="1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41648</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90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58221</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9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48006</xdr:rowOff>
    </xdr:from>
    <xdr:to>
      <xdr:col>85</xdr:col>
      <xdr:colOff>177800</xdr:colOff>
      <xdr:row>77</xdr:row>
      <xdr:rowOff>149606</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24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26433</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28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72898</xdr:rowOff>
    </xdr:from>
    <xdr:to>
      <xdr:col>81</xdr:col>
      <xdr:colOff>101600</xdr:colOff>
      <xdr:row>78</xdr:row>
      <xdr:rowOff>3048</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7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165625</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367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85077</xdr:rowOff>
    </xdr:from>
    <xdr:to>
      <xdr:col>76</xdr:col>
      <xdr:colOff>165100</xdr:colOff>
      <xdr:row>78</xdr:row>
      <xdr:rowOff>15227</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86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6354</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379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91681</xdr:rowOff>
    </xdr:from>
    <xdr:to>
      <xdr:col>72</xdr:col>
      <xdr:colOff>38100</xdr:colOff>
      <xdr:row>78</xdr:row>
      <xdr:rowOff>21831</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9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12958</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86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80530</xdr:rowOff>
    </xdr:from>
    <xdr:to>
      <xdr:col>67</xdr:col>
      <xdr:colOff>101600</xdr:colOff>
      <xdr:row>78</xdr:row>
      <xdr:rowOff>10680</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8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1807</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374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105835</xdr:rowOff>
    </xdr:from>
    <xdr:to>
      <xdr:col>85</xdr:col>
      <xdr:colOff>127000</xdr:colOff>
      <xdr:row>98</xdr:row>
      <xdr:rowOff>124467</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907935"/>
          <a:ext cx="838200" cy="1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11537</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4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31440</xdr:rowOff>
    </xdr:from>
    <xdr:to>
      <xdr:col>81</xdr:col>
      <xdr:colOff>50800</xdr:colOff>
      <xdr:row>98</xdr:row>
      <xdr:rowOff>105835</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833540"/>
          <a:ext cx="889000" cy="74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106168</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56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31440</xdr:rowOff>
    </xdr:from>
    <xdr:to>
      <xdr:col>76</xdr:col>
      <xdr:colOff>114300</xdr:colOff>
      <xdr:row>98</xdr:row>
      <xdr:rowOff>72189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833540"/>
          <a:ext cx="889000" cy="40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72189</xdr:rowOff>
    </xdr:from>
    <xdr:to>
      <xdr:col>71</xdr:col>
      <xdr:colOff>177800</xdr:colOff>
      <xdr:row>98</xdr:row>
      <xdr:rowOff>102246</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874289"/>
          <a:ext cx="889000" cy="30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83231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54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130391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8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73667</xdr:rowOff>
    </xdr:from>
    <xdr:to>
      <xdr:col>85</xdr:col>
      <xdr:colOff>177800</xdr:colOff>
      <xdr:row>99</xdr:row>
      <xdr:rowOff>3817</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7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160044</xdr:rowOff>
    </xdr:from>
    <xdr:ext cx="469744"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90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55035</xdr:rowOff>
    </xdr:from>
    <xdr:to>
      <xdr:col>81</xdr:col>
      <xdr:colOff>101600</xdr:colOff>
      <xdr:row>98</xdr:row>
      <xdr:rowOff>156635</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5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147762</xdr:rowOff>
    </xdr:from>
    <xdr:ext cx="469744"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46428" y="16949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152090</xdr:rowOff>
    </xdr:from>
    <xdr:to>
      <xdr:col>76</xdr:col>
      <xdr:colOff>165100</xdr:colOff>
      <xdr:row>98</xdr:row>
      <xdr:rowOff>82240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7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73367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875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21389</xdr:rowOff>
    </xdr:from>
    <xdr:to>
      <xdr:col>72</xdr:col>
      <xdr:colOff>38100</xdr:colOff>
      <xdr:row>98</xdr:row>
      <xdr:rowOff>122989</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82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114116</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916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51446</xdr:rowOff>
    </xdr:from>
    <xdr:to>
      <xdr:col>67</xdr:col>
      <xdr:colOff>101600</xdr:colOff>
      <xdr:row>98</xdr:row>
      <xdr:rowOff>153046</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5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144173</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79428" y="16946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39436</xdr:rowOff>
    </xdr:from>
    <xdr:to>
      <xdr:col>116</xdr:col>
      <xdr:colOff>63500</xdr:colOff>
      <xdr:row>38</xdr:row>
      <xdr:rowOff>122281</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554536"/>
          <a:ext cx="838200" cy="8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39436</xdr:rowOff>
    </xdr:from>
    <xdr:to>
      <xdr:col>111</xdr:col>
      <xdr:colOff>177800</xdr:colOff>
      <xdr:row>38</xdr:row>
      <xdr:rowOff>48306</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0434300" y="6554536"/>
          <a:ext cx="889000" cy="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82003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597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48306</xdr:rowOff>
    </xdr:from>
    <xdr:to>
      <xdr:col>107</xdr:col>
      <xdr:colOff>50800</xdr:colOff>
      <xdr:row>38</xdr:row>
      <xdr:rowOff>106416</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9545300" y="6563406"/>
          <a:ext cx="889000" cy="5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106416</xdr:rowOff>
    </xdr:from>
    <xdr:to>
      <xdr:col>102</xdr:col>
      <xdr:colOff>114300</xdr:colOff>
      <xdr:row>38</xdr:row>
      <xdr:rowOff>131287</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8656300" y="6621516"/>
          <a:ext cx="889000" cy="24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71481</xdr:rowOff>
    </xdr:from>
    <xdr:to>
      <xdr:col>116</xdr:col>
      <xdr:colOff>114300</xdr:colOff>
      <xdr:row>39</xdr:row>
      <xdr:rowOff>1631</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58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157858</xdr:rowOff>
    </xdr:from>
    <xdr:ext cx="378565"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015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160086</xdr:rowOff>
    </xdr:from>
    <xdr:to>
      <xdr:col>112</xdr:col>
      <xdr:colOff>38100</xdr:colOff>
      <xdr:row>38</xdr:row>
      <xdr:rowOff>90236</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503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106763</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627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168956</xdr:rowOff>
    </xdr:from>
    <xdr:to>
      <xdr:col>107</xdr:col>
      <xdr:colOff>101600</xdr:colOff>
      <xdr:row>38</xdr:row>
      <xdr:rowOff>99106</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512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90233</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605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55616</xdr:rowOff>
    </xdr:from>
    <xdr:to>
      <xdr:col>102</xdr:col>
      <xdr:colOff>165100</xdr:colOff>
      <xdr:row>38</xdr:row>
      <xdr:rowOff>157216</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570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148343</xdr:rowOff>
    </xdr:from>
    <xdr:ext cx="378565"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6017" y="66634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80487</xdr:rowOff>
    </xdr:from>
    <xdr:to>
      <xdr:col>98</xdr:col>
      <xdr:colOff>38100</xdr:colOff>
      <xdr:row>39</xdr:row>
      <xdr:rowOff>10637</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59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1764</xdr:rowOff>
    </xdr:from>
    <xdr:ext cx="378565"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7017" y="66883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29115</xdr:rowOff>
    </xdr:from>
    <xdr:ext cx="378565"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80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107449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708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53224</xdr:rowOff>
    </xdr:from>
    <xdr:to>
      <xdr:col>116</xdr:col>
      <xdr:colOff>63500</xdr:colOff>
      <xdr:row>75</xdr:row>
      <xdr:rowOff>73504</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2911974"/>
          <a:ext cx="838200" cy="20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73504</xdr:rowOff>
    </xdr:from>
    <xdr:to>
      <xdr:col>111</xdr:col>
      <xdr:colOff>177800</xdr:colOff>
      <xdr:row>76</xdr:row>
      <xdr:rowOff>712</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2932254"/>
          <a:ext cx="889000" cy="9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24905</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305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712</xdr:rowOff>
    </xdr:from>
    <xdr:to>
      <xdr:col>107</xdr:col>
      <xdr:colOff>50800</xdr:colOff>
      <xdr:row>76</xdr:row>
      <xdr:rowOff>63576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3030912"/>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76046</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310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63576</xdr:rowOff>
    </xdr:from>
    <xdr:to>
      <xdr:col>102</xdr:col>
      <xdr:colOff>114300</xdr:colOff>
      <xdr:row>76</xdr:row>
      <xdr:rowOff>90094</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18656300" y="13093776"/>
          <a:ext cx="8890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106190</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313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115261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28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2424</xdr:rowOff>
    </xdr:from>
    <xdr:to>
      <xdr:col>116</xdr:col>
      <xdr:colOff>114300</xdr:colOff>
      <xdr:row>75</xdr:row>
      <xdr:rowOff>104024</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2861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25301</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71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22704</xdr:rowOff>
    </xdr:from>
    <xdr:to>
      <xdr:col>112</xdr:col>
      <xdr:colOff>38100</xdr:colOff>
      <xdr:row>75</xdr:row>
      <xdr:rowOff>124304</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288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140831</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656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121362</xdr:rowOff>
    </xdr:from>
    <xdr:to>
      <xdr:col>107</xdr:col>
      <xdr:colOff>101600</xdr:colOff>
      <xdr:row>76</xdr:row>
      <xdr:rowOff>51512</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298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68039</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755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12776</xdr:rowOff>
    </xdr:from>
    <xdr:to>
      <xdr:col>102</xdr:col>
      <xdr:colOff>165100</xdr:colOff>
      <xdr:row>76</xdr:row>
      <xdr:rowOff>114376</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30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130903</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818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39294</xdr:rowOff>
    </xdr:from>
    <xdr:to>
      <xdr:col>98</xdr:col>
      <xdr:colOff>38100</xdr:colOff>
      <xdr:row>76</xdr:row>
      <xdr:rowOff>140894</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3069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132021</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162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390,481</a:t>
          </a:r>
          <a:r>
            <a:rPr kumimoji="1" lang="ja-JP" altLang="en-US" sz="1100">
              <a:latin typeface="ＭＳ Ｐゴシック" panose="020B0600070205080204" pitchFamily="50" charset="-128"/>
              <a:ea typeface="ＭＳ Ｐゴシック" panose="020B0600070205080204" pitchFamily="50" charset="-128"/>
            </a:rPr>
            <a:t>円となっている。</a:t>
          </a:r>
        </a:p>
        <a:p>
          <a:r>
            <a:rPr kumimoji="1" lang="ja-JP" altLang="en-US" sz="1100">
              <a:latin typeface="ＭＳ Ｐゴシック" panose="020B0600070205080204" pitchFamily="50" charset="-128"/>
              <a:ea typeface="ＭＳ Ｐゴシック" panose="020B0600070205080204" pitchFamily="50" charset="-128"/>
            </a:rPr>
            <a:t>  主な構成項目である扶助費は、住民一人当たり</a:t>
          </a:r>
          <a:r>
            <a:rPr kumimoji="1" lang="en-US" altLang="ja-JP" sz="1100">
              <a:latin typeface="ＭＳ Ｐゴシック" panose="020B0600070205080204" pitchFamily="50" charset="-128"/>
              <a:ea typeface="ＭＳ Ｐゴシック" panose="020B0600070205080204" pitchFamily="50" charset="-128"/>
            </a:rPr>
            <a:t>106,328</a:t>
          </a:r>
          <a:r>
            <a:rPr kumimoji="1" lang="ja-JP" altLang="en-US" sz="1100">
              <a:latin typeface="ＭＳ Ｐゴシック" panose="020B0600070205080204" pitchFamily="50" charset="-128"/>
              <a:ea typeface="ＭＳ Ｐゴシック" panose="020B0600070205080204" pitchFamily="50" charset="-128"/>
            </a:rPr>
            <a:t>円となっており、類似団体内平均値を下回ってはいるものの、施設型給付費や介護訓練等給付費などが増加したことで、前年度から比較すると</a:t>
          </a:r>
          <a:r>
            <a:rPr kumimoji="1" lang="en-US" altLang="ja-JP" sz="1100">
              <a:latin typeface="ＭＳ Ｐゴシック" panose="020B0600070205080204" pitchFamily="50" charset="-128"/>
              <a:ea typeface="ＭＳ Ｐゴシック" panose="020B0600070205080204" pitchFamily="50" charset="-128"/>
            </a:rPr>
            <a:t>111.4</a:t>
          </a:r>
          <a:r>
            <a:rPr kumimoji="1" lang="ja-JP" altLang="en-US" sz="1100">
              <a:latin typeface="ＭＳ Ｐゴシック" panose="020B0600070205080204" pitchFamily="50" charset="-128"/>
              <a:ea typeface="ＭＳ Ｐゴシック" panose="020B0600070205080204" pitchFamily="50" charset="-128"/>
            </a:rPr>
            <a:t>％増となっている。介護訓練等給付費の増加や障がい児通所給付費などの増により、今後も増加していくことが予測される。</a:t>
          </a:r>
        </a:p>
        <a:p>
          <a:r>
            <a:rPr kumimoji="1" lang="ja-JP" altLang="en-US" sz="1100">
              <a:latin typeface="ＭＳ Ｐゴシック" panose="020B0600070205080204" pitchFamily="50" charset="-128"/>
              <a:ea typeface="ＭＳ Ｐゴシック" panose="020B0600070205080204" pitchFamily="50" charset="-128"/>
            </a:rPr>
            <a:t>　人件費は、これまで行財政改革に伴う人件費の抑制策として、新規採用者数を退職者数の概ね１</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以下とすることによる職員数の削減など、着実に効果を出してきたが、令和２年度から会計年度任用職員制度の導入により増加しており、また令和６年度は、人事院勧告の影響や会計年度任用職員の勤勉手当支給開始、退職手当の増などにより、人件費はさらに大きく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また、ふるさと寄附金が減少したことにより、物件費が住民一人当たり</a:t>
          </a:r>
          <a:r>
            <a:rPr kumimoji="1" lang="en-US" altLang="ja-JP" sz="1100">
              <a:latin typeface="ＭＳ Ｐゴシック" panose="020B0600070205080204" pitchFamily="50" charset="-128"/>
              <a:ea typeface="ＭＳ Ｐゴシック" panose="020B0600070205080204" pitchFamily="50" charset="-128"/>
            </a:rPr>
            <a:t>56,287</a:t>
          </a:r>
          <a:r>
            <a:rPr kumimoji="1" lang="ja-JP" altLang="en-US" sz="1100">
              <a:latin typeface="ＭＳ Ｐゴシック" panose="020B0600070205080204" pitchFamily="50" charset="-128"/>
              <a:ea typeface="ＭＳ Ｐゴシック" panose="020B0600070205080204" pitchFamily="50" charset="-128"/>
            </a:rPr>
            <a:t>円、積立金が住民一人当たり</a:t>
          </a:r>
          <a:r>
            <a:rPr kumimoji="1" lang="en-US" altLang="ja-JP" sz="1100">
              <a:latin typeface="ＭＳ Ｐゴシック" panose="020B0600070205080204" pitchFamily="50" charset="-128"/>
              <a:ea typeface="ＭＳ Ｐゴシック" panose="020B0600070205080204" pitchFamily="50" charset="-128"/>
            </a:rPr>
            <a:t>3,332</a:t>
          </a:r>
          <a:r>
            <a:rPr kumimoji="1" lang="ja-JP" altLang="en-US" sz="1100">
              <a:latin typeface="ＭＳ Ｐゴシック" panose="020B0600070205080204" pitchFamily="50" charset="-128"/>
              <a:ea typeface="ＭＳ Ｐゴシック" panose="020B0600070205080204" pitchFamily="50" charset="-128"/>
            </a:rPr>
            <a:t>円となっており、前年度決算と比較すると、それぞれ物件費が</a:t>
          </a:r>
          <a:r>
            <a:rPr kumimoji="1" lang="en-US" altLang="ja-JP" sz="1100">
              <a:latin typeface="ＭＳ Ｐゴシック" panose="020B0600070205080204" pitchFamily="50" charset="-128"/>
              <a:ea typeface="ＭＳ Ｐゴシック" panose="020B0600070205080204" pitchFamily="50" charset="-128"/>
            </a:rPr>
            <a:t>9.9</a:t>
          </a:r>
          <a:r>
            <a:rPr kumimoji="1" lang="ja-JP" altLang="en-US" sz="1100">
              <a:latin typeface="ＭＳ Ｐゴシック" panose="020B0600070205080204" pitchFamily="50" charset="-128"/>
              <a:ea typeface="ＭＳ Ｐゴシック" panose="020B0600070205080204" pitchFamily="50" charset="-128"/>
            </a:rPr>
            <a:t>％、積立金が</a:t>
          </a:r>
          <a:r>
            <a:rPr kumimoji="1" lang="en-US" altLang="ja-JP" sz="1100">
              <a:latin typeface="ＭＳ Ｐゴシック" panose="020B0600070205080204" pitchFamily="50" charset="-128"/>
              <a:ea typeface="ＭＳ Ｐゴシック" panose="020B0600070205080204" pitchFamily="50" charset="-128"/>
            </a:rPr>
            <a:t>55.0</a:t>
          </a:r>
          <a:r>
            <a:rPr kumimoji="1" lang="ja-JP" altLang="en-US" sz="1100">
              <a:latin typeface="ＭＳ Ｐゴシック" panose="020B0600070205080204" pitchFamily="50" charset="-128"/>
              <a:ea typeface="ＭＳ Ｐゴシック" panose="020B0600070205080204" pitchFamily="50" charset="-128"/>
            </a:rPr>
            <a:t>％減となっている。</a:t>
          </a:r>
        </a:p>
        <a:p>
          <a:r>
            <a:rPr kumimoji="1" lang="ja-JP" altLang="en-US" sz="1100">
              <a:latin typeface="ＭＳ Ｐゴシック" panose="020B0600070205080204" pitchFamily="50" charset="-128"/>
              <a:ea typeface="ＭＳ Ｐゴシック" panose="020B0600070205080204" pitchFamily="50" charset="-128"/>
            </a:rPr>
            <a:t>　普通建設事業費は、文化ホール・公民館整備工事や、総合保健福祉センター空調機器更新などが皆減したことで、住民一人当たり</a:t>
          </a:r>
          <a:r>
            <a:rPr kumimoji="1" lang="en-US" altLang="ja-JP" sz="1100">
              <a:latin typeface="ＭＳ Ｐゴシック" panose="020B0600070205080204" pitchFamily="50" charset="-128"/>
              <a:ea typeface="ＭＳ Ｐゴシック" panose="020B0600070205080204" pitchFamily="50" charset="-128"/>
            </a:rPr>
            <a:t>5,120</a:t>
          </a:r>
          <a:r>
            <a:rPr kumimoji="1" lang="ja-JP" altLang="en-US" sz="1100">
              <a:latin typeface="ＭＳ Ｐゴシック" panose="020B0600070205080204" pitchFamily="50" charset="-128"/>
              <a:ea typeface="ＭＳ Ｐゴシック" panose="020B0600070205080204" pitchFamily="50" charset="-128"/>
            </a:rPr>
            <a:t>円となっている。今後も公共施設等総合管理計画に基づき、施設等の長期的な更新・統廃合・長寿命化などを計画的に行う。 </a:t>
          </a:r>
        </a:p>
        <a:p>
          <a:r>
            <a:rPr kumimoji="1" lang="ja-JP" altLang="en-US" sz="1100">
              <a:latin typeface="ＭＳ Ｐゴシック" panose="020B0600070205080204" pitchFamily="50" charset="-128"/>
              <a:ea typeface="ＭＳ Ｐゴシック" panose="020B0600070205080204" pitchFamily="50" charset="-128"/>
            </a:rPr>
            <a:t>　投資及び出資金は、水道事業会計への一般会計出資金が減少したことにより、住民一人当たり</a:t>
          </a:r>
          <a:r>
            <a:rPr kumimoji="1" lang="en-US" altLang="ja-JP" sz="1100">
              <a:latin typeface="ＭＳ Ｐゴシック" panose="020B0600070205080204" pitchFamily="50" charset="-128"/>
              <a:ea typeface="ＭＳ Ｐゴシック" panose="020B0600070205080204" pitchFamily="50" charset="-128"/>
            </a:rPr>
            <a:t>381</a:t>
          </a:r>
          <a:r>
            <a:rPr kumimoji="1" lang="ja-JP" altLang="en-US" sz="1100">
              <a:latin typeface="ＭＳ Ｐゴシック" panose="020B0600070205080204" pitchFamily="50" charset="-128"/>
              <a:ea typeface="ＭＳ Ｐゴシック" panose="020B0600070205080204" pitchFamily="50" charset="-128"/>
            </a:rPr>
            <a:t>円となり、前年度と比較して</a:t>
          </a:r>
          <a:r>
            <a:rPr kumimoji="1" lang="en-US" altLang="ja-JP" sz="1100">
              <a:latin typeface="ＭＳ Ｐゴシック" panose="020B0600070205080204" pitchFamily="50" charset="-128"/>
              <a:ea typeface="ＭＳ Ｐゴシック" panose="020B0600070205080204" pitchFamily="50" charset="-128"/>
            </a:rPr>
            <a:t>82.6</a:t>
          </a:r>
          <a:r>
            <a:rPr kumimoji="1" lang="ja-JP" altLang="en-US" sz="1100">
              <a:latin typeface="ＭＳ Ｐゴシック" panose="020B0600070205080204" pitchFamily="50" charset="-128"/>
              <a:ea typeface="ＭＳ Ｐゴシック" panose="020B0600070205080204" pitchFamily="50" charset="-128"/>
            </a:rPr>
            <a:t>％減となっており、類似団体内平均を下回る結果となっている。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113411</xdr:rowOff>
    </xdr:from>
    <xdr:to>
      <xdr:col>24</xdr:col>
      <xdr:colOff>63500</xdr:colOff>
      <xdr:row>37</xdr:row>
      <xdr:rowOff>124079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457061"/>
          <a:ext cx="8382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113411</xdr:rowOff>
    </xdr:from>
    <xdr:to>
      <xdr:col>19</xdr:col>
      <xdr:colOff>177800</xdr:colOff>
      <xdr:row>37</xdr:row>
      <xdr:rowOff>138938</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57061"/>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114444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169799</xdr:rowOff>
    </xdr:from>
    <xdr:to>
      <xdr:col>15</xdr:col>
      <xdr:colOff>50800</xdr:colOff>
      <xdr:row>37</xdr:row>
      <xdr:rowOff>138938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41999"/>
          <a:ext cx="889000" cy="140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147972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05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169799</xdr:rowOff>
    </xdr:from>
    <xdr:to>
      <xdr:col>10</xdr:col>
      <xdr:colOff>114300</xdr:colOff>
      <xdr:row>37</xdr:row>
      <xdr:rowOff>82931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41999"/>
          <a:ext cx="889000" cy="84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148734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149115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1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159656</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31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62611</xdr:rowOff>
    </xdr:from>
    <xdr:to>
      <xdr:col>20</xdr:col>
      <xdr:colOff>38100</xdr:colOff>
      <xdr:row>37</xdr:row>
      <xdr:rowOff>164211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40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155338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9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88138</xdr:rowOff>
    </xdr:from>
    <xdr:to>
      <xdr:col>15</xdr:col>
      <xdr:colOff>101600</xdr:colOff>
      <xdr:row>38</xdr:row>
      <xdr:rowOff>18288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3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9415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24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118999</xdr:rowOff>
    </xdr:from>
    <xdr:to>
      <xdr:col>10</xdr:col>
      <xdr:colOff>165100</xdr:colOff>
      <xdr:row>37</xdr:row>
      <xdr:rowOff>49149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9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40276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83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32131</xdr:rowOff>
    </xdr:from>
    <xdr:to>
      <xdr:col>6</xdr:col>
      <xdr:colOff>38100</xdr:colOff>
      <xdr:row>37</xdr:row>
      <xdr:rowOff>133731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7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124858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68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34045</xdr:rowOff>
    </xdr:from>
    <xdr:to>
      <xdr:col>24</xdr:col>
      <xdr:colOff>63500</xdr:colOff>
      <xdr:row>58</xdr:row>
      <xdr:rowOff>34601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78145"/>
          <a:ext cx="838200" cy="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108336</xdr:rowOff>
    </xdr:from>
    <xdr:to>
      <xdr:col>19</xdr:col>
      <xdr:colOff>177800</xdr:colOff>
      <xdr:row>58</xdr:row>
      <xdr:rowOff>34601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80986"/>
          <a:ext cx="889000" cy="9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21594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62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108336</xdr:rowOff>
    </xdr:from>
    <xdr:to>
      <xdr:col>15</xdr:col>
      <xdr:colOff>50800</xdr:colOff>
      <xdr:row>57</xdr:row>
      <xdr:rowOff>162651</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80986"/>
          <a:ext cx="889000" cy="5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161556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3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12915</xdr:rowOff>
    </xdr:from>
    <xdr:to>
      <xdr:col>10</xdr:col>
      <xdr:colOff>114300</xdr:colOff>
      <xdr:row>57</xdr:row>
      <xdr:rowOff>162651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14115"/>
          <a:ext cx="889000" cy="32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7569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08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14313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27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154695</xdr:rowOff>
    </xdr:from>
    <xdr:to>
      <xdr:col>24</xdr:col>
      <xdr:colOff>114300</xdr:colOff>
      <xdr:row>58</xdr:row>
      <xdr:rowOff>84845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92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69622</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42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155251</xdr:rowOff>
    </xdr:from>
    <xdr:to>
      <xdr:col>20</xdr:col>
      <xdr:colOff>38100</xdr:colOff>
      <xdr:row>58</xdr:row>
      <xdr:rowOff>85401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2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76528</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1002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57536</xdr:rowOff>
    </xdr:from>
    <xdr:to>
      <xdr:col>15</xdr:col>
      <xdr:colOff>101600</xdr:colOff>
      <xdr:row>57</xdr:row>
      <xdr:rowOff>159136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3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4213</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605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111851</xdr:rowOff>
    </xdr:from>
    <xdr:to>
      <xdr:col>10</xdr:col>
      <xdr:colOff>165100</xdr:colOff>
      <xdr:row>58</xdr:row>
      <xdr:rowOff>42001</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8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33128</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7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133565</xdr:rowOff>
    </xdr:from>
    <xdr:to>
      <xdr:col>6</xdr:col>
      <xdr:colOff>38100</xdr:colOff>
      <xdr:row>56</xdr:row>
      <xdr:rowOff>63715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6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54842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656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115164</xdr:rowOff>
    </xdr:from>
    <xdr:to>
      <xdr:col>24</xdr:col>
      <xdr:colOff>63500</xdr:colOff>
      <xdr:row>76</xdr:row>
      <xdr:rowOff>77003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973914"/>
          <a:ext cx="838200" cy="133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72356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77003</xdr:rowOff>
    </xdr:from>
    <xdr:to>
      <xdr:col>19</xdr:col>
      <xdr:colOff>177800</xdr:colOff>
      <xdr:row>76</xdr:row>
      <xdr:rowOff>133445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107203"/>
          <a:ext cx="889000" cy="56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124796</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15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8072</xdr:rowOff>
    </xdr:from>
    <xdr:to>
      <xdr:col>15</xdr:col>
      <xdr:colOff>50800</xdr:colOff>
      <xdr:row>76</xdr:row>
      <xdr:rowOff>133445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038272"/>
          <a:ext cx="889000" cy="125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26164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2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8072</xdr:rowOff>
    </xdr:from>
    <xdr:to>
      <xdr:col>10</xdr:col>
      <xdr:colOff>114300</xdr:colOff>
      <xdr:row>77</xdr:row>
      <xdr:rowOff>76324</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038272"/>
          <a:ext cx="889000" cy="239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119623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49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158920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360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64364</xdr:rowOff>
    </xdr:from>
    <xdr:to>
      <xdr:col>24</xdr:col>
      <xdr:colOff>114300</xdr:colOff>
      <xdr:row>75</xdr:row>
      <xdr:rowOff>165964</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92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87241</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774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26203</xdr:rowOff>
    </xdr:from>
    <xdr:to>
      <xdr:col>20</xdr:col>
      <xdr:colOff>38100</xdr:colOff>
      <xdr:row>76</xdr:row>
      <xdr:rowOff>127803</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05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144329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831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82645</xdr:rowOff>
    </xdr:from>
    <xdr:to>
      <xdr:col>15</xdr:col>
      <xdr:colOff>101600</xdr:colOff>
      <xdr:row>77</xdr:row>
      <xdr:rowOff>12795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1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29321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888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128722</xdr:rowOff>
    </xdr:from>
    <xdr:to>
      <xdr:col>10</xdr:col>
      <xdr:colOff>165100</xdr:colOff>
      <xdr:row>76</xdr:row>
      <xdr:rowOff>58872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98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75399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762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25524</xdr:rowOff>
    </xdr:from>
    <xdr:to>
      <xdr:col>6</xdr:col>
      <xdr:colOff>38100</xdr:colOff>
      <xdr:row>77</xdr:row>
      <xdr:rowOff>127124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2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143651</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002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104907</xdr:rowOff>
    </xdr:from>
    <xdr:to>
      <xdr:col>24</xdr:col>
      <xdr:colOff>63500</xdr:colOff>
      <xdr:row>98</xdr:row>
      <xdr:rowOff>84806</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735557"/>
          <a:ext cx="838200" cy="15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104907</xdr:rowOff>
    </xdr:from>
    <xdr:to>
      <xdr:col>19</xdr:col>
      <xdr:colOff>177800</xdr:colOff>
      <xdr:row>97</xdr:row>
      <xdr:rowOff>111674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735557"/>
          <a:ext cx="889000" cy="6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22172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82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111674</xdr:rowOff>
    </xdr:from>
    <xdr:to>
      <xdr:col>15</xdr:col>
      <xdr:colOff>50800</xdr:colOff>
      <xdr:row>97</xdr:row>
      <xdr:rowOff>134198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742324"/>
          <a:ext cx="889000" cy="2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134198</xdr:rowOff>
    </xdr:from>
    <xdr:to>
      <xdr:col>10</xdr:col>
      <xdr:colOff>114300</xdr:colOff>
      <xdr:row>98</xdr:row>
      <xdr:rowOff>57770</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64848"/>
          <a:ext cx="889000" cy="95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18645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114907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917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34006</xdr:rowOff>
    </xdr:from>
    <xdr:to>
      <xdr:col>24</xdr:col>
      <xdr:colOff>114300</xdr:colOff>
      <xdr:row>98</xdr:row>
      <xdr:rowOff>135606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3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12433</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81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54107</xdr:rowOff>
    </xdr:from>
    <xdr:to>
      <xdr:col>20</xdr:col>
      <xdr:colOff>38100</xdr:colOff>
      <xdr:row>97</xdr:row>
      <xdr:rowOff>155707</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68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784</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45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60874</xdr:rowOff>
    </xdr:from>
    <xdr:to>
      <xdr:col>15</xdr:col>
      <xdr:colOff>101600</xdr:colOff>
      <xdr:row>97</xdr:row>
      <xdr:rowOff>162474</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9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153601</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784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83398</xdr:rowOff>
    </xdr:from>
    <xdr:to>
      <xdr:col>10</xdr:col>
      <xdr:colOff>165100</xdr:colOff>
      <xdr:row>98</xdr:row>
      <xdr:rowOff>13548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714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4675</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806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6970</xdr:rowOff>
    </xdr:from>
    <xdr:to>
      <xdr:col>6</xdr:col>
      <xdr:colOff>38100</xdr:colOff>
      <xdr:row>98</xdr:row>
      <xdr:rowOff>108570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0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125097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584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93653</xdr:rowOff>
    </xdr:from>
    <xdr:to>
      <xdr:col>55</xdr:col>
      <xdr:colOff>0</xdr:colOff>
      <xdr:row>39</xdr:row>
      <xdr:rowOff>93980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780203"/>
          <a:ext cx="8382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93653</xdr:rowOff>
    </xdr:from>
    <xdr:to>
      <xdr:col>50</xdr:col>
      <xdr:colOff>114300</xdr:colOff>
      <xdr:row>39</xdr:row>
      <xdr:rowOff>93980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780203"/>
          <a:ext cx="8890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93980</xdr:rowOff>
    </xdr:from>
    <xdr:to>
      <xdr:col>45</xdr:col>
      <xdr:colOff>177800</xdr:colOff>
      <xdr:row>39</xdr:row>
      <xdr:rowOff>94633</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780530"/>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93980</xdr:rowOff>
    </xdr:from>
    <xdr:to>
      <xdr:col>41</xdr:col>
      <xdr:colOff>50800</xdr:colOff>
      <xdr:row>39</xdr:row>
      <xdr:rowOff>94633</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780530"/>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35250</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78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43180</xdr:rowOff>
    </xdr:from>
    <xdr:to>
      <xdr:col>55</xdr:col>
      <xdr:colOff>50800</xdr:colOff>
      <xdr:row>39</xdr:row>
      <xdr:rowOff>144780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129557</xdr:rowOff>
    </xdr:from>
    <xdr:ext cx="313932"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6446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42853</xdr:rowOff>
    </xdr:from>
    <xdr:to>
      <xdr:col>50</xdr:col>
      <xdr:colOff>165100</xdr:colOff>
      <xdr:row>39</xdr:row>
      <xdr:rowOff>144453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72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135580</xdr:rowOff>
    </xdr:from>
    <xdr:ext cx="313932"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82333" y="68221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43180</xdr:rowOff>
    </xdr:from>
    <xdr:to>
      <xdr:col>46</xdr:col>
      <xdr:colOff>38100</xdr:colOff>
      <xdr:row>39</xdr:row>
      <xdr:rowOff>144780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135907</xdr:rowOff>
    </xdr:from>
    <xdr:ext cx="313932"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93333" y="6822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43833</xdr:rowOff>
    </xdr:from>
    <xdr:to>
      <xdr:col>41</xdr:col>
      <xdr:colOff>101600</xdr:colOff>
      <xdr:row>39</xdr:row>
      <xdr:rowOff>145433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73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136560</xdr:rowOff>
    </xdr:from>
    <xdr:ext cx="313932"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04333" y="6823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43180</xdr:rowOff>
    </xdr:from>
    <xdr:to>
      <xdr:col>36</xdr:col>
      <xdr:colOff>165100</xdr:colOff>
      <xdr:row>39</xdr:row>
      <xdr:rowOff>144780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135907</xdr:rowOff>
    </xdr:from>
    <xdr:ext cx="313932"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15333" y="6822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158102</xdr:rowOff>
    </xdr:from>
    <xdr:to>
      <xdr:col>55</xdr:col>
      <xdr:colOff>0</xdr:colOff>
      <xdr:row>59</xdr:row>
      <xdr:rowOff>1245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10102202"/>
          <a:ext cx="8382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169346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70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1245</xdr:rowOff>
    </xdr:from>
    <xdr:to>
      <xdr:col>50</xdr:col>
      <xdr:colOff>114300</xdr:colOff>
      <xdr:row>59</xdr:row>
      <xdr:rowOff>7341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10116795"/>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72229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7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7341</xdr:rowOff>
    </xdr:from>
    <xdr:to>
      <xdr:col>45</xdr:col>
      <xdr:colOff>177800</xdr:colOff>
      <xdr:row>59</xdr:row>
      <xdr:rowOff>13322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10122891"/>
          <a:ext cx="889000" cy="5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98918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9700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13322</xdr:rowOff>
    </xdr:from>
    <xdr:to>
      <xdr:col>41</xdr:col>
      <xdr:colOff>50800</xdr:colOff>
      <xdr:row>59</xdr:row>
      <xdr:rowOff>14884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10128872"/>
          <a:ext cx="889000" cy="1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101337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9702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81049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68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107302</xdr:rowOff>
    </xdr:from>
    <xdr:to>
      <xdr:col>55</xdr:col>
      <xdr:colOff>50800</xdr:colOff>
      <xdr:row>59</xdr:row>
      <xdr:rowOff>37452</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1005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22229</xdr:rowOff>
    </xdr:from>
    <xdr:ext cx="469744"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6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121895</xdr:rowOff>
    </xdr:from>
    <xdr:to>
      <xdr:col>50</xdr:col>
      <xdr:colOff>165100</xdr:colOff>
      <xdr:row>59</xdr:row>
      <xdr:rowOff>52045</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10065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43172</xdr:rowOff>
    </xdr:from>
    <xdr:ext cx="469744"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04428" y="10158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127991</xdr:rowOff>
    </xdr:from>
    <xdr:to>
      <xdr:col>46</xdr:col>
      <xdr:colOff>38100</xdr:colOff>
      <xdr:row>59</xdr:row>
      <xdr:rowOff>58141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1007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49268</xdr:rowOff>
    </xdr:from>
    <xdr:ext cx="469744"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15428" y="10164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133972</xdr:rowOff>
    </xdr:from>
    <xdr:to>
      <xdr:col>41</xdr:col>
      <xdr:colOff>101600</xdr:colOff>
      <xdr:row>59</xdr:row>
      <xdr:rowOff>64122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1007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55249</xdr:rowOff>
    </xdr:from>
    <xdr:ext cx="469744"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626428" y="10170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135534</xdr:rowOff>
    </xdr:from>
    <xdr:to>
      <xdr:col>36</xdr:col>
      <xdr:colOff>165100</xdr:colOff>
      <xdr:row>59</xdr:row>
      <xdr:rowOff>65684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7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56811</xdr:rowOff>
    </xdr:from>
    <xdr:ext cx="469744"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172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90094</xdr:rowOff>
    </xdr:from>
    <xdr:to>
      <xdr:col>55</xdr:col>
      <xdr:colOff>0</xdr:colOff>
      <xdr:row>78</xdr:row>
      <xdr:rowOff>118097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463194"/>
          <a:ext cx="838200" cy="2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20295</xdr:rowOff>
    </xdr:from>
    <xdr:to>
      <xdr:col>50</xdr:col>
      <xdr:colOff>114300</xdr:colOff>
      <xdr:row>78</xdr:row>
      <xdr:rowOff>118097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393395"/>
          <a:ext cx="889000" cy="97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140447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170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20295</xdr:rowOff>
    </xdr:from>
    <xdr:to>
      <xdr:col>45</xdr:col>
      <xdr:colOff>177800</xdr:colOff>
      <xdr:row>78</xdr:row>
      <xdr:rowOff>113564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393395"/>
          <a:ext cx="889000" cy="9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79824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452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113564</xdr:rowOff>
    </xdr:from>
    <xdr:to>
      <xdr:col>41</xdr:col>
      <xdr:colOff>50800</xdr:colOff>
      <xdr:row>79</xdr:row>
      <xdr:rowOff>349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486664"/>
          <a:ext cx="889000" cy="5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115188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145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39294</xdr:rowOff>
    </xdr:from>
    <xdr:to>
      <xdr:col>55</xdr:col>
      <xdr:colOff>50800</xdr:colOff>
      <xdr:row>78</xdr:row>
      <xdr:rowOff>140894</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41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6139</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7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67297</xdr:rowOff>
    </xdr:from>
    <xdr:to>
      <xdr:col>50</xdr:col>
      <xdr:colOff>165100</xdr:colOff>
      <xdr:row>78</xdr:row>
      <xdr:rowOff>168897</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440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160024</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53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140945</xdr:rowOff>
    </xdr:from>
    <xdr:to>
      <xdr:col>46</xdr:col>
      <xdr:colOff>38100</xdr:colOff>
      <xdr:row>78</xdr:row>
      <xdr:rowOff>71095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4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87622</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117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62764</xdr:rowOff>
    </xdr:from>
    <xdr:to>
      <xdr:col>41</xdr:col>
      <xdr:colOff>101600</xdr:colOff>
      <xdr:row>78</xdr:row>
      <xdr:rowOff>164364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35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155491</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528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120999</xdr:rowOff>
    </xdr:from>
    <xdr:to>
      <xdr:col>36</xdr:col>
      <xdr:colOff>165100</xdr:colOff>
      <xdr:row>79</xdr:row>
      <xdr:rowOff>51149</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9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42276</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86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46965</xdr:rowOff>
    </xdr:from>
    <xdr:to>
      <xdr:col>55</xdr:col>
      <xdr:colOff>0</xdr:colOff>
      <xdr:row>97</xdr:row>
      <xdr:rowOff>56629</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677615"/>
          <a:ext cx="838200" cy="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161701</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278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92494</xdr:rowOff>
    </xdr:from>
    <xdr:to>
      <xdr:col>50</xdr:col>
      <xdr:colOff>114300</xdr:colOff>
      <xdr:row>97</xdr:row>
      <xdr:rowOff>56629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551694"/>
          <a:ext cx="889000" cy="135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87456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203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88</xdr:rowOff>
    </xdr:from>
    <xdr:to>
      <xdr:col>45</xdr:col>
      <xdr:colOff>177800</xdr:colOff>
      <xdr:row>96</xdr:row>
      <xdr:rowOff>92494</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459288"/>
          <a:ext cx="889000" cy="9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87013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203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88</xdr:rowOff>
    </xdr:from>
    <xdr:to>
      <xdr:col>41</xdr:col>
      <xdr:colOff>50800</xdr:colOff>
      <xdr:row>96</xdr:row>
      <xdr:rowOff>100597</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459288"/>
          <a:ext cx="889000" cy="100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86225</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54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119054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167615</xdr:rowOff>
    </xdr:from>
    <xdr:to>
      <xdr:col>55</xdr:col>
      <xdr:colOff>50800</xdr:colOff>
      <xdr:row>97</xdr:row>
      <xdr:rowOff>97765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62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82542</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54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5829</xdr:rowOff>
    </xdr:from>
    <xdr:to>
      <xdr:col>50</xdr:col>
      <xdr:colOff>165100</xdr:colOff>
      <xdr:row>97</xdr:row>
      <xdr:rowOff>107429</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636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98556</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729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41694</xdr:rowOff>
    </xdr:from>
    <xdr:to>
      <xdr:col>46</xdr:col>
      <xdr:colOff>38100</xdr:colOff>
      <xdr:row>96</xdr:row>
      <xdr:rowOff>143294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500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134421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593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120738</xdr:rowOff>
    </xdr:from>
    <xdr:to>
      <xdr:col>41</xdr:col>
      <xdr:colOff>101600</xdr:colOff>
      <xdr:row>96</xdr:row>
      <xdr:rowOff>50888</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40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67415</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183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49797</xdr:rowOff>
    </xdr:from>
    <xdr:to>
      <xdr:col>36</xdr:col>
      <xdr:colOff>165100</xdr:colOff>
      <xdr:row>96</xdr:row>
      <xdr:rowOff>151397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50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142524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60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113411</xdr:rowOff>
    </xdr:from>
    <xdr:to>
      <xdr:col>85</xdr:col>
      <xdr:colOff>127000</xdr:colOff>
      <xdr:row>38</xdr:row>
      <xdr:rowOff>149268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628511"/>
          <a:ext cx="838200" cy="3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142507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14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124090</xdr:rowOff>
    </xdr:from>
    <xdr:to>
      <xdr:col>81</xdr:col>
      <xdr:colOff>50800</xdr:colOff>
      <xdr:row>38</xdr:row>
      <xdr:rowOff>149268</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639190"/>
          <a:ext cx="889000" cy="25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124090</xdr:rowOff>
    </xdr:from>
    <xdr:to>
      <xdr:col>76</xdr:col>
      <xdr:colOff>114300</xdr:colOff>
      <xdr:row>38</xdr:row>
      <xdr:rowOff>169124</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6639190"/>
          <a:ext cx="889000" cy="45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158804</xdr:rowOff>
    </xdr:from>
    <xdr:to>
      <xdr:col>71</xdr:col>
      <xdr:colOff>177800</xdr:colOff>
      <xdr:row>38</xdr:row>
      <xdr:rowOff>169124</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673904"/>
          <a:ext cx="889000" cy="1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62611</xdr:rowOff>
    </xdr:from>
    <xdr:to>
      <xdr:col>85</xdr:col>
      <xdr:colOff>177800</xdr:colOff>
      <xdr:row>38</xdr:row>
      <xdr:rowOff>164211</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57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148988</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49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98468</xdr:rowOff>
    </xdr:from>
    <xdr:to>
      <xdr:col>81</xdr:col>
      <xdr:colOff>101600</xdr:colOff>
      <xdr:row>39</xdr:row>
      <xdr:rowOff>28618</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61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19745</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706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73290</xdr:rowOff>
    </xdr:from>
    <xdr:to>
      <xdr:col>76</xdr:col>
      <xdr:colOff>165100</xdr:colOff>
      <xdr:row>39</xdr:row>
      <xdr:rowOff>3440</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58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166017</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68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118324</xdr:rowOff>
    </xdr:from>
    <xdr:to>
      <xdr:col>72</xdr:col>
      <xdr:colOff>38100</xdr:colOff>
      <xdr:row>39</xdr:row>
      <xdr:rowOff>48474</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633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39601</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726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108004</xdr:rowOff>
    </xdr:from>
    <xdr:to>
      <xdr:col>67</xdr:col>
      <xdr:colOff>101600</xdr:colOff>
      <xdr:row>39</xdr:row>
      <xdr:rowOff>38154</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62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29281</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71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93582</xdr:rowOff>
    </xdr:from>
    <xdr:to>
      <xdr:col>85</xdr:col>
      <xdr:colOff>127000</xdr:colOff>
      <xdr:row>57</xdr:row>
      <xdr:rowOff>77877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5481300" y="9694782"/>
          <a:ext cx="838200" cy="15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93582</xdr:rowOff>
    </xdr:from>
    <xdr:to>
      <xdr:col>81</xdr:col>
      <xdr:colOff>50800</xdr:colOff>
      <xdr:row>57</xdr:row>
      <xdr:rowOff>80182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694782"/>
          <a:ext cx="889000" cy="158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101896</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87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80182</xdr:rowOff>
    </xdr:from>
    <xdr:to>
      <xdr:col>76</xdr:col>
      <xdr:colOff>114300</xdr:colOff>
      <xdr:row>57</xdr:row>
      <xdr:rowOff>115070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852832"/>
          <a:ext cx="889000" cy="3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122840</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89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65250</xdr:rowOff>
    </xdr:from>
    <xdr:to>
      <xdr:col>71</xdr:col>
      <xdr:colOff>177800</xdr:colOff>
      <xdr:row>57</xdr:row>
      <xdr:rowOff>115070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37900"/>
          <a:ext cx="889000" cy="49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27077</xdr:rowOff>
    </xdr:from>
    <xdr:to>
      <xdr:col>85</xdr:col>
      <xdr:colOff>177800</xdr:colOff>
      <xdr:row>57</xdr:row>
      <xdr:rowOff>128677</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799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135267</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3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42782</xdr:rowOff>
    </xdr:from>
    <xdr:to>
      <xdr:col>81</xdr:col>
      <xdr:colOff>101600</xdr:colOff>
      <xdr:row>56</xdr:row>
      <xdr:rowOff>144382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64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160909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419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29382</xdr:rowOff>
    </xdr:from>
    <xdr:to>
      <xdr:col>76</xdr:col>
      <xdr:colOff>165100</xdr:colOff>
      <xdr:row>57</xdr:row>
      <xdr:rowOff>130982</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80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147509</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577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64270</xdr:rowOff>
    </xdr:from>
    <xdr:to>
      <xdr:col>72</xdr:col>
      <xdr:colOff>38100</xdr:colOff>
      <xdr:row>57</xdr:row>
      <xdr:rowOff>165870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156997</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92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14450</xdr:rowOff>
    </xdr:from>
    <xdr:to>
      <xdr:col>67</xdr:col>
      <xdr:colOff>101600</xdr:colOff>
      <xdr:row>57</xdr:row>
      <xdr:rowOff>116050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78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107177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79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109868</xdr:rowOff>
    </xdr:from>
    <xdr:to>
      <xdr:col>85</xdr:col>
      <xdr:colOff>127000</xdr:colOff>
      <xdr:row>78</xdr:row>
      <xdr:rowOff>122875</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482968"/>
          <a:ext cx="838200" cy="1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76733</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278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109868</xdr:rowOff>
    </xdr:from>
    <xdr:to>
      <xdr:col>81</xdr:col>
      <xdr:colOff>50800</xdr:colOff>
      <xdr:row>78</xdr:row>
      <xdr:rowOff>133596</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482968"/>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157304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53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133596</xdr:rowOff>
    </xdr:from>
    <xdr:to>
      <xdr:col>76</xdr:col>
      <xdr:colOff>114300</xdr:colOff>
      <xdr:row>78</xdr:row>
      <xdr:rowOff>139219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3703300" y="13506696"/>
          <a:ext cx="889000" cy="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167113</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59004</xdr:rowOff>
    </xdr:from>
    <xdr:to>
      <xdr:col>71</xdr:col>
      <xdr:colOff>177800</xdr:colOff>
      <xdr:row>78</xdr:row>
      <xdr:rowOff>139219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432104"/>
          <a:ext cx="889000" cy="80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156255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18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143817</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516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72075</xdr:rowOff>
    </xdr:from>
    <xdr:to>
      <xdr:col>85</xdr:col>
      <xdr:colOff>177800</xdr:colOff>
      <xdr:row>79</xdr:row>
      <xdr:rowOff>2225</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44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32283</xdr:rowOff>
    </xdr:from>
    <xdr:ext cx="378565"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4053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59068</xdr:rowOff>
    </xdr:from>
    <xdr:to>
      <xdr:col>81</xdr:col>
      <xdr:colOff>101600</xdr:colOff>
      <xdr:row>78</xdr:row>
      <xdr:rowOff>160668</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43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5745</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46428" y="13207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82796</xdr:rowOff>
    </xdr:from>
    <xdr:to>
      <xdr:col>76</xdr:col>
      <xdr:colOff>165100</xdr:colOff>
      <xdr:row>79</xdr:row>
      <xdr:rowOff>12946</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5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4073</xdr:rowOff>
    </xdr:from>
    <xdr:ext cx="378565"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03017" y="13548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88419</xdr:rowOff>
    </xdr:from>
    <xdr:to>
      <xdr:col>72</xdr:col>
      <xdr:colOff>38100</xdr:colOff>
      <xdr:row>79</xdr:row>
      <xdr:rowOff>18569</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46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9696</xdr:rowOff>
    </xdr:from>
    <xdr:ext cx="313932"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46333" y="135542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8204</xdr:rowOff>
    </xdr:from>
    <xdr:to>
      <xdr:col>67</xdr:col>
      <xdr:colOff>101600</xdr:colOff>
      <xdr:row>78</xdr:row>
      <xdr:rowOff>109804</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3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126331</xdr:rowOff>
    </xdr:from>
    <xdr:ext cx="469744"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79428" y="13156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98806</xdr:rowOff>
    </xdr:from>
    <xdr:to>
      <xdr:col>85</xdr:col>
      <xdr:colOff>127000</xdr:colOff>
      <xdr:row>97</xdr:row>
      <xdr:rowOff>123698</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481300" y="16729456"/>
          <a:ext cx="838200" cy="2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98238</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385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123698</xdr:rowOff>
    </xdr:from>
    <xdr:to>
      <xdr:col>81</xdr:col>
      <xdr:colOff>50800</xdr:colOff>
      <xdr:row>97</xdr:row>
      <xdr:rowOff>135877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754348"/>
          <a:ext cx="889000" cy="1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21404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309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135877</xdr:rowOff>
    </xdr:from>
    <xdr:to>
      <xdr:col>76</xdr:col>
      <xdr:colOff>114300</xdr:colOff>
      <xdr:row>97</xdr:row>
      <xdr:rowOff>142481</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766527"/>
          <a:ext cx="889000" cy="6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28999</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3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131330</xdr:rowOff>
    </xdr:from>
    <xdr:to>
      <xdr:col>71</xdr:col>
      <xdr:colOff>177800</xdr:colOff>
      <xdr:row>97</xdr:row>
      <xdr:rowOff>142481</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2814300" y="16761980"/>
          <a:ext cx="889000" cy="1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41636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58221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34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48006</xdr:rowOff>
    </xdr:from>
    <xdr:to>
      <xdr:col>85</xdr:col>
      <xdr:colOff>177800</xdr:colOff>
      <xdr:row>97</xdr:row>
      <xdr:rowOff>149606</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67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26433</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657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72898</xdr:rowOff>
    </xdr:from>
    <xdr:to>
      <xdr:col>81</xdr:col>
      <xdr:colOff>101600</xdr:colOff>
      <xdr:row>98</xdr:row>
      <xdr:rowOff>3048</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70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165625</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79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85077</xdr:rowOff>
    </xdr:from>
    <xdr:to>
      <xdr:col>76</xdr:col>
      <xdr:colOff>165100</xdr:colOff>
      <xdr:row>98</xdr:row>
      <xdr:rowOff>15227</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715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6354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808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91681</xdr:rowOff>
    </xdr:from>
    <xdr:to>
      <xdr:col>72</xdr:col>
      <xdr:colOff>38100</xdr:colOff>
      <xdr:row>98</xdr:row>
      <xdr:rowOff>21831</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722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12958</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81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80530</xdr:rowOff>
    </xdr:from>
    <xdr:to>
      <xdr:col>67</xdr:col>
      <xdr:colOff>101600</xdr:colOff>
      <xdr:row>98</xdr:row>
      <xdr:rowOff>10680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71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1807</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80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主な構成項目である民生費は、物価高騰対応重点支援給付金や介護訓練等給付費などが増加したことで、住民一人あたり</a:t>
          </a:r>
          <a:r>
            <a:rPr kumimoji="1" lang="en-US" altLang="ja-JP" sz="1300">
              <a:latin typeface="ＭＳ Ｐゴシック" panose="020B0600070205080204" pitchFamily="50" charset="-128"/>
              <a:ea typeface="ＭＳ Ｐゴシック" panose="020B0600070205080204" pitchFamily="50" charset="-128"/>
            </a:rPr>
            <a:t>180,720</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　総務費は、ふるさと寄附金が減少したことに伴う委託料や積立金が減少したものの、退職手当などが増加したことで、住民一人あたり</a:t>
          </a:r>
          <a:r>
            <a:rPr kumimoji="1" lang="en-US" altLang="ja-JP" sz="1300">
              <a:latin typeface="ＭＳ Ｐゴシック" panose="020B0600070205080204" pitchFamily="50" charset="-128"/>
              <a:ea typeface="ＭＳ Ｐゴシック" panose="020B0600070205080204" pitchFamily="50" charset="-128"/>
            </a:rPr>
            <a:t>47,731</a:t>
          </a:r>
          <a:r>
            <a:rPr kumimoji="1" lang="ja-JP" altLang="en-US" sz="1300">
              <a:latin typeface="ＭＳ Ｐゴシック" panose="020B0600070205080204" pitchFamily="50" charset="-128"/>
              <a:ea typeface="ＭＳ Ｐゴシック" panose="020B0600070205080204" pitchFamily="50" charset="-128"/>
            </a:rPr>
            <a:t>円と前年度から比較するとほぼ横ばいとなっており、類似団体内平均値を下回っている。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また、衛生費は、総合保健福祉センター空調機器更新工事の皆減などにより、住民一人あたり</a:t>
          </a:r>
          <a:r>
            <a:rPr kumimoji="1" lang="en-US" altLang="ja-JP" sz="1300">
              <a:latin typeface="ＭＳ Ｐゴシック" panose="020B0600070205080204" pitchFamily="50" charset="-128"/>
              <a:ea typeface="ＭＳ Ｐゴシック" panose="020B0600070205080204" pitchFamily="50" charset="-128"/>
            </a:rPr>
            <a:t>33,602</a:t>
          </a:r>
          <a:r>
            <a:rPr kumimoji="1" lang="ja-JP" altLang="en-US" sz="1300">
              <a:latin typeface="ＭＳ Ｐゴシック" panose="020B0600070205080204" pitchFamily="50" charset="-128"/>
              <a:ea typeface="ＭＳ Ｐゴシック" panose="020B0600070205080204" pitchFamily="50" charset="-128"/>
            </a:rPr>
            <a:t>円と前年度から比較すると</a:t>
          </a:r>
          <a:r>
            <a:rPr kumimoji="1" lang="en-US" altLang="ja-JP" sz="1300">
              <a:latin typeface="ＭＳ Ｐゴシック" panose="020B0600070205080204" pitchFamily="50" charset="-128"/>
              <a:ea typeface="ＭＳ Ｐゴシック" panose="020B0600070205080204" pitchFamily="50" charset="-128"/>
            </a:rPr>
            <a:t>22.8</a:t>
          </a:r>
          <a:r>
            <a:rPr kumimoji="1" lang="ja-JP" altLang="en-US" sz="1300">
              <a:latin typeface="ＭＳ Ｐゴシック" panose="020B0600070205080204" pitchFamily="50" charset="-128"/>
              <a:ea typeface="ＭＳ Ｐゴシック" panose="020B0600070205080204" pitchFamily="50" charset="-128"/>
            </a:rPr>
            <a:t>％減少し、類似団体内平均値を下回っている。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教育費については、文化ホール・公民館整備工事の皆減などにより、住民一人あたり</a:t>
          </a:r>
          <a:r>
            <a:rPr kumimoji="1" lang="en-US" altLang="ja-JP" sz="1300">
              <a:latin typeface="ＭＳ Ｐゴシック" panose="020B0600070205080204" pitchFamily="50" charset="-128"/>
              <a:ea typeface="ＭＳ Ｐゴシック" panose="020B0600070205080204" pitchFamily="50" charset="-128"/>
            </a:rPr>
            <a:t>51,022</a:t>
          </a:r>
          <a:r>
            <a:rPr kumimoji="1" lang="ja-JP" altLang="en-US" sz="1300">
              <a:latin typeface="ＭＳ Ｐゴシック" panose="020B0600070205080204" pitchFamily="50" charset="-128"/>
              <a:ea typeface="ＭＳ Ｐゴシック" panose="020B0600070205080204" pitchFamily="50" charset="-128"/>
            </a:rPr>
            <a:t>円と前年度から比較すると</a:t>
          </a:r>
          <a:r>
            <a:rPr kumimoji="1" lang="en-US" altLang="ja-JP" sz="1300">
              <a:latin typeface="ＭＳ Ｐゴシック" panose="020B0600070205080204" pitchFamily="50" charset="-128"/>
              <a:ea typeface="ＭＳ Ｐゴシック" panose="020B0600070205080204" pitchFamily="50" charset="-128"/>
            </a:rPr>
            <a:t>40.0</a:t>
          </a:r>
          <a:r>
            <a:rPr kumimoji="1" lang="ja-JP" altLang="en-US" sz="1300">
              <a:latin typeface="ＭＳ Ｐゴシック" panose="020B0600070205080204" pitchFamily="50" charset="-128"/>
              <a:ea typeface="ＭＳ Ｐゴシック" panose="020B0600070205080204" pitchFamily="50" charset="-128"/>
            </a:rPr>
            <a:t>％減少し、類似団体内平均値を下回っている。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ゴシック" pitchFamily="49" charset="-128"/>
              <a:ea typeface="ＭＳ ゴシック" pitchFamily="49" charset="-128"/>
            </a:rPr>
            <a:t>　歳入面では、町税において、固定資産税が</a:t>
          </a:r>
          <a:r>
            <a:rPr kumimoji="1" lang="en-US" altLang="ja-JP" sz="800">
              <a:latin typeface="ＭＳ ゴシック" pitchFamily="49" charset="-128"/>
              <a:ea typeface="ＭＳ ゴシック" pitchFamily="49" charset="-128"/>
            </a:rPr>
            <a:t>70</a:t>
          </a:r>
          <a:r>
            <a:rPr kumimoji="1" lang="ja-JP" altLang="en-US" sz="800">
              <a:latin typeface="ＭＳ ゴシック" pitchFamily="49" charset="-128"/>
              <a:ea typeface="ＭＳ ゴシック" pitchFamily="49" charset="-128"/>
            </a:rPr>
            <a:t>百万円増加したが、国制度による定額減税の影響もあり個人町民税は</a:t>
          </a:r>
          <a:r>
            <a:rPr kumimoji="1" lang="en-US" altLang="ja-JP" sz="800">
              <a:latin typeface="ＭＳ ゴシック" pitchFamily="49" charset="-128"/>
              <a:ea typeface="ＭＳ ゴシック" pitchFamily="49" charset="-128"/>
            </a:rPr>
            <a:t>138</a:t>
          </a:r>
          <a:r>
            <a:rPr kumimoji="1" lang="ja-JP" altLang="en-US" sz="800">
              <a:latin typeface="ＭＳ ゴシック" pitchFamily="49" charset="-128"/>
              <a:ea typeface="ＭＳ ゴシック" pitchFamily="49" charset="-128"/>
            </a:rPr>
            <a:t>百万円減少するなど、町税全体では</a:t>
          </a:r>
          <a:r>
            <a:rPr kumimoji="1" lang="en-US" altLang="ja-JP" sz="800">
              <a:latin typeface="ＭＳ ゴシック" pitchFamily="49" charset="-128"/>
              <a:ea typeface="ＭＳ ゴシック" pitchFamily="49" charset="-128"/>
            </a:rPr>
            <a:t>74</a:t>
          </a:r>
          <a:r>
            <a:rPr kumimoji="1" lang="ja-JP" altLang="en-US" sz="800">
              <a:latin typeface="ＭＳ ゴシック" pitchFamily="49" charset="-128"/>
              <a:ea typeface="ＭＳ ゴシック" pitchFamily="49" charset="-128"/>
            </a:rPr>
            <a:t>百万円の減少となった。なお、定額減税による減収を補填する形で地方特例交付金が</a:t>
          </a:r>
          <a:r>
            <a:rPr kumimoji="1" lang="en-US" altLang="ja-JP" sz="800">
              <a:latin typeface="ＭＳ ゴシック" pitchFamily="49" charset="-128"/>
              <a:ea typeface="ＭＳ ゴシック" pitchFamily="49" charset="-128"/>
            </a:rPr>
            <a:t>189</a:t>
          </a:r>
          <a:r>
            <a:rPr kumimoji="1" lang="ja-JP" altLang="en-US" sz="800">
              <a:latin typeface="ＭＳ ゴシック" pitchFamily="49" charset="-128"/>
              <a:ea typeface="ＭＳ ゴシック" pitchFamily="49" charset="-128"/>
            </a:rPr>
            <a:t>百万円増加したほか、堅調な国税収をうけ、地方交付税が</a:t>
          </a:r>
          <a:r>
            <a:rPr kumimoji="1" lang="en-US" altLang="ja-JP" sz="800">
              <a:latin typeface="ＭＳ ゴシック" pitchFamily="49" charset="-128"/>
              <a:ea typeface="ＭＳ ゴシック" pitchFamily="49" charset="-128"/>
            </a:rPr>
            <a:t>361</a:t>
          </a:r>
          <a:r>
            <a:rPr kumimoji="1" lang="ja-JP" altLang="en-US" sz="800">
              <a:latin typeface="ＭＳ ゴシック" pitchFamily="49" charset="-128"/>
              <a:ea typeface="ＭＳ ゴシック" pitchFamily="49" charset="-128"/>
            </a:rPr>
            <a:t>百万円、地方消費税交付金が</a:t>
          </a:r>
          <a:r>
            <a:rPr kumimoji="1" lang="en-US" altLang="ja-JP" sz="800">
              <a:latin typeface="ＭＳ ゴシック" pitchFamily="49" charset="-128"/>
              <a:ea typeface="ＭＳ ゴシック" pitchFamily="49" charset="-128"/>
            </a:rPr>
            <a:t>49</a:t>
          </a:r>
          <a:r>
            <a:rPr kumimoji="1" lang="ja-JP" altLang="en-US" sz="800">
              <a:latin typeface="ＭＳ ゴシック" pitchFamily="49" charset="-128"/>
              <a:ea typeface="ＭＳ ゴシック" pitchFamily="49" charset="-128"/>
            </a:rPr>
            <a:t>百万円増加するなど経常的一般財源は増加した。</a:t>
          </a:r>
        </a:p>
        <a:p>
          <a:r>
            <a:rPr kumimoji="1" lang="ja-JP" altLang="en-US" sz="800">
              <a:latin typeface="ＭＳ ゴシック" pitchFamily="49" charset="-128"/>
              <a:ea typeface="ＭＳ ゴシック" pitchFamily="49" charset="-128"/>
            </a:rPr>
            <a:t>　一方、歳出面では、令和６年度は第４次行財政構造改革プラン「アクションプログラム」の見直しと並行した行財政運営となり、投資的事業をはじめとする臨時的経費や新規事業を抑制したこともあり、歳出総額は</a:t>
          </a:r>
          <a:r>
            <a:rPr kumimoji="1" lang="en-US" altLang="ja-JP" sz="800">
              <a:latin typeface="ＭＳ ゴシック" pitchFamily="49" charset="-128"/>
              <a:ea typeface="ＭＳ ゴシック" pitchFamily="49" charset="-128"/>
            </a:rPr>
            <a:t>1,022</a:t>
          </a:r>
          <a:r>
            <a:rPr kumimoji="1" lang="ja-JP" altLang="en-US" sz="800">
              <a:latin typeface="ＭＳ ゴシック" pitchFamily="49" charset="-128"/>
              <a:ea typeface="ＭＳ ゴシック" pitchFamily="49" charset="-128"/>
            </a:rPr>
            <a:t>百万円の減少となったものの、義務的経費のうち、人件費において、退職手当が</a:t>
          </a:r>
          <a:r>
            <a:rPr kumimoji="1" lang="en-US" altLang="ja-JP" sz="800">
              <a:latin typeface="ＭＳ ゴシック" pitchFamily="49" charset="-128"/>
              <a:ea typeface="ＭＳ ゴシック" pitchFamily="49" charset="-128"/>
            </a:rPr>
            <a:t>221</a:t>
          </a:r>
          <a:r>
            <a:rPr kumimoji="1" lang="ja-JP" altLang="en-US" sz="800">
              <a:latin typeface="ＭＳ ゴシック" pitchFamily="49" charset="-128"/>
              <a:ea typeface="ＭＳ ゴシック" pitchFamily="49" charset="-128"/>
            </a:rPr>
            <a:t>百万円増加するとともに、会計年度任用職員の勤勉手当が</a:t>
          </a:r>
          <a:r>
            <a:rPr kumimoji="1" lang="en-US" altLang="ja-JP" sz="800">
              <a:latin typeface="ＭＳ ゴシック" pitchFamily="49" charset="-128"/>
              <a:ea typeface="ＭＳ ゴシック" pitchFamily="49" charset="-128"/>
            </a:rPr>
            <a:t>98</a:t>
          </a:r>
          <a:r>
            <a:rPr kumimoji="1" lang="ja-JP" altLang="en-US" sz="800">
              <a:latin typeface="ＭＳ ゴシック" pitchFamily="49" charset="-128"/>
              <a:ea typeface="ＭＳ ゴシック" pitchFamily="49" charset="-128"/>
            </a:rPr>
            <a:t>百万円皆増したほか、人事院勧告などにより、人件費全体では</a:t>
          </a:r>
          <a:r>
            <a:rPr kumimoji="1" lang="en-US" altLang="ja-JP" sz="800">
              <a:latin typeface="ＭＳ ゴシック" pitchFamily="49" charset="-128"/>
              <a:ea typeface="ＭＳ ゴシック" pitchFamily="49" charset="-128"/>
            </a:rPr>
            <a:t>524</a:t>
          </a:r>
          <a:r>
            <a:rPr kumimoji="1" lang="ja-JP" altLang="en-US" sz="800">
              <a:latin typeface="ＭＳ ゴシック" pitchFamily="49" charset="-128"/>
              <a:ea typeface="ＭＳ ゴシック" pitchFamily="49" charset="-128"/>
            </a:rPr>
            <a:t>百万円の増加となった。さらに、扶助費が</a:t>
          </a:r>
          <a:r>
            <a:rPr kumimoji="1" lang="en-US" altLang="ja-JP" sz="800">
              <a:latin typeface="ＭＳ ゴシック" pitchFamily="49" charset="-128"/>
              <a:ea typeface="ＭＳ ゴシック" pitchFamily="49" charset="-128"/>
            </a:rPr>
            <a:t>432</a:t>
          </a:r>
          <a:r>
            <a:rPr kumimoji="1" lang="ja-JP" altLang="en-US" sz="800">
              <a:latin typeface="ＭＳ ゴシック" pitchFamily="49" charset="-128"/>
              <a:ea typeface="ＭＳ ゴシック" pitchFamily="49" charset="-128"/>
            </a:rPr>
            <a:t>百万円、公債費が</a:t>
          </a:r>
          <a:r>
            <a:rPr kumimoji="1" lang="en-US" altLang="ja-JP" sz="800">
              <a:latin typeface="ＭＳ ゴシック" pitchFamily="49" charset="-128"/>
              <a:ea typeface="ＭＳ ゴシック" pitchFamily="49" charset="-128"/>
            </a:rPr>
            <a:t>77</a:t>
          </a:r>
          <a:r>
            <a:rPr kumimoji="1" lang="ja-JP" altLang="en-US" sz="800">
              <a:latin typeface="ＭＳ ゴシック" pitchFamily="49" charset="-128"/>
              <a:ea typeface="ＭＳ ゴシック" pitchFamily="49" charset="-128"/>
            </a:rPr>
            <a:t>百万円増加するなど、一般財源を充てる経常的経費が大幅に増加し、前年度に引き続き財政調整基金やくまとりふるさと応援基金などから多額の基金繰入を行うことで黒字決算を維持した非常に厳しい決算となった。</a:t>
          </a:r>
        </a:p>
        <a:p>
          <a:r>
            <a:rPr kumimoji="1" lang="ja-JP" altLang="en-US" sz="800">
              <a:latin typeface="ＭＳ ゴシック" pitchFamily="49" charset="-128"/>
              <a:ea typeface="ＭＳ ゴシック" pitchFamily="49" charset="-128"/>
            </a:rPr>
            <a:t>　このような状況下においては、令和６年度に見直しを行った第４次行財政構造改革プラン「アクションプログラム」の各改革項目を着実に取り組み、強力に行財政改革を推進することが最重要課題となっている。</a:t>
          </a:r>
        </a:p>
        <a:p>
          <a:endParaRPr kumimoji="1" lang="ja-JP" altLang="en-US" sz="9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下水道事業会計の標準財政規模比が前年度と比較して</a:t>
          </a:r>
          <a:r>
            <a:rPr kumimoji="1" lang="en-US" altLang="ja-JP" sz="1300">
              <a:latin typeface="ＭＳ ゴシック" pitchFamily="49" charset="-128"/>
              <a:ea typeface="ＭＳ ゴシック" pitchFamily="49" charset="-128"/>
            </a:rPr>
            <a:t>0.79</a:t>
          </a:r>
          <a:r>
            <a:rPr kumimoji="1" lang="ja-JP" altLang="en-US" sz="1300">
              <a:latin typeface="ＭＳ ゴシック" pitchFamily="49" charset="-128"/>
              <a:ea typeface="ＭＳ ゴシック" pitchFamily="49" charset="-128"/>
            </a:rPr>
            <a:t>ポイント増加している要因は、流動資産における現金預金が前年度と比較して約</a:t>
          </a:r>
          <a:r>
            <a:rPr kumimoji="1" lang="en-US" altLang="ja-JP" sz="1300">
              <a:latin typeface="ＭＳ ゴシック" pitchFamily="49" charset="-128"/>
              <a:ea typeface="ＭＳ ゴシック" pitchFamily="49" charset="-128"/>
            </a:rPr>
            <a:t>3.2</a:t>
          </a:r>
          <a:r>
            <a:rPr kumimoji="1" lang="ja-JP" altLang="en-US" sz="1300">
              <a:latin typeface="ＭＳ ゴシック" pitchFamily="49" charset="-128"/>
              <a:ea typeface="ＭＳ ゴシック" pitchFamily="49" charset="-128"/>
            </a:rPr>
            <a:t>億円減少したものの、流動負債における未払金も約</a:t>
          </a:r>
          <a:r>
            <a:rPr kumimoji="1" lang="en-US" altLang="ja-JP" sz="1300">
              <a:latin typeface="ＭＳ ゴシック" pitchFamily="49" charset="-128"/>
              <a:ea typeface="ＭＳ ゴシック" pitchFamily="49" charset="-128"/>
            </a:rPr>
            <a:t>3.5</a:t>
          </a:r>
          <a:r>
            <a:rPr kumimoji="1" lang="ja-JP" altLang="en-US" sz="1300">
              <a:latin typeface="ＭＳ ゴシック" pitchFamily="49" charset="-128"/>
              <a:ea typeface="ＭＳ ゴシック" pitchFamily="49" charset="-128"/>
            </a:rPr>
            <a:t>億円減少したため、資金剰余金が増加したことによるものである。</a:t>
          </a:r>
        </a:p>
        <a:p>
          <a:r>
            <a:rPr kumimoji="1" lang="ja-JP" altLang="en-US" sz="1300">
              <a:latin typeface="ＭＳ ゴシック" pitchFamily="49" charset="-128"/>
              <a:ea typeface="ＭＳ ゴシック" pitchFamily="49" charset="-128"/>
            </a:rPr>
            <a:t>　国民健康保険事業特別会計においては、被保険者数の減少に伴う保険料収入の減、一人当たり医療費の増などによる歳入不足を補うため、基金繰入を行い実質収支黒字を維持したことから、標準財政規模比は、前年度と比べて</a:t>
          </a:r>
          <a:r>
            <a:rPr kumimoji="1" lang="en-US" altLang="ja-JP" sz="1300">
              <a:latin typeface="ＭＳ ゴシック" pitchFamily="49" charset="-128"/>
              <a:ea typeface="ＭＳ ゴシック" pitchFamily="49" charset="-128"/>
            </a:rPr>
            <a:t>0.22</a:t>
          </a:r>
          <a:r>
            <a:rPr kumimoji="1" lang="ja-JP" altLang="en-US" sz="1300">
              <a:latin typeface="ＭＳ ゴシック" pitchFamily="49" charset="-128"/>
              <a:ea typeface="ＭＳ ゴシック" pitchFamily="49" charset="-128"/>
            </a:rPr>
            <a:t>ポイント減少した。</a:t>
          </a:r>
        </a:p>
        <a:p>
          <a:r>
            <a:rPr kumimoji="1" lang="ja-JP" altLang="en-US" sz="1300">
              <a:latin typeface="ＭＳ ゴシック" pitchFamily="49" charset="-128"/>
              <a:ea typeface="ＭＳ ゴシック" pitchFamily="49" charset="-128"/>
            </a:rPr>
            <a:t>　令和６年度については、全会計黒字となっているが、一般会計においては、一般財源に大幅な不足が生じ、それを補うために、多額の基金繰入れを行うことで、黒字決算を維持した状況となっていることを踏まえ、恒常的な基金繰入れに依存しない収支が均衡した財政構造を再構築するとともに、依存財源の多寡による影響を極力抑えた、自立的な財政運営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16747952</v>
      </c>
      <c r="BO4" s="371"/>
      <c r="BP4" s="371"/>
      <c r="BQ4" s="371"/>
      <c r="BR4" s="371"/>
      <c r="BS4" s="371"/>
      <c r="BT4" s="371"/>
      <c r="BU4" s="372"/>
      <c r="BV4" s="370">
        <v>17931058</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0.5</v>
      </c>
      <c r="CU4" s="377"/>
      <c r="CV4" s="377"/>
      <c r="CW4" s="377"/>
      <c r="CX4" s="377"/>
      <c r="CY4" s="377"/>
      <c r="CZ4" s="377"/>
      <c r="DA4" s="378"/>
      <c r="DB4" s="376">
        <v>0.7</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16612606</v>
      </c>
      <c r="BO5" s="408"/>
      <c r="BP5" s="408"/>
      <c r="BQ5" s="408"/>
      <c r="BR5" s="408"/>
      <c r="BS5" s="408"/>
      <c r="BT5" s="408"/>
      <c r="BU5" s="409"/>
      <c r="BV5" s="407">
        <v>17629395</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98.5</v>
      </c>
      <c r="CU5" s="405"/>
      <c r="CV5" s="405"/>
      <c r="CW5" s="405"/>
      <c r="CX5" s="405"/>
      <c r="CY5" s="405"/>
      <c r="CZ5" s="405"/>
      <c r="DA5" s="406"/>
      <c r="DB5" s="404">
        <v>98</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135346</v>
      </c>
      <c r="BO6" s="408"/>
      <c r="BP6" s="408"/>
      <c r="BQ6" s="408"/>
      <c r="BR6" s="408"/>
      <c r="BS6" s="408"/>
      <c r="BT6" s="408"/>
      <c r="BU6" s="409"/>
      <c r="BV6" s="407">
        <v>301663</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98.8</v>
      </c>
      <c r="CU6" s="445"/>
      <c r="CV6" s="445"/>
      <c r="CW6" s="445"/>
      <c r="CX6" s="445"/>
      <c r="CY6" s="445"/>
      <c r="CZ6" s="445"/>
      <c r="DA6" s="446"/>
      <c r="DB6" s="444">
        <v>98.8</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85165</v>
      </c>
      <c r="BO7" s="408"/>
      <c r="BP7" s="408"/>
      <c r="BQ7" s="408"/>
      <c r="BR7" s="408"/>
      <c r="BS7" s="408"/>
      <c r="BT7" s="408"/>
      <c r="BU7" s="409"/>
      <c r="BV7" s="407">
        <v>241246</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9657091</v>
      </c>
      <c r="CU7" s="408"/>
      <c r="CV7" s="408"/>
      <c r="CW7" s="408"/>
      <c r="CX7" s="408"/>
      <c r="CY7" s="408"/>
      <c r="CZ7" s="408"/>
      <c r="DA7" s="409"/>
      <c r="DB7" s="407">
        <v>9202618</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50181</v>
      </c>
      <c r="BO8" s="408"/>
      <c r="BP8" s="408"/>
      <c r="BQ8" s="408"/>
      <c r="BR8" s="408"/>
      <c r="BS8" s="408"/>
      <c r="BT8" s="408"/>
      <c r="BU8" s="409"/>
      <c r="BV8" s="407">
        <v>60417</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0.55000000000000004</v>
      </c>
      <c r="CU8" s="448"/>
      <c r="CV8" s="448"/>
      <c r="CW8" s="448"/>
      <c r="CX8" s="448"/>
      <c r="CY8" s="448"/>
      <c r="CZ8" s="448"/>
      <c r="DA8" s="449"/>
      <c r="DB8" s="447">
        <v>0.55000000000000004</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43763</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-10236</v>
      </c>
      <c r="BO9" s="408"/>
      <c r="BP9" s="408"/>
      <c r="BQ9" s="408"/>
      <c r="BR9" s="408"/>
      <c r="BS9" s="408"/>
      <c r="BT9" s="408"/>
      <c r="BU9" s="409"/>
      <c r="BV9" s="407">
        <v>-15472</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8.4</v>
      </c>
      <c r="CU9" s="405"/>
      <c r="CV9" s="405"/>
      <c r="CW9" s="405"/>
      <c r="CX9" s="405"/>
      <c r="CY9" s="405"/>
      <c r="CZ9" s="405"/>
      <c r="DA9" s="406"/>
      <c r="DB9" s="404">
        <v>8.1</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44435</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32000</v>
      </c>
      <c r="BO10" s="408"/>
      <c r="BP10" s="408"/>
      <c r="BQ10" s="408"/>
      <c r="BR10" s="408"/>
      <c r="BS10" s="408"/>
      <c r="BT10" s="408"/>
      <c r="BU10" s="409"/>
      <c r="BV10" s="407">
        <v>39000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42544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54000</v>
      </c>
      <c r="BO12" s="408"/>
      <c r="BP12" s="408"/>
      <c r="BQ12" s="408"/>
      <c r="BR12" s="408"/>
      <c r="BS12" s="408"/>
      <c r="BT12" s="408"/>
      <c r="BU12" s="409"/>
      <c r="BV12" s="407">
        <v>350000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42072</v>
      </c>
      <c r="S13" s="492"/>
      <c r="T13" s="492"/>
      <c r="U13" s="492"/>
      <c r="V13" s="493"/>
      <c r="W13" s="423" t="s">
        <v>131</v>
      </c>
      <c r="X13" s="424"/>
      <c r="Y13" s="424"/>
      <c r="Z13" s="424"/>
      <c r="AA13" s="424"/>
      <c r="AB13" s="414"/>
      <c r="AC13" s="458">
        <v>244</v>
      </c>
      <c r="AD13" s="459"/>
      <c r="AE13" s="459"/>
      <c r="AF13" s="459"/>
      <c r="AG13" s="501"/>
      <c r="AH13" s="458">
        <v>306</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-32236</v>
      </c>
      <c r="BO13" s="408"/>
      <c r="BP13" s="408"/>
      <c r="BQ13" s="408"/>
      <c r="BR13" s="408"/>
      <c r="BS13" s="408"/>
      <c r="BT13" s="408"/>
      <c r="BU13" s="409"/>
      <c r="BV13" s="407">
        <v>-326472</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1.7</v>
      </c>
      <c r="CU13" s="405"/>
      <c r="CV13" s="405"/>
      <c r="CW13" s="405"/>
      <c r="CX13" s="405"/>
      <c r="CY13" s="405"/>
      <c r="CZ13" s="405"/>
      <c r="DA13" s="406"/>
      <c r="DB13" s="404">
        <v>1.3</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42854</v>
      </c>
      <c r="S14" s="492"/>
      <c r="T14" s="492"/>
      <c r="U14" s="492"/>
      <c r="V14" s="493"/>
      <c r="W14" s="397"/>
      <c r="X14" s="398"/>
      <c r="Y14" s="398"/>
      <c r="Z14" s="398"/>
      <c r="AA14" s="398"/>
      <c r="AB14" s="387"/>
      <c r="AC14" s="494">
        <v>1.4</v>
      </c>
      <c r="AD14" s="495"/>
      <c r="AE14" s="495"/>
      <c r="AF14" s="495"/>
      <c r="AG14" s="496"/>
      <c r="AH14" s="494">
        <v>1.6</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42435</v>
      </c>
      <c r="S15" s="492"/>
      <c r="T15" s="492"/>
      <c r="U15" s="492"/>
      <c r="V15" s="493"/>
      <c r="W15" s="423" t="s">
        <v>137</v>
      </c>
      <c r="X15" s="424"/>
      <c r="Y15" s="424"/>
      <c r="Z15" s="424"/>
      <c r="AA15" s="424"/>
      <c r="AB15" s="414"/>
      <c r="AC15" s="458">
        <v>3916</v>
      </c>
      <c r="AD15" s="459"/>
      <c r="AE15" s="459"/>
      <c r="AF15" s="459"/>
      <c r="AG15" s="501"/>
      <c r="AH15" s="458">
        <v>4470</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4537997</v>
      </c>
      <c r="BO15" s="371"/>
      <c r="BP15" s="371"/>
      <c r="BQ15" s="371"/>
      <c r="BR15" s="371"/>
      <c r="BS15" s="371"/>
      <c r="BT15" s="371"/>
      <c r="BU15" s="372"/>
      <c r="BV15" s="370">
        <v>4440863</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22</v>
      </c>
      <c r="AD16" s="495"/>
      <c r="AE16" s="495"/>
      <c r="AF16" s="495"/>
      <c r="AG16" s="496"/>
      <c r="AH16" s="494">
        <v>23.7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8454145</v>
      </c>
      <c r="BO16" s="408"/>
      <c r="BP16" s="408"/>
      <c r="BQ16" s="408"/>
      <c r="BR16" s="408"/>
      <c r="BS16" s="408"/>
      <c r="BT16" s="408"/>
      <c r="BU16" s="409"/>
      <c r="BV16" s="407">
        <v>8012424</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13668</v>
      </c>
      <c r="AD17" s="459"/>
      <c r="AE17" s="459"/>
      <c r="AF17" s="459"/>
      <c r="AG17" s="501"/>
      <c r="AH17" s="458">
        <v>14103</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5696640</v>
      </c>
      <c r="BO17" s="408"/>
      <c r="BP17" s="408"/>
      <c r="BQ17" s="408"/>
      <c r="BR17" s="408"/>
      <c r="BS17" s="408"/>
      <c r="BT17" s="408"/>
      <c r="BU17" s="409"/>
      <c r="BV17" s="407">
        <v>5564930</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17.239999999999998</v>
      </c>
      <c r="M18" s="531"/>
      <c r="N18" s="531"/>
      <c r="O18" s="531"/>
      <c r="P18" s="531"/>
      <c r="Q18" s="531"/>
      <c r="R18" s="532"/>
      <c r="S18" s="532"/>
      <c r="T18" s="532"/>
      <c r="U18" s="532"/>
      <c r="V18" s="533"/>
      <c r="W18" s="425"/>
      <c r="X18" s="426"/>
      <c r="Y18" s="426"/>
      <c r="Z18" s="426"/>
      <c r="AA18" s="426"/>
      <c r="AB18" s="417"/>
      <c r="AC18" s="534">
        <v>76.7</v>
      </c>
      <c r="AD18" s="535"/>
      <c r="AE18" s="535"/>
      <c r="AF18" s="535"/>
      <c r="AG18" s="536"/>
      <c r="AH18" s="534">
        <v>74.7</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9773962</v>
      </c>
      <c r="BO18" s="408"/>
      <c r="BP18" s="408"/>
      <c r="BQ18" s="408"/>
      <c r="BR18" s="408"/>
      <c r="BS18" s="408"/>
      <c r="BT18" s="408"/>
      <c r="BU18" s="409"/>
      <c r="BV18" s="407">
        <v>9183690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2538</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11303072</v>
      </c>
      <c r="BO19" s="408"/>
      <c r="BP19" s="408"/>
      <c r="BQ19" s="408"/>
      <c r="BR19" s="408"/>
      <c r="BS19" s="408"/>
      <c r="BT19" s="408"/>
      <c r="BU19" s="409"/>
      <c r="BV19" s="407">
        <v>10867811</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17256</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9706928</v>
      </c>
      <c r="BO22" s="371"/>
      <c r="BP22" s="371"/>
      <c r="BQ22" s="371"/>
      <c r="BR22" s="371"/>
      <c r="BS22" s="371"/>
      <c r="BT22" s="371"/>
      <c r="BU22" s="372"/>
      <c r="BV22" s="370">
        <v>10061682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9229496</v>
      </c>
      <c r="BO23" s="408"/>
      <c r="BP23" s="408"/>
      <c r="BQ23" s="408"/>
      <c r="BR23" s="408"/>
      <c r="BS23" s="408"/>
      <c r="BT23" s="408"/>
      <c r="BU23" s="409"/>
      <c r="BV23" s="407">
        <v>9538307</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6080</v>
      </c>
      <c r="R24" s="459"/>
      <c r="S24" s="459"/>
      <c r="T24" s="459"/>
      <c r="U24" s="459"/>
      <c r="V24" s="501"/>
      <c r="W24" s="553"/>
      <c r="X24" s="554"/>
      <c r="Y24" s="555"/>
      <c r="Z24" s="457" t="s">
        <v>162</v>
      </c>
      <c r="AA24" s="437"/>
      <c r="AB24" s="437"/>
      <c r="AC24" s="437"/>
      <c r="AD24" s="437"/>
      <c r="AE24" s="437"/>
      <c r="AF24" s="437"/>
      <c r="AG24" s="438"/>
      <c r="AH24" s="458">
        <v>272</v>
      </c>
      <c r="AI24" s="459"/>
      <c r="AJ24" s="459"/>
      <c r="AK24" s="459"/>
      <c r="AL24" s="501"/>
      <c r="AM24" s="458">
        <v>850816</v>
      </c>
      <c r="AN24" s="459"/>
      <c r="AO24" s="459"/>
      <c r="AP24" s="459"/>
      <c r="AQ24" s="459"/>
      <c r="AR24" s="501"/>
      <c r="AS24" s="458">
        <v>3128</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5321195</v>
      </c>
      <c r="BO24" s="408"/>
      <c r="BP24" s="408"/>
      <c r="BQ24" s="408"/>
      <c r="BR24" s="408"/>
      <c r="BS24" s="408"/>
      <c r="BT24" s="408"/>
      <c r="BU24" s="409"/>
      <c r="BV24" s="407">
        <v>5188625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5814</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2572024</v>
      </c>
      <c r="BO25" s="371"/>
      <c r="BP25" s="371"/>
      <c r="BQ25" s="371"/>
      <c r="BR25" s="371"/>
      <c r="BS25" s="371"/>
      <c r="BT25" s="371"/>
      <c r="BU25" s="372"/>
      <c r="BV25" s="370">
        <v>1802832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5681</v>
      </c>
      <c r="R26" s="459"/>
      <c r="S26" s="459"/>
      <c r="T26" s="459"/>
      <c r="U26" s="459"/>
      <c r="V26" s="501"/>
      <c r="W26" s="553"/>
      <c r="X26" s="554"/>
      <c r="Y26" s="555"/>
      <c r="Z26" s="457" t="s">
        <v>168</v>
      </c>
      <c r="AA26" s="559"/>
      <c r="AB26" s="559"/>
      <c r="AC26" s="559"/>
      <c r="AD26" s="559"/>
      <c r="AE26" s="559"/>
      <c r="AF26" s="559"/>
      <c r="AG26" s="560"/>
      <c r="AH26" s="458" t="s">
        <v>122</v>
      </c>
      <c r="AI26" s="459"/>
      <c r="AJ26" s="459"/>
      <c r="AK26" s="459"/>
      <c r="AL26" s="501"/>
      <c r="AM26" s="458" t="s">
        <v>122</v>
      </c>
      <c r="AN26" s="459"/>
      <c r="AO26" s="459"/>
      <c r="AP26" s="459"/>
      <c r="AQ26" s="459"/>
      <c r="AR26" s="501"/>
      <c r="AS26" s="458" t="s">
        <v>122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3500</v>
      </c>
      <c r="R27" s="459"/>
      <c r="S27" s="459"/>
      <c r="T27" s="459"/>
      <c r="U27" s="459"/>
      <c r="V27" s="501"/>
      <c r="W27" s="553"/>
      <c r="X27" s="554"/>
      <c r="Y27" s="555"/>
      <c r="Z27" s="457" t="s">
        <v>171</v>
      </c>
      <c r="AA27" s="437"/>
      <c r="AB27" s="437"/>
      <c r="AC27" s="437"/>
      <c r="AD27" s="437"/>
      <c r="AE27" s="437"/>
      <c r="AF27" s="437"/>
      <c r="AG27" s="438"/>
      <c r="AH27" s="458">
        <v>6</v>
      </c>
      <c r="AI27" s="459"/>
      <c r="AJ27" s="459"/>
      <c r="AK27" s="459"/>
      <c r="AL27" s="501"/>
      <c r="AM27" s="458">
        <v>24630</v>
      </c>
      <c r="AN27" s="459"/>
      <c r="AO27" s="459"/>
      <c r="AP27" s="459"/>
      <c r="AQ27" s="459"/>
      <c r="AR27" s="501"/>
      <c r="AS27" s="458">
        <v>4105</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3200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982221</v>
      </c>
      <c r="BO28" s="371"/>
      <c r="BP28" s="371"/>
      <c r="BQ28" s="371"/>
      <c r="BR28" s="371"/>
      <c r="BS28" s="371"/>
      <c r="BT28" s="371"/>
      <c r="BU28" s="372"/>
      <c r="BV28" s="370">
        <v>1004221</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12</v>
      </c>
      <c r="M29" s="459"/>
      <c r="N29" s="459"/>
      <c r="O29" s="459"/>
      <c r="P29" s="501"/>
      <c r="Q29" s="458">
        <v>3000</v>
      </c>
      <c r="R29" s="459"/>
      <c r="S29" s="459"/>
      <c r="T29" s="459"/>
      <c r="U29" s="459"/>
      <c r="V29" s="501"/>
      <c r="W29" s="556"/>
      <c r="X29" s="557"/>
      <c r="Y29" s="558"/>
      <c r="Z29" s="457" t="s">
        <v>177</v>
      </c>
      <c r="AA29" s="437"/>
      <c r="AB29" s="437"/>
      <c r="AC29" s="437"/>
      <c r="AD29" s="437"/>
      <c r="AE29" s="437"/>
      <c r="AF29" s="437"/>
      <c r="AG29" s="438"/>
      <c r="AH29" s="458">
        <v>278</v>
      </c>
      <c r="AI29" s="459"/>
      <c r="AJ29" s="459"/>
      <c r="AK29" s="459"/>
      <c r="AL29" s="501"/>
      <c r="AM29" s="458">
        <v>875446</v>
      </c>
      <c r="AN29" s="459"/>
      <c r="AO29" s="459"/>
      <c r="AP29" s="459"/>
      <c r="AQ29" s="459"/>
      <c r="AR29" s="501"/>
      <c r="AS29" s="458">
        <v>3149</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873101</v>
      </c>
      <c r="BO29" s="408"/>
      <c r="BP29" s="408"/>
      <c r="BQ29" s="408"/>
      <c r="BR29" s="408"/>
      <c r="BS29" s="408"/>
      <c r="BT29" s="408"/>
      <c r="BU29" s="409"/>
      <c r="BV29" s="407">
        <v>841453</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96.7</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5614320</v>
      </c>
      <c r="BO30" s="527"/>
      <c r="BP30" s="527"/>
      <c r="BQ30" s="527"/>
      <c r="BR30" s="527"/>
      <c r="BS30" s="527"/>
      <c r="BT30" s="527"/>
      <c r="BU30" s="528"/>
      <c r="BV30" s="526">
        <v>6050521</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大阪府後期高齢者医療広域連合（一般会計）</v>
      </c>
      <c r="BZ34" s="598"/>
      <c r="CA34" s="598"/>
      <c r="CB34" s="598"/>
      <c r="CC34" s="598"/>
      <c r="CD34" s="598"/>
      <c r="CE34" s="598"/>
      <c r="CF34" s="598"/>
      <c r="CG34" s="598"/>
      <c r="CH34" s="598"/>
      <c r="CI34" s="598"/>
      <c r="CJ34" s="598"/>
      <c r="CK34" s="598"/>
      <c r="CL34" s="598"/>
      <c r="CM34" s="598"/>
      <c r="CN34" s="169"/>
      <c r="CO34" s="597">
        <f>IF(CQ34="","",MAX(C34:D43,U34:V43,AM34:AN43,BE34:BF43,BW34:BX43)+1)</f>
        <v>13</v>
      </c>
      <c r="CP34" s="597"/>
      <c r="CQ34" s="598" t="str">
        <f>IF('各会計、関係団体の財政状況及び健全化判断比率'!BS7="","",'各会計、関係団体の財政状況及び健全化判断比率'!BS7)</f>
        <v>熊取町土地開発公社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〇</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墓地事業特別会計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大阪府後期高齢者医療広域連合（後期高齢者医療特別会計）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大阪広域水道企業団（水道事業会計）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大阪広域水道企業団（水道事業会計）熊取水道事業</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大阪広域水道企業団（工業用水道事業会計）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12</v>
      </c>
      <c r="BX39" s="597"/>
      <c r="BY39" s="598" t="str">
        <f>IF('各会計、関係団体の財政状況及び健全化判断比率'!B73="","",'各会計、関係団体の財政状況及び健全化判断比率'!B73)</f>
        <v>泉州南消防組合（一般会計）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MOKk8s8j/y7oz8RI0A6gwUf0ex11ZY4drgKmUZnTa188bi3gpj4HHY1/bWzdbVTJ5wz2muyJCpHYX2GZEJVYEQ==" saltValue="lFOhBTeBuwAvyB1AP+zGR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election sqref="A1:XFD1"/>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1" t="s">
        <v>532</v>
      </c>
      <c r="D34" s="1151"/>
      <c r="E34" s="1152"/>
      <c r="F34" s="32">
        <v>2.2999999999999998</v>
      </c>
      <c r="G34" s="33">
        <v>2.68</v>
      </c>
      <c r="H34" s="33">
        <v>3.35</v>
      </c>
      <c r="I34" s="33">
        <v>3.04</v>
      </c>
      <c r="J34" s="34">
        <v>3.83</v>
      </c>
      <c r="K34" s="22"/>
      <c r="L34" s="22"/>
      <c r="M34" s="22"/>
      <c r="N34" s="22"/>
      <c r="O34" s="22"/>
      <c r="P34" s="22"/>
    </row>
    <row r="35" spans="1:16" ht="39" customHeight="1" x14ac:dyDescent="0.2">
      <c r="A35" s="22"/>
      <c r="B35" s="35"/>
      <c r="C35" s="1145" t="s">
        <v>533</v>
      </c>
      <c r="D35" s="1146"/>
      <c r="E35" s="1147"/>
      <c r="F35" s="36">
        <v>0.57999999999999996</v>
      </c>
      <c r="G35" s="37">
        <v>6.65</v>
      </c>
      <c r="H35" s="37">
        <v>0.83</v>
      </c>
      <c r="I35" s="37">
        <v>0.65</v>
      </c>
      <c r="J35" s="38">
        <v>0.51</v>
      </c>
      <c r="K35" s="22"/>
      <c r="L35" s="22"/>
      <c r="M35" s="22"/>
      <c r="N35" s="22"/>
      <c r="O35" s="22"/>
      <c r="P35" s="22"/>
    </row>
    <row r="36" spans="1:16" ht="39" customHeight="1" x14ac:dyDescent="0.2">
      <c r="A36" s="22"/>
      <c r="B36" s="35"/>
      <c r="C36" s="1145" t="s">
        <v>534</v>
      </c>
      <c r="D36" s="1146"/>
      <c r="E36" s="1147"/>
      <c r="F36" s="36">
        <v>0.67</v>
      </c>
      <c r="G36" s="37">
        <v>0.82</v>
      </c>
      <c r="H36" s="37">
        <v>0.55000000000000004</v>
      </c>
      <c r="I36" s="37">
        <v>0.45</v>
      </c>
      <c r="J36" s="38">
        <v>0.09</v>
      </c>
      <c r="K36" s="22"/>
      <c r="L36" s="22"/>
      <c r="M36" s="22"/>
      <c r="N36" s="22"/>
      <c r="O36" s="22"/>
      <c r="P36" s="22"/>
    </row>
    <row r="37" spans="1:16" ht="39" customHeight="1" x14ac:dyDescent="0.2">
      <c r="A37" s="22"/>
      <c r="B37" s="35"/>
      <c r="C37" s="1145" t="s">
        <v>535</v>
      </c>
      <c r="D37" s="1146"/>
      <c r="E37" s="1147"/>
      <c r="F37" s="36">
        <v>0.02</v>
      </c>
      <c r="G37" s="37">
        <v>0.03</v>
      </c>
      <c r="H37" s="37">
        <v>0.03</v>
      </c>
      <c r="I37" s="37">
        <v>0.05</v>
      </c>
      <c r="J37" s="38">
        <v>0.05</v>
      </c>
      <c r="K37" s="22"/>
      <c r="L37" s="22"/>
      <c r="M37" s="22"/>
      <c r="N37" s="22"/>
      <c r="O37" s="22"/>
      <c r="P37" s="22"/>
    </row>
    <row r="38" spans="1:16" ht="39" customHeight="1" x14ac:dyDescent="0.2">
      <c r="A38" s="22"/>
      <c r="B38" s="35"/>
      <c r="C38" s="1145" t="s">
        <v>536</v>
      </c>
      <c r="D38" s="1146"/>
      <c r="E38" s="1147"/>
      <c r="F38" s="36">
        <v>1.64</v>
      </c>
      <c r="G38" s="37">
        <v>0.74</v>
      </c>
      <c r="H38" s="37">
        <v>0.61</v>
      </c>
      <c r="I38" s="37">
        <v>0.24</v>
      </c>
      <c r="J38" s="38">
        <v>0.02</v>
      </c>
      <c r="K38" s="22"/>
      <c r="L38" s="22"/>
      <c r="M38" s="22"/>
      <c r="N38" s="22"/>
      <c r="O38" s="22"/>
      <c r="P38" s="22"/>
    </row>
    <row r="39" spans="1:16" ht="39" customHeight="1" x14ac:dyDescent="0.2">
      <c r="A39" s="22"/>
      <c r="B39" s="35"/>
      <c r="C39" s="1145" t="s">
        <v>537</v>
      </c>
      <c r="D39" s="1146"/>
      <c r="E39" s="1147"/>
      <c r="F39" s="36">
        <v>0</v>
      </c>
      <c r="G39" s="37">
        <v>0</v>
      </c>
      <c r="H39" s="37">
        <v>0</v>
      </c>
      <c r="I39" s="37">
        <v>0</v>
      </c>
      <c r="J39" s="38">
        <v>0</v>
      </c>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x14ac:dyDescent="0.25">
      <c r="A43" s="22"/>
      <c r="B43" s="40"/>
      <c r="C43" s="1148" t="s">
        <v>539</v>
      </c>
      <c r="D43" s="1149"/>
      <c r="E43" s="1150"/>
      <c r="F43" s="41">
        <v>5.42</v>
      </c>
      <c r="G43" s="42" t="s">
        <v>485</v>
      </c>
      <c r="H43" s="42" t="s">
        <v>485</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OxGonjt9OQQGNFMSicGjxM+X28AYlJSt38k2wqeaXqc4miiSItJD0DbiITy46bWaAESFvhwXJmxUXb5WarGUg==" saltValue="YL22Nh3fN99JZ6G5SH14o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election sqref="A1:XFD1"/>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875</v>
      </c>
      <c r="L45" s="60">
        <v>832</v>
      </c>
      <c r="M45" s="60">
        <v>852</v>
      </c>
      <c r="N45" s="60">
        <v>890</v>
      </c>
      <c r="O45" s="61">
        <v>967</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485</v>
      </c>
      <c r="L46" s="64" t="s">
        <v>485</v>
      </c>
      <c r="M46" s="64" t="s">
        <v>485</v>
      </c>
      <c r="N46" s="64" t="s">
        <v>485</v>
      </c>
      <c r="O46" s="65" t="s">
        <v>485</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485</v>
      </c>
      <c r="L47" s="64" t="s">
        <v>485</v>
      </c>
      <c r="M47" s="64" t="s">
        <v>485</v>
      </c>
      <c r="N47" s="64" t="s">
        <v>485</v>
      </c>
      <c r="O47" s="65" t="s">
        <v>485</v>
      </c>
      <c r="P47" s="48"/>
      <c r="Q47" s="48"/>
      <c r="R47" s="48"/>
      <c r="S47" s="48"/>
      <c r="T47" s="48"/>
      <c r="U47" s="48"/>
    </row>
    <row r="48" spans="1:21" ht="30.75" customHeight="1" x14ac:dyDescent="0.2">
      <c r="A48" s="48"/>
      <c r="B48" s="1155"/>
      <c r="C48" s="1156"/>
      <c r="D48" s="62"/>
      <c r="E48" s="1161" t="s">
        <v>13</v>
      </c>
      <c r="F48" s="1161"/>
      <c r="G48" s="1161"/>
      <c r="H48" s="1161"/>
      <c r="I48" s="1161"/>
      <c r="J48" s="1162"/>
      <c r="K48" s="63">
        <v>234</v>
      </c>
      <c r="L48" s="64">
        <v>223</v>
      </c>
      <c r="M48" s="64">
        <v>219</v>
      </c>
      <c r="N48" s="64">
        <v>226</v>
      </c>
      <c r="O48" s="65">
        <v>224</v>
      </c>
      <c r="P48" s="48"/>
      <c r="Q48" s="48"/>
      <c r="R48" s="48"/>
      <c r="S48" s="48"/>
      <c r="T48" s="48"/>
      <c r="U48" s="48"/>
    </row>
    <row r="49" spans="1:21" ht="30.75" customHeight="1" x14ac:dyDescent="0.2">
      <c r="A49" s="48"/>
      <c r="B49" s="1155"/>
      <c r="C49" s="1156"/>
      <c r="D49" s="62"/>
      <c r="E49" s="1161" t="s">
        <v>14</v>
      </c>
      <c r="F49" s="1161"/>
      <c r="G49" s="1161"/>
      <c r="H49" s="1161"/>
      <c r="I49" s="1161"/>
      <c r="J49" s="1162"/>
      <c r="K49" s="63">
        <v>36</v>
      </c>
      <c r="L49" s="64">
        <v>40</v>
      </c>
      <c r="M49" s="64">
        <v>37</v>
      </c>
      <c r="N49" s="64">
        <v>38</v>
      </c>
      <c r="O49" s="65">
        <v>37</v>
      </c>
      <c r="P49" s="48"/>
      <c r="Q49" s="48"/>
      <c r="R49" s="48"/>
      <c r="S49" s="48"/>
      <c r="T49" s="48"/>
      <c r="U49" s="48"/>
    </row>
    <row r="50" spans="1:21" ht="30.75" customHeight="1" x14ac:dyDescent="0.2">
      <c r="A50" s="48"/>
      <c r="B50" s="1155"/>
      <c r="C50" s="1156"/>
      <c r="D50" s="62"/>
      <c r="E50" s="1161" t="s">
        <v>15</v>
      </c>
      <c r="F50" s="1161"/>
      <c r="G50" s="1161"/>
      <c r="H50" s="1161"/>
      <c r="I50" s="1161"/>
      <c r="J50" s="1162"/>
      <c r="K50" s="63" t="s">
        <v>485</v>
      </c>
      <c r="L50" s="64" t="s">
        <v>485</v>
      </c>
      <c r="M50" s="64" t="s">
        <v>485</v>
      </c>
      <c r="N50" s="64" t="s">
        <v>485</v>
      </c>
      <c r="O50" s="65" t="s">
        <v>485</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485</v>
      </c>
      <c r="L51" s="64" t="s">
        <v>485</v>
      </c>
      <c r="M51" s="64" t="s">
        <v>485</v>
      </c>
      <c r="N51" s="64" t="s">
        <v>485</v>
      </c>
      <c r="O51" s="65" t="s">
        <v>485</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961</v>
      </c>
      <c r="L52" s="64">
        <v>994</v>
      </c>
      <c r="M52" s="64">
        <v>1012</v>
      </c>
      <c r="N52" s="64">
        <v>1006</v>
      </c>
      <c r="O52" s="65">
        <v>1022</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184</v>
      </c>
      <c r="L53" s="69">
        <v>101</v>
      </c>
      <c r="M53" s="69">
        <v>96</v>
      </c>
      <c r="N53" s="69">
        <v>148</v>
      </c>
      <c r="O53" s="70">
        <v>206</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GtqZrHfXoC6uW40rKfXLsVi1rGejrjNAiVUfin2GuvNeYodHz1fan9REoqULIgCffxmOAO4GtC9myqGu8hZlpA==" saltValue="LyTaGdSgZuhMmn3l3wetY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election sqref="A1:XFD1"/>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84" t="s">
        <v>30</v>
      </c>
      <c r="C41" s="1185"/>
      <c r="D41" s="105"/>
      <c r="E41" s="1190" t="s">
        <v>31</v>
      </c>
      <c r="F41" s="1190"/>
      <c r="G41" s="1190"/>
      <c r="H41" s="1191"/>
      <c r="I41" s="343">
        <v>9175</v>
      </c>
      <c r="J41" s="344">
        <v>9574</v>
      </c>
      <c r="K41" s="344">
        <v>9579</v>
      </c>
      <c r="L41" s="344">
        <v>10062</v>
      </c>
      <c r="M41" s="345">
        <v>9707</v>
      </c>
    </row>
    <row r="42" spans="2:13" ht="27.75" customHeight="1" x14ac:dyDescent="0.2">
      <c r="B42" s="1186"/>
      <c r="C42" s="1187"/>
      <c r="D42" s="106"/>
      <c r="E42" s="1192" t="s">
        <v>32</v>
      </c>
      <c r="F42" s="1192"/>
      <c r="G42" s="1192"/>
      <c r="H42" s="1193"/>
      <c r="I42" s="346">
        <v>638</v>
      </c>
      <c r="J42" s="347">
        <v>638</v>
      </c>
      <c r="K42" s="347">
        <v>638</v>
      </c>
      <c r="L42" s="347">
        <v>638</v>
      </c>
      <c r="M42" s="348">
        <v>638</v>
      </c>
    </row>
    <row r="43" spans="2:13" ht="27.75" customHeight="1" x14ac:dyDescent="0.2">
      <c r="B43" s="1186"/>
      <c r="C43" s="1187"/>
      <c r="D43" s="106"/>
      <c r="E43" s="1192" t="s">
        <v>33</v>
      </c>
      <c r="F43" s="1192"/>
      <c r="G43" s="1192"/>
      <c r="H43" s="1193"/>
      <c r="I43" s="346">
        <v>3048</v>
      </c>
      <c r="J43" s="347">
        <v>2982</v>
      </c>
      <c r="K43" s="347">
        <v>2920</v>
      </c>
      <c r="L43" s="347">
        <v>2843</v>
      </c>
      <c r="M43" s="348">
        <v>2765</v>
      </c>
    </row>
    <row r="44" spans="2:13" ht="27.75" customHeight="1" x14ac:dyDescent="0.2">
      <c r="B44" s="1186"/>
      <c r="C44" s="1187"/>
      <c r="D44" s="106"/>
      <c r="E44" s="1192" t="s">
        <v>34</v>
      </c>
      <c r="F44" s="1192"/>
      <c r="G44" s="1192"/>
      <c r="H44" s="1193"/>
      <c r="I44" s="346">
        <v>265</v>
      </c>
      <c r="J44" s="347">
        <v>233</v>
      </c>
      <c r="K44" s="347">
        <v>202</v>
      </c>
      <c r="L44" s="347">
        <v>174</v>
      </c>
      <c r="M44" s="348">
        <v>172</v>
      </c>
    </row>
    <row r="45" spans="2:13" ht="27.75" customHeight="1" x14ac:dyDescent="0.2">
      <c r="B45" s="1186"/>
      <c r="C45" s="1187"/>
      <c r="D45" s="106"/>
      <c r="E45" s="1192" t="s">
        <v>35</v>
      </c>
      <c r="F45" s="1192"/>
      <c r="G45" s="1192"/>
      <c r="H45" s="1193"/>
      <c r="I45" s="346">
        <v>2381</v>
      </c>
      <c r="J45" s="347">
        <v>2332</v>
      </c>
      <c r="K45" s="347">
        <v>2301</v>
      </c>
      <c r="L45" s="347">
        <v>2330</v>
      </c>
      <c r="M45" s="348">
        <v>2171</v>
      </c>
    </row>
    <row r="46" spans="2:13" ht="27.75" customHeight="1" x14ac:dyDescent="0.2">
      <c r="B46" s="1186"/>
      <c r="C46" s="1187"/>
      <c r="D46" s="107"/>
      <c r="E46" s="1192" t="s">
        <v>36</v>
      </c>
      <c r="F46" s="1192"/>
      <c r="G46" s="1192"/>
      <c r="H46" s="1193"/>
      <c r="I46" s="346" t="s">
        <v>485</v>
      </c>
      <c r="J46" s="347" t="s">
        <v>485</v>
      </c>
      <c r="K46" s="347" t="s">
        <v>485</v>
      </c>
      <c r="L46" s="347" t="s">
        <v>485</v>
      </c>
      <c r="M46" s="348" t="s">
        <v>485</v>
      </c>
    </row>
    <row r="47" spans="2:13" ht="27.75" customHeight="1" x14ac:dyDescent="0.2">
      <c r="B47" s="1186"/>
      <c r="C47" s="1187"/>
      <c r="D47" s="108"/>
      <c r="E47" s="1194" t="s">
        <v>37</v>
      </c>
      <c r="F47" s="1195"/>
      <c r="G47" s="1195"/>
      <c r="H47" s="1196"/>
      <c r="I47" s="346" t="s">
        <v>485</v>
      </c>
      <c r="J47" s="347" t="s">
        <v>485</v>
      </c>
      <c r="K47" s="347" t="s">
        <v>485</v>
      </c>
      <c r="L47" s="347" t="s">
        <v>485</v>
      </c>
      <c r="M47" s="348" t="s">
        <v>485</v>
      </c>
    </row>
    <row r="48" spans="2:13" ht="27.75" customHeight="1" x14ac:dyDescent="0.2">
      <c r="B48" s="1186"/>
      <c r="C48" s="1187"/>
      <c r="D48" s="106"/>
      <c r="E48" s="1192" t="s">
        <v>38</v>
      </c>
      <c r="F48" s="1192"/>
      <c r="G48" s="1192"/>
      <c r="H48" s="1193"/>
      <c r="I48" s="346" t="s">
        <v>485</v>
      </c>
      <c r="J48" s="347" t="s">
        <v>485</v>
      </c>
      <c r="K48" s="347" t="s">
        <v>485</v>
      </c>
      <c r="L48" s="347" t="s">
        <v>485</v>
      </c>
      <c r="M48" s="348" t="s">
        <v>485</v>
      </c>
    </row>
    <row r="49" spans="2:13" ht="27.75" customHeight="1" x14ac:dyDescent="0.2">
      <c r="B49" s="1188"/>
      <c r="C49" s="1189"/>
      <c r="D49" s="106"/>
      <c r="E49" s="1192" t="s">
        <v>39</v>
      </c>
      <c r="F49" s="1192"/>
      <c r="G49" s="1192"/>
      <c r="H49" s="1193"/>
      <c r="I49" s="346" t="s">
        <v>485</v>
      </c>
      <c r="J49" s="347" t="s">
        <v>485</v>
      </c>
      <c r="K49" s="347" t="s">
        <v>485</v>
      </c>
      <c r="L49" s="347" t="s">
        <v>485</v>
      </c>
      <c r="M49" s="348" t="s">
        <v>485</v>
      </c>
    </row>
    <row r="50" spans="2:13" ht="27.75" customHeight="1" x14ac:dyDescent="0.2">
      <c r="B50" s="1197" t="s">
        <v>40</v>
      </c>
      <c r="C50" s="1198"/>
      <c r="D50" s="109"/>
      <c r="E50" s="1192" t="s">
        <v>41</v>
      </c>
      <c r="F50" s="1192"/>
      <c r="G50" s="1192"/>
      <c r="H50" s="1193"/>
      <c r="I50" s="346">
        <v>6512</v>
      </c>
      <c r="J50" s="347">
        <v>7112</v>
      </c>
      <c r="K50" s="347">
        <v>8080</v>
      </c>
      <c r="L50" s="347">
        <v>7259</v>
      </c>
      <c r="M50" s="348">
        <v>6832</v>
      </c>
    </row>
    <row r="51" spans="2:13" ht="27.75" customHeight="1" x14ac:dyDescent="0.2">
      <c r="B51" s="1186"/>
      <c r="C51" s="1187"/>
      <c r="D51" s="106"/>
      <c r="E51" s="1192" t="s">
        <v>42</v>
      </c>
      <c r="F51" s="1192"/>
      <c r="G51" s="1192"/>
      <c r="H51" s="1193"/>
      <c r="I51" s="346">
        <v>220</v>
      </c>
      <c r="J51" s="347">
        <v>220</v>
      </c>
      <c r="K51" s="347">
        <v>182</v>
      </c>
      <c r="L51" s="347">
        <v>171</v>
      </c>
      <c r="M51" s="348">
        <v>146</v>
      </c>
    </row>
    <row r="52" spans="2:13" ht="27.75" customHeight="1" x14ac:dyDescent="0.2">
      <c r="B52" s="1188"/>
      <c r="C52" s="1189"/>
      <c r="D52" s="106"/>
      <c r="E52" s="1192" t="s">
        <v>43</v>
      </c>
      <c r="F52" s="1192"/>
      <c r="G52" s="1192"/>
      <c r="H52" s="1193"/>
      <c r="I52" s="346">
        <v>12201</v>
      </c>
      <c r="J52" s="347">
        <v>12159</v>
      </c>
      <c r="K52" s="347">
        <v>11972</v>
      </c>
      <c r="L52" s="347">
        <v>11507</v>
      </c>
      <c r="M52" s="348">
        <v>10933</v>
      </c>
    </row>
    <row r="53" spans="2:13" ht="27.75" customHeight="1" thickBot="1" x14ac:dyDescent="0.25">
      <c r="B53" s="1199" t="s">
        <v>19</v>
      </c>
      <c r="C53" s="1200"/>
      <c r="D53" s="110"/>
      <c r="E53" s="1201" t="s">
        <v>44</v>
      </c>
      <c r="F53" s="1201"/>
      <c r="G53" s="1201"/>
      <c r="H53" s="1202"/>
      <c r="I53" s="349">
        <v>-3427</v>
      </c>
      <c r="J53" s="350">
        <v>-3733</v>
      </c>
      <c r="K53" s="350">
        <v>-4595</v>
      </c>
      <c r="L53" s="350">
        <v>-2890</v>
      </c>
      <c r="M53" s="351">
        <v>-2457</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FrR1d+S68Lf8Dlg1XBHeKD+JR8pc82tjg2qJnZsBxQtyF5ngnUVvs7pvp0KXz5/JovNIpx/+1OT4+Ys5hwO1Ww==" saltValue="W+QZV0GvFV6A9HRe4JU9o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election sqref="A1:XFD1"/>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525</v>
      </c>
      <c r="G54" s="119" t="s">
        <v>526</v>
      </c>
      <c r="H54" s="120" t="s">
        <v>527</v>
      </c>
    </row>
    <row r="55" spans="2:8" ht="52.5" customHeight="1" x14ac:dyDescent="0.2">
      <c r="B55" s="121"/>
      <c r="C55" s="1211" t="s">
        <v>46</v>
      </c>
      <c r="D55" s="1211"/>
      <c r="E55" s="1212"/>
      <c r="F55" s="352">
        <v>1315</v>
      </c>
      <c r="G55" s="352">
        <v>1004</v>
      </c>
      <c r="H55" s="353">
        <v>982</v>
      </c>
    </row>
    <row r="56" spans="2:8" ht="52.5" customHeight="1" x14ac:dyDescent="0.2">
      <c r="B56" s="122"/>
      <c r="C56" s="1213" t="s">
        <v>47</v>
      </c>
      <c r="D56" s="1213"/>
      <c r="E56" s="1214"/>
      <c r="F56" s="354">
        <v>794</v>
      </c>
      <c r="G56" s="354">
        <v>841</v>
      </c>
      <c r="H56" s="355">
        <v>873</v>
      </c>
    </row>
    <row r="57" spans="2:8" ht="53.25" customHeight="1" x14ac:dyDescent="0.2">
      <c r="B57" s="122"/>
      <c r="C57" s="1215" t="s">
        <v>48</v>
      </c>
      <c r="D57" s="1215"/>
      <c r="E57" s="1216"/>
      <c r="F57" s="356">
        <v>6608</v>
      </c>
      <c r="G57" s="356">
        <v>6051</v>
      </c>
      <c r="H57" s="357">
        <v>5614</v>
      </c>
    </row>
    <row r="58" spans="2:8" ht="45.75" customHeight="1" x14ac:dyDescent="0.2">
      <c r="B58" s="123"/>
      <c r="C58" s="1203" t="s">
        <v>554</v>
      </c>
      <c r="D58" s="1204"/>
      <c r="E58" s="1205"/>
      <c r="F58" s="358">
        <v>3949</v>
      </c>
      <c r="G58" s="358">
        <v>3457</v>
      </c>
      <c r="H58" s="359">
        <v>3123</v>
      </c>
    </row>
    <row r="59" spans="2:8" ht="45.75" customHeight="1" x14ac:dyDescent="0.2">
      <c r="B59" s="123"/>
      <c r="C59" s="1203" t="s">
        <v>555</v>
      </c>
      <c r="D59" s="1204"/>
      <c r="E59" s="1205"/>
      <c r="F59" s="358">
        <v>1417</v>
      </c>
      <c r="G59" s="358">
        <v>1363</v>
      </c>
      <c r="H59" s="359">
        <v>1265</v>
      </c>
    </row>
    <row r="60" spans="2:8" ht="45.75" customHeight="1" x14ac:dyDescent="0.2">
      <c r="B60" s="123"/>
      <c r="C60" s="1203" t="s">
        <v>556</v>
      </c>
      <c r="D60" s="1204"/>
      <c r="E60" s="1205"/>
      <c r="F60" s="358">
        <v>1001</v>
      </c>
      <c r="G60" s="358">
        <v>1002</v>
      </c>
      <c r="H60" s="359">
        <v>1003</v>
      </c>
    </row>
    <row r="61" spans="2:8" ht="45.75" customHeight="1" x14ac:dyDescent="0.2">
      <c r="B61" s="123"/>
      <c r="C61" s="1203" t="s">
        <v>557</v>
      </c>
      <c r="D61" s="1204"/>
      <c r="E61" s="1205"/>
      <c r="F61" s="358">
        <v>120</v>
      </c>
      <c r="G61" s="358">
        <v>121</v>
      </c>
      <c r="H61" s="359">
        <v>122</v>
      </c>
    </row>
    <row r="62" spans="2:8" ht="45.75" customHeight="1" thickBot="1" x14ac:dyDescent="0.25">
      <c r="B62" s="124"/>
      <c r="C62" s="1206" t="s">
        <v>558</v>
      </c>
      <c r="D62" s="1207"/>
      <c r="E62" s="1208"/>
      <c r="F62" s="360">
        <v>109</v>
      </c>
      <c r="G62" s="360">
        <v>99</v>
      </c>
      <c r="H62" s="361">
        <v>90</v>
      </c>
    </row>
    <row r="63" spans="2:8" ht="52.5" customHeight="1" thickBot="1" x14ac:dyDescent="0.25">
      <c r="B63" s="125"/>
      <c r="C63" s="1209" t="s">
        <v>49</v>
      </c>
      <c r="D63" s="1209"/>
      <c r="E63" s="1210"/>
      <c r="F63" s="362">
        <v>8718</v>
      </c>
      <c r="G63" s="362">
        <v>7896</v>
      </c>
      <c r="H63" s="363">
        <v>7470</v>
      </c>
    </row>
    <row r="64" spans="2:8" ht="13.2" x14ac:dyDescent="0.2"/>
  </sheetData>
  <sheetProtection algorithmName="SHA-512" hashValue="XwW6uW3msGn/MAXZaaFjKkR2UQQ3cJRTMsC9idVGF9JDxW0wevjx30CcRn1ZMZ/cs7DNc0mXKS/OUMHtVW14rA==" saltValue="bJRf5/HevHESMkfZUEjcK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522</v>
      </c>
      <c r="G2" s="139"/>
      <c r="H2" s="140"/>
    </row>
    <row r="3" spans="1:8" x14ac:dyDescent="0.2">
      <c r="A3" s="136" t="s">
        <v>515</v>
      </c>
      <c r="B3" s="141"/>
      <c r="C3" s="142"/>
      <c r="D3" s="143">
        <v>41928</v>
      </c>
      <c r="E3" s="144"/>
      <c r="F3" s="145">
        <v>52068</v>
      </c>
      <c r="G3" s="146"/>
      <c r="H3" s="147"/>
    </row>
    <row r="4" spans="1:8" x14ac:dyDescent="0.2">
      <c r="A4" s="148"/>
      <c r="B4" s="149"/>
      <c r="C4" s="150"/>
      <c r="D4" s="151">
        <v>19063</v>
      </c>
      <c r="E4" s="152"/>
      <c r="F4" s="153">
        <v>26936</v>
      </c>
      <c r="G4" s="154"/>
      <c r="H4" s="155"/>
    </row>
    <row r="5" spans="1:8" x14ac:dyDescent="0.2">
      <c r="A5" s="136" t="s">
        <v>517</v>
      </c>
      <c r="B5" s="141"/>
      <c r="C5" s="142"/>
      <c r="D5" s="143">
        <v>47422</v>
      </c>
      <c r="E5" s="144"/>
      <c r="F5" s="145">
        <v>47161</v>
      </c>
      <c r="G5" s="146"/>
      <c r="H5" s="147"/>
    </row>
    <row r="6" spans="1:8" x14ac:dyDescent="0.2">
      <c r="A6" s="148"/>
      <c r="B6" s="149"/>
      <c r="C6" s="150"/>
      <c r="D6" s="151">
        <v>17833</v>
      </c>
      <c r="E6" s="152"/>
      <c r="F6" s="153">
        <v>24595</v>
      </c>
      <c r="G6" s="154"/>
      <c r="H6" s="155"/>
    </row>
    <row r="7" spans="1:8" x14ac:dyDescent="0.2">
      <c r="A7" s="136" t="s">
        <v>518</v>
      </c>
      <c r="B7" s="141"/>
      <c r="C7" s="142"/>
      <c r="D7" s="143">
        <v>39460</v>
      </c>
      <c r="E7" s="144"/>
      <c r="F7" s="145">
        <v>43423</v>
      </c>
      <c r="G7" s="146"/>
      <c r="H7" s="147"/>
    </row>
    <row r="8" spans="1:8" x14ac:dyDescent="0.2">
      <c r="A8" s="148"/>
      <c r="B8" s="149"/>
      <c r="C8" s="150"/>
      <c r="D8" s="151">
        <v>20474</v>
      </c>
      <c r="E8" s="152"/>
      <c r="F8" s="153">
        <v>22207</v>
      </c>
      <c r="G8" s="154"/>
      <c r="H8" s="155"/>
    </row>
    <row r="9" spans="1:8" x14ac:dyDescent="0.2">
      <c r="A9" s="136" t="s">
        <v>519</v>
      </c>
      <c r="B9" s="141"/>
      <c r="C9" s="142"/>
      <c r="D9" s="143">
        <v>58346</v>
      </c>
      <c r="E9" s="144"/>
      <c r="F9" s="145">
        <v>45265</v>
      </c>
      <c r="G9" s="146"/>
      <c r="H9" s="147"/>
    </row>
    <row r="10" spans="1:8" x14ac:dyDescent="0.2">
      <c r="A10" s="148"/>
      <c r="B10" s="149"/>
      <c r="C10" s="150"/>
      <c r="D10" s="151">
        <v>18986</v>
      </c>
      <c r="E10" s="152"/>
      <c r="F10" s="153">
        <v>22600</v>
      </c>
      <c r="G10" s="154"/>
      <c r="H10" s="155"/>
    </row>
    <row r="11" spans="1:8" x14ac:dyDescent="0.2">
      <c r="A11" s="136" t="s">
        <v>520</v>
      </c>
      <c r="B11" s="141"/>
      <c r="C11" s="142"/>
      <c r="D11" s="143">
        <v>21412</v>
      </c>
      <c r="E11" s="144"/>
      <c r="F11" s="145">
        <v>54621</v>
      </c>
      <c r="G11" s="146"/>
      <c r="H11" s="147"/>
    </row>
    <row r="12" spans="1:8" x14ac:dyDescent="0.2">
      <c r="A12" s="148"/>
      <c r="B12" s="149"/>
      <c r="C12" s="156"/>
      <c r="D12" s="151">
        <v>13989</v>
      </c>
      <c r="E12" s="152"/>
      <c r="F12" s="153">
        <v>30892</v>
      </c>
      <c r="G12" s="154"/>
      <c r="H12" s="155"/>
    </row>
    <row r="13" spans="1:8" x14ac:dyDescent="0.2">
      <c r="A13" s="136"/>
      <c r="B13" s="141"/>
      <c r="C13" s="157"/>
      <c r="D13" s="158">
        <v>41714</v>
      </c>
      <c r="E13" s="159"/>
      <c r="F13" s="160">
        <v>48508</v>
      </c>
      <c r="G13" s="161"/>
      <c r="H13" s="147"/>
    </row>
    <row r="14" spans="1:8" x14ac:dyDescent="0.2">
      <c r="A14" s="148"/>
      <c r="B14" s="149"/>
      <c r="C14" s="150"/>
      <c r="D14" s="151">
        <v>18069</v>
      </c>
      <c r="E14" s="152"/>
      <c r="F14" s="153">
        <v>25446</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0.57999999999999996</v>
      </c>
      <c r="C19" s="162">
        <f>ROUND(VALUE(SUBSTITUTE(実質収支比率等に係る経年分析!G$48,"▲","-")),2)</f>
        <v>6.65</v>
      </c>
      <c r="D19" s="162">
        <f>ROUND(VALUE(SUBSTITUTE(実質収支比率等に係る経年分析!H$48,"▲","-")),2)</f>
        <v>0.84</v>
      </c>
      <c r="E19" s="162">
        <f>ROUND(VALUE(SUBSTITUTE(実質収支比率等に係る経年分析!I$48,"▲","-")),2)</f>
        <v>0.66</v>
      </c>
      <c r="F19" s="162">
        <f>ROUND(VALUE(SUBSTITUTE(実質収支比率等に係る経年分析!J$48,"▲","-")),2)</f>
        <v>0.52</v>
      </c>
    </row>
    <row r="20" spans="1:11" x14ac:dyDescent="0.2">
      <c r="A20" s="162" t="s">
        <v>53</v>
      </c>
      <c r="B20" s="162">
        <f>ROUND(VALUE(SUBSTITUTE(実質収支比率等に係る経年分析!F$47,"▲","-")),2)</f>
        <v>11.21</v>
      </c>
      <c r="C20" s="162">
        <f>ROUND(VALUE(SUBSTITUTE(実質収支比率等に係る経年分析!G$47,"▲","-")),2)</f>
        <v>10.9</v>
      </c>
      <c r="D20" s="162">
        <f>ROUND(VALUE(SUBSTITUTE(実質収支比率等に係る経年分析!H$47,"▲","-")),2)</f>
        <v>14.56</v>
      </c>
      <c r="E20" s="162">
        <f>ROUND(VALUE(SUBSTITUTE(実質収支比率等に係る経年分析!I$47,"▲","-")),2)</f>
        <v>10.91</v>
      </c>
      <c r="F20" s="162">
        <f>ROUND(VALUE(SUBSTITUTE(実質収支比率等に係る経年分析!J$47,"▲","-")),2)</f>
        <v>10.17</v>
      </c>
    </row>
    <row r="21" spans="1:11" x14ac:dyDescent="0.2">
      <c r="A21" s="162" t="s">
        <v>54</v>
      </c>
      <c r="B21" s="162">
        <f>IF(ISNUMBER(VALUE(SUBSTITUTE(実質収支比率等に係る経年分析!F$49,"▲","-"))),ROUND(VALUE(SUBSTITUTE(実質収支比率等に係る経年分析!F$49,"▲","-")),2),NA())</f>
        <v>-0.27</v>
      </c>
      <c r="C21" s="162">
        <f>IF(ISNUMBER(VALUE(SUBSTITUTE(実質収支比率等に係る経年分析!G$49,"▲","-"))),ROUND(VALUE(SUBSTITUTE(実質収支比率等に係る経年分析!G$49,"▲","-")),2),NA())</f>
        <v>6.38</v>
      </c>
      <c r="D21" s="162">
        <f>IF(ISNUMBER(VALUE(SUBSTITUTE(実質収支比率等に係る経年分析!H$49,"▲","-"))),ROUND(VALUE(SUBSTITUTE(実質収支比率等に係る経年分析!H$49,"▲","-")),2),NA())</f>
        <v>-2.5499999999999998</v>
      </c>
      <c r="E21" s="162">
        <f>IF(ISNUMBER(VALUE(SUBSTITUTE(実質収支比率等に係る経年分析!I$49,"▲","-"))),ROUND(VALUE(SUBSTITUTE(実質収支比率等に係る経年分析!I$49,"▲","-")),2),NA())</f>
        <v>-3.55</v>
      </c>
      <c r="F21" s="162">
        <f>IF(ISNUMBER(VALUE(SUBSTITUTE(実質収支比率等に係る経年分析!J$49,"▲","-"))),ROUND(VALUE(SUBSTITUTE(実質収支比率等に係る経年分析!J$49,"▲","-")),2),NA())</f>
        <v>-0.33</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5.42</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str">
        <f>IF(連結実質赤字比率に係る赤字・黒字の構成分析!C$39="",NA(),連結実質赤字比率に係る赤字・黒字の構成分析!C$39)</f>
        <v>墓地事業特別会計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v>
      </c>
    </row>
    <row r="32" spans="1:11" x14ac:dyDescent="0.2">
      <c r="A32" s="163" t="str">
        <f>IF(連結実質赤字比率に係る赤字・黒字の構成分析!C$38="",NA(),連結実質赤字比率に係る赤字・黒字の構成分析!C$38)</f>
        <v>国民健康保険事業特別会計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1.64</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0.74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0.61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0.24</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0.02</v>
      </c>
    </row>
    <row r="33" spans="1:16" x14ac:dyDescent="0.2">
      <c r="A33" s="163" t="str">
        <f>IF(連結実質赤字比率に係る赤字・黒字の構成分析!C$37="",NA(),連結実質赤字比率に係る赤字・黒字の構成分析!C$37)</f>
        <v>後期高齢者医療特別会計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0.02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0.03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0.03</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0.05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0.05</v>
      </c>
    </row>
    <row r="34" spans="1:16" x14ac:dyDescent="0.2">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0.67</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0.82</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0.55000000000000004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0.45</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0.09</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0.57999999999999996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6.65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0.83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0.65</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0.51</v>
      </c>
    </row>
    <row r="36" spans="1:16" x14ac:dyDescent="0.2">
      <c r="A36" s="163" t="str">
        <f>IF(連結実質赤字比率に係る赤字・黒字の構成分析!C$34="",NA(),連結実質赤字比率に係る赤字・黒字の構成分析!C$34)</f>
        <v>下水道事業会計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2.2999999999999998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2.68</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3.35</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3.04</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3.83</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961</v>
      </c>
      <c r="E42" s="164"/>
      <c r="F42" s="164"/>
      <c r="G42" s="164">
        <f>'実質公債費比率（分子）の構造'!L$52</f>
        <v>994</v>
      </c>
      <c r="H42" s="164"/>
      <c r="I42" s="164"/>
      <c r="J42" s="164">
        <f>'実質公債費比率（分子）の構造'!M$52</f>
        <v>1012</v>
      </c>
      <c r="K42" s="164"/>
      <c r="L42" s="164"/>
      <c r="M42" s="164">
        <f>'実質公債費比率（分子）の構造'!N$52</f>
        <v>1006</v>
      </c>
      <c r="N42" s="164"/>
      <c r="O42" s="164"/>
      <c r="P42" s="164">
        <f>'実質公債費比率（分子）の構造'!O$52</f>
        <v>1022</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36</v>
      </c>
      <c r="C45" s="164"/>
      <c r="D45" s="164"/>
      <c r="E45" s="164">
        <f>'実質公債費比率（分子）の構造'!L$49</f>
        <v>40</v>
      </c>
      <c r="F45" s="164"/>
      <c r="G45" s="164"/>
      <c r="H45" s="164">
        <f>'実質公債費比率（分子）の構造'!M$49</f>
        <v>37</v>
      </c>
      <c r="I45" s="164"/>
      <c r="J45" s="164"/>
      <c r="K45" s="164">
        <f>'実質公債費比率（分子）の構造'!N$49</f>
        <v>38</v>
      </c>
      <c r="L45" s="164"/>
      <c r="M45" s="164"/>
      <c r="N45" s="164">
        <f>'実質公債費比率（分子）の構造'!O$49</f>
        <v>37</v>
      </c>
      <c r="O45" s="164"/>
      <c r="P45" s="164"/>
    </row>
    <row r="46" spans="1:16" x14ac:dyDescent="0.2">
      <c r="A46" s="164" t="s">
        <v>64</v>
      </c>
      <c r="B46" s="164">
        <f>'実質公債費比率（分子）の構造'!K$48</f>
        <v>234</v>
      </c>
      <c r="C46" s="164"/>
      <c r="D46" s="164"/>
      <c r="E46" s="164">
        <f>'実質公債費比率（分子）の構造'!L$48</f>
        <v>223</v>
      </c>
      <c r="F46" s="164"/>
      <c r="G46" s="164"/>
      <c r="H46" s="164">
        <f>'実質公債費比率（分子）の構造'!M$48</f>
        <v>219</v>
      </c>
      <c r="I46" s="164"/>
      <c r="J46" s="164"/>
      <c r="K46" s="164">
        <f>'実質公債費比率（分子）の構造'!N$48</f>
        <v>226</v>
      </c>
      <c r="L46" s="164"/>
      <c r="M46" s="164"/>
      <c r="N46" s="164">
        <f>'実質公債費比率（分子）の構造'!O$48</f>
        <v>224</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875</v>
      </c>
      <c r="C49" s="164"/>
      <c r="D49" s="164"/>
      <c r="E49" s="164">
        <f>'実質公債費比率（分子）の構造'!L$45</f>
        <v>832</v>
      </c>
      <c r="F49" s="164"/>
      <c r="G49" s="164"/>
      <c r="H49" s="164">
        <f>'実質公債費比率（分子）の構造'!M$45</f>
        <v>852</v>
      </c>
      <c r="I49" s="164"/>
      <c r="J49" s="164"/>
      <c r="K49" s="164">
        <f>'実質公債費比率（分子）の構造'!N$45</f>
        <v>890</v>
      </c>
      <c r="L49" s="164"/>
      <c r="M49" s="164"/>
      <c r="N49" s="164">
        <f>'実質公債費比率（分子）の構造'!O$45</f>
        <v>967</v>
      </c>
      <c r="O49" s="164"/>
      <c r="P49" s="164"/>
    </row>
    <row r="50" spans="1:16" x14ac:dyDescent="0.2">
      <c r="A50" s="164" t="s">
        <v>67</v>
      </c>
      <c r="B50" s="164" t="e">
        <f>NA()</f>
        <v>#N/A</v>
      </c>
      <c r="C50" s="164">
        <f>IF(ISNUMBER('実質公債費比率（分子）の構造'!K$53),'実質公債費比率（分子）の構造'!K$53,NA())</f>
        <v>184</v>
      </c>
      <c r="D50" s="164" t="e">
        <f>NA()</f>
        <v>#N/A</v>
      </c>
      <c r="E50" s="164" t="e">
        <f>NA()</f>
        <v>#N/A</v>
      </c>
      <c r="F50" s="164">
        <f>IF(ISNUMBER('実質公債費比率（分子）の構造'!L$53),'実質公債費比率（分子）の構造'!L$53,NA())</f>
        <v>101</v>
      </c>
      <c r="G50" s="164" t="e">
        <f>NA()</f>
        <v>#N/A</v>
      </c>
      <c r="H50" s="164" t="e">
        <f>NA()</f>
        <v>#N/A</v>
      </c>
      <c r="I50" s="164">
        <f>IF(ISNUMBER('実質公債費比率（分子）の構造'!M$53),'実質公債費比率（分子）の構造'!M$53,NA())</f>
        <v>96</v>
      </c>
      <c r="J50" s="164" t="e">
        <f>NA()</f>
        <v>#N/A</v>
      </c>
      <c r="K50" s="164" t="e">
        <f>NA()</f>
        <v>#N/A</v>
      </c>
      <c r="L50" s="164">
        <f>IF(ISNUMBER('実質公債費比率（分子）の構造'!N$53),'実質公債費比率（分子）の構造'!N$53,NA())</f>
        <v>148</v>
      </c>
      <c r="M50" s="164" t="e">
        <f>NA()</f>
        <v>#N/A</v>
      </c>
      <c r="N50" s="164" t="e">
        <f>NA()</f>
        <v>#N/A</v>
      </c>
      <c r="O50" s="164">
        <f>IF(ISNUMBER('実質公債費比率（分子）の構造'!O$53),'実質公債費比率（分子）の構造'!O$53,NA())</f>
        <v>206</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12201</v>
      </c>
      <c r="E56" s="163"/>
      <c r="F56" s="163"/>
      <c r="G56" s="163">
        <f>'将来負担比率（分子）の構造'!J$52</f>
        <v>12159</v>
      </c>
      <c r="H56" s="163"/>
      <c r="I56" s="163"/>
      <c r="J56" s="163">
        <f>'将来負担比率（分子）の構造'!K$52</f>
        <v>11972</v>
      </c>
      <c r="K56" s="163"/>
      <c r="L56" s="163"/>
      <c r="M56" s="163">
        <f>'将来負担比率（分子）の構造'!L$52</f>
        <v>11507</v>
      </c>
      <c r="N56" s="163"/>
      <c r="O56" s="163"/>
      <c r="P56" s="163">
        <f>'将来負担比率（分子）の構造'!M$52</f>
        <v>10933</v>
      </c>
    </row>
    <row r="57" spans="1:16" x14ac:dyDescent="0.2">
      <c r="A57" s="163" t="s">
        <v>42</v>
      </c>
      <c r="B57" s="163"/>
      <c r="C57" s="163"/>
      <c r="D57" s="163">
        <f>'将来負担比率（分子）の構造'!I$51</f>
        <v>220</v>
      </c>
      <c r="E57" s="163"/>
      <c r="F57" s="163"/>
      <c r="G57" s="163">
        <f>'将来負担比率（分子）の構造'!J$51</f>
        <v>220</v>
      </c>
      <c r="H57" s="163"/>
      <c r="I57" s="163"/>
      <c r="J57" s="163">
        <f>'将来負担比率（分子）の構造'!K$51</f>
        <v>182</v>
      </c>
      <c r="K57" s="163"/>
      <c r="L57" s="163"/>
      <c r="M57" s="163">
        <f>'将来負担比率（分子）の構造'!L$51</f>
        <v>171</v>
      </c>
      <c r="N57" s="163"/>
      <c r="O57" s="163"/>
      <c r="P57" s="163">
        <f>'将来負担比率（分子）の構造'!M$51</f>
        <v>146</v>
      </c>
    </row>
    <row r="58" spans="1:16" x14ac:dyDescent="0.2">
      <c r="A58" s="163" t="s">
        <v>41</v>
      </c>
      <c r="B58" s="163"/>
      <c r="C58" s="163"/>
      <c r="D58" s="163">
        <f>'将来負担比率（分子）の構造'!I$50</f>
        <v>6512</v>
      </c>
      <c r="E58" s="163"/>
      <c r="F58" s="163"/>
      <c r="G58" s="163">
        <f>'将来負担比率（分子）の構造'!J$50</f>
        <v>7112</v>
      </c>
      <c r="H58" s="163"/>
      <c r="I58" s="163"/>
      <c r="J58" s="163">
        <f>'将来負担比率（分子）の構造'!K$50</f>
        <v>8080</v>
      </c>
      <c r="K58" s="163"/>
      <c r="L58" s="163"/>
      <c r="M58" s="163">
        <f>'将来負担比率（分子）の構造'!L$50</f>
        <v>7259</v>
      </c>
      <c r="N58" s="163"/>
      <c r="O58" s="163"/>
      <c r="P58" s="163">
        <f>'将来負担比率（分子）の構造'!M$50</f>
        <v>6832</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2381</v>
      </c>
      <c r="C62" s="163"/>
      <c r="D62" s="163"/>
      <c r="E62" s="163">
        <f>'将来負担比率（分子）の構造'!J$45</f>
        <v>2332</v>
      </c>
      <c r="F62" s="163"/>
      <c r="G62" s="163"/>
      <c r="H62" s="163">
        <f>'将来負担比率（分子）の構造'!K$45</f>
        <v>2301</v>
      </c>
      <c r="I62" s="163"/>
      <c r="J62" s="163"/>
      <c r="K62" s="163">
        <f>'将来負担比率（分子）の構造'!L$45</f>
        <v>2330</v>
      </c>
      <c r="L62" s="163"/>
      <c r="M62" s="163"/>
      <c r="N62" s="163">
        <f>'将来負担比率（分子）の構造'!M$45</f>
        <v>2171</v>
      </c>
      <c r="O62" s="163"/>
      <c r="P62" s="163"/>
    </row>
    <row r="63" spans="1:16" x14ac:dyDescent="0.2">
      <c r="A63" s="163" t="s">
        <v>34</v>
      </c>
      <c r="B63" s="163">
        <f>'将来負担比率（分子）の構造'!I$44</f>
        <v>265</v>
      </c>
      <c r="C63" s="163"/>
      <c r="D63" s="163"/>
      <c r="E63" s="163">
        <f>'将来負担比率（分子）の構造'!J$44</f>
        <v>233</v>
      </c>
      <c r="F63" s="163"/>
      <c r="G63" s="163"/>
      <c r="H63" s="163">
        <f>'将来負担比率（分子）の構造'!K$44</f>
        <v>202</v>
      </c>
      <c r="I63" s="163"/>
      <c r="J63" s="163"/>
      <c r="K63" s="163">
        <f>'将来負担比率（分子）の構造'!L$44</f>
        <v>174</v>
      </c>
      <c r="L63" s="163"/>
      <c r="M63" s="163"/>
      <c r="N63" s="163">
        <f>'将来負担比率（分子）の構造'!M$44</f>
        <v>172</v>
      </c>
      <c r="O63" s="163"/>
      <c r="P63" s="163"/>
    </row>
    <row r="64" spans="1:16" x14ac:dyDescent="0.2">
      <c r="A64" s="163" t="s">
        <v>33</v>
      </c>
      <c r="B64" s="163">
        <f>'将来負担比率（分子）の構造'!I$43</f>
        <v>3048</v>
      </c>
      <c r="C64" s="163"/>
      <c r="D64" s="163"/>
      <c r="E64" s="163">
        <f>'将来負担比率（分子）の構造'!J$43</f>
        <v>2982</v>
      </c>
      <c r="F64" s="163"/>
      <c r="G64" s="163"/>
      <c r="H64" s="163">
        <f>'将来負担比率（分子）の構造'!K$43</f>
        <v>2920</v>
      </c>
      <c r="I64" s="163"/>
      <c r="J64" s="163"/>
      <c r="K64" s="163">
        <f>'将来負担比率（分子）の構造'!L$43</f>
        <v>2843</v>
      </c>
      <c r="L64" s="163"/>
      <c r="M64" s="163"/>
      <c r="N64" s="163">
        <f>'将来負担比率（分子）の構造'!M$43</f>
        <v>2765</v>
      </c>
      <c r="O64" s="163"/>
      <c r="P64" s="163"/>
    </row>
    <row r="65" spans="1:16" x14ac:dyDescent="0.2">
      <c r="A65" s="163" t="s">
        <v>32</v>
      </c>
      <c r="B65" s="163">
        <f>'将来負担比率（分子）の構造'!I$42</f>
        <v>638</v>
      </c>
      <c r="C65" s="163"/>
      <c r="D65" s="163"/>
      <c r="E65" s="163">
        <f>'将来負担比率（分子）の構造'!J$42</f>
        <v>638</v>
      </c>
      <c r="F65" s="163"/>
      <c r="G65" s="163"/>
      <c r="H65" s="163">
        <f>'将来負担比率（分子）の構造'!K$42</f>
        <v>638</v>
      </c>
      <c r="I65" s="163"/>
      <c r="J65" s="163"/>
      <c r="K65" s="163">
        <f>'将来負担比率（分子）の構造'!L$42</f>
        <v>638</v>
      </c>
      <c r="L65" s="163"/>
      <c r="M65" s="163"/>
      <c r="N65" s="163">
        <f>'将来負担比率（分子）の構造'!M$42</f>
        <v>638</v>
      </c>
      <c r="O65" s="163"/>
      <c r="P65" s="163"/>
    </row>
    <row r="66" spans="1:16" x14ac:dyDescent="0.2">
      <c r="A66" s="163" t="s">
        <v>31</v>
      </c>
      <c r="B66" s="163">
        <f>'将来負担比率（分子）の構造'!I$41</f>
        <v>9175</v>
      </c>
      <c r="C66" s="163"/>
      <c r="D66" s="163"/>
      <c r="E66" s="163">
        <f>'将来負担比率（分子）の構造'!J$41</f>
        <v>9574</v>
      </c>
      <c r="F66" s="163"/>
      <c r="G66" s="163"/>
      <c r="H66" s="163">
        <f>'将来負担比率（分子）の構造'!K$41</f>
        <v>9579</v>
      </c>
      <c r="I66" s="163"/>
      <c r="J66" s="163"/>
      <c r="K66" s="163">
        <f>'将来負担比率（分子）の構造'!L$41</f>
        <v>10062</v>
      </c>
      <c r="L66" s="163"/>
      <c r="M66" s="163"/>
      <c r="N66" s="163">
        <f>'将来負担比率（分子）の構造'!M$41</f>
        <v>9707</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1315</v>
      </c>
      <c r="C72" s="167">
        <f>基金残高に係る経年分析!G55</f>
        <v>1004</v>
      </c>
      <c r="D72" s="167">
        <f>基金残高に係る経年分析!H55</f>
        <v>982</v>
      </c>
    </row>
    <row r="73" spans="1:16" x14ac:dyDescent="0.2">
      <c r="A73" s="166" t="s">
        <v>74</v>
      </c>
      <c r="B73" s="167">
        <f>基金残高に係る経年分析!F56</f>
        <v>794</v>
      </c>
      <c r="C73" s="167">
        <f>基金残高に係る経年分析!G56</f>
        <v>841</v>
      </c>
      <c r="D73" s="167">
        <f>基金残高に係る経年分析!H56</f>
        <v>873</v>
      </c>
    </row>
    <row r="74" spans="1:16" x14ac:dyDescent="0.2">
      <c r="A74" s="166" t="s">
        <v>75</v>
      </c>
      <c r="B74" s="167">
        <f>基金残高に係る経年分析!F57</f>
        <v>6608</v>
      </c>
      <c r="C74" s="167">
        <f>基金残高に係る経年分析!G57</f>
        <v>6051</v>
      </c>
      <c r="D74" s="167">
        <f>基金残高に係る経年分析!H57</f>
        <v>5614</v>
      </c>
    </row>
  </sheetData>
  <sheetProtection algorithmName="SHA-512" hashValue="eFj2wPYjOHNPHbVcQQPQP7QHLP+ux25IToIkUr3xkLrN1XpAgJ3WeFvXT1Y9FVJgpcEL6v+ol5QHNOEVoSdOwg==" saltValue="HFDJvUfEJabjs3kavOLMn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4210455</v>
      </c>
      <c r="S5" s="613"/>
      <c r="T5" s="613"/>
      <c r="U5" s="613"/>
      <c r="V5" s="613"/>
      <c r="W5" s="613"/>
      <c r="X5" s="613"/>
      <c r="Y5" s="614"/>
      <c r="Z5" s="615">
        <v>25.1</v>
      </c>
      <c r="AA5" s="615"/>
      <c r="AB5" s="615"/>
      <c r="AC5" s="615"/>
      <c r="AD5" s="616">
        <v>4210455</v>
      </c>
      <c r="AE5" s="616"/>
      <c r="AF5" s="616"/>
      <c r="AG5" s="616"/>
      <c r="AH5" s="616"/>
      <c r="AI5" s="616"/>
      <c r="AJ5" s="616"/>
      <c r="AK5" s="616"/>
      <c r="AL5" s="617">
        <v>42.6</v>
      </c>
      <c r="AM5" s="618"/>
      <c r="AN5" s="618"/>
      <c r="AO5" s="619"/>
      <c r="AP5" s="609" t="s">
        <v>216</v>
      </c>
      <c r="AQ5" s="610"/>
      <c r="AR5" s="610"/>
      <c r="AS5" s="610"/>
      <c r="AT5" s="610"/>
      <c r="AU5" s="610"/>
      <c r="AV5" s="610"/>
      <c r="AW5" s="610"/>
      <c r="AX5" s="610"/>
      <c r="AY5" s="610"/>
      <c r="AZ5" s="610"/>
      <c r="BA5" s="610"/>
      <c r="BB5" s="610"/>
      <c r="BC5" s="610"/>
      <c r="BD5" s="610"/>
      <c r="BE5" s="610"/>
      <c r="BF5" s="611"/>
      <c r="BG5" s="623">
        <v>4210455</v>
      </c>
      <c r="BH5" s="624"/>
      <c r="BI5" s="624"/>
      <c r="BJ5" s="624"/>
      <c r="BK5" s="624"/>
      <c r="BL5" s="624"/>
      <c r="BM5" s="624"/>
      <c r="BN5" s="625"/>
      <c r="BO5" s="626">
        <v>100</v>
      </c>
      <c r="BP5" s="626"/>
      <c r="BQ5" s="626"/>
      <c r="BR5" s="626"/>
      <c r="BS5" s="627">
        <v>3335</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93111</v>
      </c>
      <c r="S6" s="624"/>
      <c r="T6" s="624"/>
      <c r="U6" s="624"/>
      <c r="V6" s="624"/>
      <c r="W6" s="624"/>
      <c r="X6" s="624"/>
      <c r="Y6" s="625"/>
      <c r="Z6" s="626">
        <v>0.6</v>
      </c>
      <c r="AA6" s="626"/>
      <c r="AB6" s="626"/>
      <c r="AC6" s="626"/>
      <c r="AD6" s="627">
        <v>93111</v>
      </c>
      <c r="AE6" s="627"/>
      <c r="AF6" s="627"/>
      <c r="AG6" s="627"/>
      <c r="AH6" s="627"/>
      <c r="AI6" s="627"/>
      <c r="AJ6" s="627"/>
      <c r="AK6" s="627"/>
      <c r="AL6" s="628">
        <v>0.9</v>
      </c>
      <c r="AM6" s="629"/>
      <c r="AN6" s="629"/>
      <c r="AO6" s="630"/>
      <c r="AP6" s="620" t="s">
        <v>221</v>
      </c>
      <c r="AQ6" s="621"/>
      <c r="AR6" s="621"/>
      <c r="AS6" s="621"/>
      <c r="AT6" s="621"/>
      <c r="AU6" s="621"/>
      <c r="AV6" s="621"/>
      <c r="AW6" s="621"/>
      <c r="AX6" s="621"/>
      <c r="AY6" s="621"/>
      <c r="AZ6" s="621"/>
      <c r="BA6" s="621"/>
      <c r="BB6" s="621"/>
      <c r="BC6" s="621"/>
      <c r="BD6" s="621"/>
      <c r="BE6" s="621"/>
      <c r="BF6" s="622"/>
      <c r="BG6" s="623">
        <v>4210455</v>
      </c>
      <c r="BH6" s="624"/>
      <c r="BI6" s="624"/>
      <c r="BJ6" s="624"/>
      <c r="BK6" s="624"/>
      <c r="BL6" s="624"/>
      <c r="BM6" s="624"/>
      <c r="BN6" s="625"/>
      <c r="BO6" s="626">
        <v>100</v>
      </c>
      <c r="BP6" s="626"/>
      <c r="BQ6" s="626"/>
      <c r="BR6" s="626"/>
      <c r="BS6" s="627">
        <v>3335</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114487</v>
      </c>
      <c r="CS6" s="624"/>
      <c r="CT6" s="624"/>
      <c r="CU6" s="624"/>
      <c r="CV6" s="624"/>
      <c r="CW6" s="624"/>
      <c r="CX6" s="624"/>
      <c r="CY6" s="625"/>
      <c r="CZ6" s="617">
        <v>0.7</v>
      </c>
      <c r="DA6" s="618"/>
      <c r="DB6" s="618"/>
      <c r="DC6" s="634"/>
      <c r="DD6" s="632" t="s">
        <v>122</v>
      </c>
      <c r="DE6" s="624"/>
      <c r="DF6" s="624"/>
      <c r="DG6" s="624"/>
      <c r="DH6" s="624"/>
      <c r="DI6" s="624"/>
      <c r="DJ6" s="624"/>
      <c r="DK6" s="624"/>
      <c r="DL6" s="624"/>
      <c r="DM6" s="624"/>
      <c r="DN6" s="624"/>
      <c r="DO6" s="624"/>
      <c r="DP6" s="625"/>
      <c r="DQ6" s="632">
        <v>114487</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6306</v>
      </c>
      <c r="S7" s="624"/>
      <c r="T7" s="624"/>
      <c r="U7" s="624"/>
      <c r="V7" s="624"/>
      <c r="W7" s="624"/>
      <c r="X7" s="624"/>
      <c r="Y7" s="625"/>
      <c r="Z7" s="626">
        <v>0</v>
      </c>
      <c r="AA7" s="626"/>
      <c r="AB7" s="626"/>
      <c r="AC7" s="626"/>
      <c r="AD7" s="627">
        <v>6306</v>
      </c>
      <c r="AE7" s="627"/>
      <c r="AF7" s="627"/>
      <c r="AG7" s="627"/>
      <c r="AH7" s="627"/>
      <c r="AI7" s="627"/>
      <c r="AJ7" s="627"/>
      <c r="AK7" s="627"/>
      <c r="AL7" s="628">
        <v>0.1</v>
      </c>
      <c r="AM7" s="629"/>
      <c r="AN7" s="629"/>
      <c r="AO7" s="630"/>
      <c r="AP7" s="620" t="s">
        <v>224</v>
      </c>
      <c r="AQ7" s="621"/>
      <c r="AR7" s="621"/>
      <c r="AS7" s="621"/>
      <c r="AT7" s="621"/>
      <c r="AU7" s="621"/>
      <c r="AV7" s="621"/>
      <c r="AW7" s="621"/>
      <c r="AX7" s="621"/>
      <c r="AY7" s="621"/>
      <c r="AZ7" s="621"/>
      <c r="BA7" s="621"/>
      <c r="BB7" s="621"/>
      <c r="BC7" s="621"/>
      <c r="BD7" s="621"/>
      <c r="BE7" s="621"/>
      <c r="BF7" s="622"/>
      <c r="BG7" s="623">
        <v>2165421</v>
      </c>
      <c r="BH7" s="624"/>
      <c r="BI7" s="624"/>
      <c r="BJ7" s="624"/>
      <c r="BK7" s="624"/>
      <c r="BL7" s="624"/>
      <c r="BM7" s="624"/>
      <c r="BN7" s="625"/>
      <c r="BO7" s="626">
        <v>51.4</v>
      </c>
      <c r="BP7" s="626"/>
      <c r="BQ7" s="626"/>
      <c r="BR7" s="626"/>
      <c r="BS7" s="627">
        <v>3335</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2030653</v>
      </c>
      <c r="CS7" s="624"/>
      <c r="CT7" s="624"/>
      <c r="CU7" s="624"/>
      <c r="CV7" s="624"/>
      <c r="CW7" s="624"/>
      <c r="CX7" s="624"/>
      <c r="CY7" s="625"/>
      <c r="CZ7" s="626">
        <v>12.2</v>
      </c>
      <c r="DA7" s="626"/>
      <c r="DB7" s="626"/>
      <c r="DC7" s="626"/>
      <c r="DD7" s="632">
        <v>66357</v>
      </c>
      <c r="DE7" s="624"/>
      <c r="DF7" s="624"/>
      <c r="DG7" s="624"/>
      <c r="DH7" s="624"/>
      <c r="DI7" s="624"/>
      <c r="DJ7" s="624"/>
      <c r="DK7" s="624"/>
      <c r="DL7" s="624"/>
      <c r="DM7" s="624"/>
      <c r="DN7" s="624"/>
      <c r="DO7" s="624"/>
      <c r="DP7" s="625"/>
      <c r="DQ7" s="632">
        <v>1623906</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69683</v>
      </c>
      <c r="S8" s="624"/>
      <c r="T8" s="624"/>
      <c r="U8" s="624"/>
      <c r="V8" s="624"/>
      <c r="W8" s="624"/>
      <c r="X8" s="624"/>
      <c r="Y8" s="625"/>
      <c r="Z8" s="626">
        <v>0.4</v>
      </c>
      <c r="AA8" s="626"/>
      <c r="AB8" s="626"/>
      <c r="AC8" s="626"/>
      <c r="AD8" s="627">
        <v>69683</v>
      </c>
      <c r="AE8" s="627"/>
      <c r="AF8" s="627"/>
      <c r="AG8" s="627"/>
      <c r="AH8" s="627"/>
      <c r="AI8" s="627"/>
      <c r="AJ8" s="627"/>
      <c r="AK8" s="627"/>
      <c r="AL8" s="628">
        <v>0.7</v>
      </c>
      <c r="AM8" s="629"/>
      <c r="AN8" s="629"/>
      <c r="AO8" s="630"/>
      <c r="AP8" s="620" t="s">
        <v>227</v>
      </c>
      <c r="AQ8" s="621"/>
      <c r="AR8" s="621"/>
      <c r="AS8" s="621"/>
      <c r="AT8" s="621"/>
      <c r="AU8" s="621"/>
      <c r="AV8" s="621"/>
      <c r="AW8" s="621"/>
      <c r="AX8" s="621"/>
      <c r="AY8" s="621"/>
      <c r="AZ8" s="621"/>
      <c r="BA8" s="621"/>
      <c r="BB8" s="621"/>
      <c r="BC8" s="621"/>
      <c r="BD8" s="621"/>
      <c r="BE8" s="621"/>
      <c r="BF8" s="622"/>
      <c r="BG8" s="623">
        <v>63178</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7688565</v>
      </c>
      <c r="CS8" s="624"/>
      <c r="CT8" s="624"/>
      <c r="CU8" s="624"/>
      <c r="CV8" s="624"/>
      <c r="CW8" s="624"/>
      <c r="CX8" s="624"/>
      <c r="CY8" s="625"/>
      <c r="CZ8" s="626">
        <v>46.3</v>
      </c>
      <c r="DA8" s="626"/>
      <c r="DB8" s="626"/>
      <c r="DC8" s="626"/>
      <c r="DD8" s="632">
        <v>117308</v>
      </c>
      <c r="DE8" s="624"/>
      <c r="DF8" s="624"/>
      <c r="DG8" s="624"/>
      <c r="DH8" s="624"/>
      <c r="DI8" s="624"/>
      <c r="DJ8" s="624"/>
      <c r="DK8" s="624"/>
      <c r="DL8" s="624"/>
      <c r="DM8" s="624"/>
      <c r="DN8" s="624"/>
      <c r="DO8" s="624"/>
      <c r="DP8" s="625"/>
      <c r="DQ8" s="632">
        <v>4221135</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91368</v>
      </c>
      <c r="S9" s="624"/>
      <c r="T9" s="624"/>
      <c r="U9" s="624"/>
      <c r="V9" s="624"/>
      <c r="W9" s="624"/>
      <c r="X9" s="624"/>
      <c r="Y9" s="625"/>
      <c r="Z9" s="626">
        <v>0.5</v>
      </c>
      <c r="AA9" s="626"/>
      <c r="AB9" s="626"/>
      <c r="AC9" s="626"/>
      <c r="AD9" s="627">
        <v>91368</v>
      </c>
      <c r="AE9" s="627"/>
      <c r="AF9" s="627"/>
      <c r="AG9" s="627"/>
      <c r="AH9" s="627"/>
      <c r="AI9" s="627"/>
      <c r="AJ9" s="627"/>
      <c r="AK9" s="627"/>
      <c r="AL9" s="628">
        <v>0.9</v>
      </c>
      <c r="AM9" s="629"/>
      <c r="AN9" s="629"/>
      <c r="AO9" s="630"/>
      <c r="AP9" s="620" t="s">
        <v>230</v>
      </c>
      <c r="AQ9" s="621"/>
      <c r="AR9" s="621"/>
      <c r="AS9" s="621"/>
      <c r="AT9" s="621"/>
      <c r="AU9" s="621"/>
      <c r="AV9" s="621"/>
      <c r="AW9" s="621"/>
      <c r="AX9" s="621"/>
      <c r="AY9" s="621"/>
      <c r="AZ9" s="621"/>
      <c r="BA9" s="621"/>
      <c r="BB9" s="621"/>
      <c r="BC9" s="621"/>
      <c r="BD9" s="621"/>
      <c r="BE9" s="621"/>
      <c r="BF9" s="622"/>
      <c r="BG9" s="623">
        <v>1996582</v>
      </c>
      <c r="BH9" s="624"/>
      <c r="BI9" s="624"/>
      <c r="BJ9" s="624"/>
      <c r="BK9" s="624"/>
      <c r="BL9" s="624"/>
      <c r="BM9" s="624"/>
      <c r="BN9" s="625"/>
      <c r="BO9" s="626">
        <v>47.4</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1429547</v>
      </c>
      <c r="CS9" s="624"/>
      <c r="CT9" s="624"/>
      <c r="CU9" s="624"/>
      <c r="CV9" s="624"/>
      <c r="CW9" s="624"/>
      <c r="CX9" s="624"/>
      <c r="CY9" s="625"/>
      <c r="CZ9" s="626">
        <v>8.6</v>
      </c>
      <c r="DA9" s="626"/>
      <c r="DB9" s="626"/>
      <c r="DC9" s="626"/>
      <c r="DD9" s="632">
        <v>36873</v>
      </c>
      <c r="DE9" s="624"/>
      <c r="DF9" s="624"/>
      <c r="DG9" s="624"/>
      <c r="DH9" s="624"/>
      <c r="DI9" s="624"/>
      <c r="DJ9" s="624"/>
      <c r="DK9" s="624"/>
      <c r="DL9" s="624"/>
      <c r="DM9" s="624"/>
      <c r="DN9" s="624"/>
      <c r="DO9" s="624"/>
      <c r="DP9" s="625"/>
      <c r="DQ9" s="632">
        <v>1067201</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59691</v>
      </c>
      <c r="BH10" s="624"/>
      <c r="BI10" s="624"/>
      <c r="BJ10" s="624"/>
      <c r="BK10" s="624"/>
      <c r="BL10" s="624"/>
      <c r="BM10" s="624"/>
      <c r="BN10" s="625"/>
      <c r="BO10" s="626">
        <v>1.4</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621</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441</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982767</v>
      </c>
      <c r="S11" s="624"/>
      <c r="T11" s="624"/>
      <c r="U11" s="624"/>
      <c r="V11" s="624"/>
      <c r="W11" s="624"/>
      <c r="X11" s="624"/>
      <c r="Y11" s="625"/>
      <c r="Z11" s="628">
        <v>5.9</v>
      </c>
      <c r="AA11" s="629"/>
      <c r="AB11" s="629"/>
      <c r="AC11" s="635"/>
      <c r="AD11" s="632">
        <v>982767</v>
      </c>
      <c r="AE11" s="624"/>
      <c r="AF11" s="624"/>
      <c r="AG11" s="624"/>
      <c r="AH11" s="624"/>
      <c r="AI11" s="624"/>
      <c r="AJ11" s="624"/>
      <c r="AK11" s="625"/>
      <c r="AL11" s="628">
        <v>9.9</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45970</v>
      </c>
      <c r="BH11" s="624"/>
      <c r="BI11" s="624"/>
      <c r="BJ11" s="624"/>
      <c r="BK11" s="624"/>
      <c r="BL11" s="624"/>
      <c r="BM11" s="624"/>
      <c r="BN11" s="625"/>
      <c r="BO11" s="626">
        <v>1.1000000000000001</v>
      </c>
      <c r="BP11" s="626"/>
      <c r="BQ11" s="626"/>
      <c r="BR11" s="626"/>
      <c r="BS11" s="627">
        <v>3335</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129065</v>
      </c>
      <c r="CS11" s="624"/>
      <c r="CT11" s="624"/>
      <c r="CU11" s="624"/>
      <c r="CV11" s="624"/>
      <c r="CW11" s="624"/>
      <c r="CX11" s="624"/>
      <c r="CY11" s="625"/>
      <c r="CZ11" s="626">
        <v>0.8</v>
      </c>
      <c r="DA11" s="626"/>
      <c r="DB11" s="626"/>
      <c r="DC11" s="626"/>
      <c r="DD11" s="632">
        <v>71131</v>
      </c>
      <c r="DE11" s="624"/>
      <c r="DF11" s="624"/>
      <c r="DG11" s="624"/>
      <c r="DH11" s="624"/>
      <c r="DI11" s="624"/>
      <c r="DJ11" s="624"/>
      <c r="DK11" s="624"/>
      <c r="DL11" s="624"/>
      <c r="DM11" s="624"/>
      <c r="DN11" s="624"/>
      <c r="DO11" s="624"/>
      <c r="DP11" s="625"/>
      <c r="DQ11" s="632">
        <v>55733</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11268</v>
      </c>
      <c r="S12" s="624"/>
      <c r="T12" s="624"/>
      <c r="U12" s="624"/>
      <c r="V12" s="624"/>
      <c r="W12" s="624"/>
      <c r="X12" s="624"/>
      <c r="Y12" s="625"/>
      <c r="Z12" s="626">
        <v>0.1</v>
      </c>
      <c r="AA12" s="626"/>
      <c r="AB12" s="626"/>
      <c r="AC12" s="626"/>
      <c r="AD12" s="627">
        <v>11268</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1720120</v>
      </c>
      <c r="BH12" s="624"/>
      <c r="BI12" s="624"/>
      <c r="BJ12" s="624"/>
      <c r="BK12" s="624"/>
      <c r="BL12" s="624"/>
      <c r="BM12" s="624"/>
      <c r="BN12" s="625"/>
      <c r="BO12" s="626">
        <v>40.9</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280945</v>
      </c>
      <c r="CS12" s="624"/>
      <c r="CT12" s="624"/>
      <c r="CU12" s="624"/>
      <c r="CV12" s="624"/>
      <c r="CW12" s="624"/>
      <c r="CX12" s="624"/>
      <c r="CY12" s="625"/>
      <c r="CZ12" s="626">
        <v>1.7</v>
      </c>
      <c r="DA12" s="626"/>
      <c r="DB12" s="626"/>
      <c r="DC12" s="626"/>
      <c r="DD12" s="632" t="s">
        <v>122</v>
      </c>
      <c r="DE12" s="624"/>
      <c r="DF12" s="624"/>
      <c r="DG12" s="624"/>
      <c r="DH12" s="624"/>
      <c r="DI12" s="624"/>
      <c r="DJ12" s="624"/>
      <c r="DK12" s="624"/>
      <c r="DL12" s="624"/>
      <c r="DM12" s="624"/>
      <c r="DN12" s="624"/>
      <c r="DO12" s="624"/>
      <c r="DP12" s="625"/>
      <c r="DQ12" s="632">
        <v>241134</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1708271</v>
      </c>
      <c r="BH13" s="624"/>
      <c r="BI13" s="624"/>
      <c r="BJ13" s="624"/>
      <c r="BK13" s="624"/>
      <c r="BL13" s="624"/>
      <c r="BM13" s="624"/>
      <c r="BN13" s="625"/>
      <c r="BO13" s="626">
        <v>40.6</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1140276</v>
      </c>
      <c r="CS13" s="624"/>
      <c r="CT13" s="624"/>
      <c r="CU13" s="624"/>
      <c r="CV13" s="624"/>
      <c r="CW13" s="624"/>
      <c r="CX13" s="624"/>
      <c r="CY13" s="625"/>
      <c r="CZ13" s="626">
        <v>6.9</v>
      </c>
      <c r="DA13" s="626"/>
      <c r="DB13" s="626"/>
      <c r="DC13" s="626"/>
      <c r="DD13" s="632">
        <v>322010</v>
      </c>
      <c r="DE13" s="624"/>
      <c r="DF13" s="624"/>
      <c r="DG13" s="624"/>
      <c r="DH13" s="624"/>
      <c r="DI13" s="624"/>
      <c r="DJ13" s="624"/>
      <c r="DK13" s="624"/>
      <c r="DL13" s="624"/>
      <c r="DM13" s="624"/>
      <c r="DN13" s="624"/>
      <c r="DO13" s="624"/>
      <c r="DP13" s="625"/>
      <c r="DQ13" s="632">
        <v>808363</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134971</v>
      </c>
      <c r="BH14" s="624"/>
      <c r="BI14" s="624"/>
      <c r="BJ14" s="624"/>
      <c r="BK14" s="624"/>
      <c r="BL14" s="624"/>
      <c r="BM14" s="624"/>
      <c r="BN14" s="625"/>
      <c r="BO14" s="626">
        <v>3.2</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629883</v>
      </c>
      <c r="CS14" s="624"/>
      <c r="CT14" s="624"/>
      <c r="CU14" s="624"/>
      <c r="CV14" s="624"/>
      <c r="CW14" s="624"/>
      <c r="CX14" s="624"/>
      <c r="CY14" s="625"/>
      <c r="CZ14" s="626">
        <v>3.8</v>
      </c>
      <c r="DA14" s="626"/>
      <c r="DB14" s="626"/>
      <c r="DC14" s="626"/>
      <c r="DD14" s="632" t="s">
        <v>122</v>
      </c>
      <c r="DE14" s="624"/>
      <c r="DF14" s="624"/>
      <c r="DG14" s="624"/>
      <c r="DH14" s="624"/>
      <c r="DI14" s="624"/>
      <c r="DJ14" s="624"/>
      <c r="DK14" s="624"/>
      <c r="DL14" s="624"/>
      <c r="DM14" s="624"/>
      <c r="DN14" s="624"/>
      <c r="DO14" s="624"/>
      <c r="DP14" s="625"/>
      <c r="DQ14" s="632">
        <v>620035</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25511</v>
      </c>
      <c r="S15" s="624"/>
      <c r="T15" s="624"/>
      <c r="U15" s="624"/>
      <c r="V15" s="624"/>
      <c r="W15" s="624"/>
      <c r="X15" s="624"/>
      <c r="Y15" s="625"/>
      <c r="Z15" s="626">
        <v>0.2</v>
      </c>
      <c r="AA15" s="626"/>
      <c r="AB15" s="626"/>
      <c r="AC15" s="626"/>
      <c r="AD15" s="627">
        <v>25511</v>
      </c>
      <c r="AE15" s="627"/>
      <c r="AF15" s="627"/>
      <c r="AG15" s="627"/>
      <c r="AH15" s="627"/>
      <c r="AI15" s="627"/>
      <c r="AJ15" s="627"/>
      <c r="AK15" s="627"/>
      <c r="AL15" s="628">
        <v>0.3</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189943</v>
      </c>
      <c r="BH15" s="624"/>
      <c r="BI15" s="624"/>
      <c r="BJ15" s="624"/>
      <c r="BK15" s="624"/>
      <c r="BL15" s="624"/>
      <c r="BM15" s="624"/>
      <c r="BN15" s="625"/>
      <c r="BO15" s="626">
        <v>4.5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2170659</v>
      </c>
      <c r="CS15" s="624"/>
      <c r="CT15" s="624"/>
      <c r="CU15" s="624"/>
      <c r="CV15" s="624"/>
      <c r="CW15" s="624"/>
      <c r="CX15" s="624"/>
      <c r="CY15" s="625"/>
      <c r="CZ15" s="626">
        <v>13.1</v>
      </c>
      <c r="DA15" s="626"/>
      <c r="DB15" s="626"/>
      <c r="DC15" s="626"/>
      <c r="DD15" s="632">
        <v>297262</v>
      </c>
      <c r="DE15" s="624"/>
      <c r="DF15" s="624"/>
      <c r="DG15" s="624"/>
      <c r="DH15" s="624"/>
      <c r="DI15" s="624"/>
      <c r="DJ15" s="624"/>
      <c r="DK15" s="624"/>
      <c r="DL15" s="624"/>
      <c r="DM15" s="624"/>
      <c r="DN15" s="624"/>
      <c r="DO15" s="624"/>
      <c r="DP15" s="625"/>
      <c r="DQ15" s="632">
        <v>1456024</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77544</v>
      </c>
      <c r="S16" s="624"/>
      <c r="T16" s="624"/>
      <c r="U16" s="624"/>
      <c r="V16" s="624"/>
      <c r="W16" s="624"/>
      <c r="X16" s="624"/>
      <c r="Y16" s="625"/>
      <c r="Z16" s="626">
        <v>0.5</v>
      </c>
      <c r="AA16" s="626"/>
      <c r="AB16" s="626"/>
      <c r="AC16" s="626"/>
      <c r="AD16" s="627">
        <v>77544</v>
      </c>
      <c r="AE16" s="627"/>
      <c r="AF16" s="627"/>
      <c r="AG16" s="627"/>
      <c r="AH16" s="627"/>
      <c r="AI16" s="627"/>
      <c r="AJ16" s="627"/>
      <c r="AK16" s="627"/>
      <c r="AL16" s="628">
        <v>0.8</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31316</v>
      </c>
      <c r="CS16" s="624"/>
      <c r="CT16" s="624"/>
      <c r="CU16" s="624"/>
      <c r="CV16" s="624"/>
      <c r="CW16" s="624"/>
      <c r="CX16" s="624"/>
      <c r="CY16" s="625"/>
      <c r="CZ16" s="626">
        <v>0.2</v>
      </c>
      <c r="DA16" s="626"/>
      <c r="DB16" s="626"/>
      <c r="DC16" s="626"/>
      <c r="DD16" s="632" t="s">
        <v>122</v>
      </c>
      <c r="DE16" s="624"/>
      <c r="DF16" s="624"/>
      <c r="DG16" s="624"/>
      <c r="DH16" s="624"/>
      <c r="DI16" s="624"/>
      <c r="DJ16" s="624"/>
      <c r="DK16" s="624"/>
      <c r="DL16" s="624"/>
      <c r="DM16" s="624"/>
      <c r="DN16" s="624"/>
      <c r="DO16" s="624"/>
      <c r="DP16" s="625"/>
      <c r="DQ16" s="632">
        <v>7296</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250232</v>
      </c>
      <c r="S17" s="624"/>
      <c r="T17" s="624"/>
      <c r="U17" s="624"/>
      <c r="V17" s="624"/>
      <c r="W17" s="624"/>
      <c r="X17" s="624"/>
      <c r="Y17" s="625"/>
      <c r="Z17" s="626">
        <v>1.5</v>
      </c>
      <c r="AA17" s="626"/>
      <c r="AB17" s="626"/>
      <c r="AC17" s="626"/>
      <c r="AD17" s="627">
        <v>250232</v>
      </c>
      <c r="AE17" s="627"/>
      <c r="AF17" s="627"/>
      <c r="AG17" s="627"/>
      <c r="AH17" s="627"/>
      <c r="AI17" s="627"/>
      <c r="AJ17" s="627"/>
      <c r="AK17" s="627"/>
      <c r="AL17" s="628">
        <v>2.5</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966589</v>
      </c>
      <c r="CS17" s="624"/>
      <c r="CT17" s="624"/>
      <c r="CU17" s="624"/>
      <c r="CV17" s="624"/>
      <c r="CW17" s="624"/>
      <c r="CX17" s="624"/>
      <c r="CY17" s="625"/>
      <c r="CZ17" s="626">
        <v>5.8</v>
      </c>
      <c r="DA17" s="626"/>
      <c r="DB17" s="626"/>
      <c r="DC17" s="626"/>
      <c r="DD17" s="632" t="s">
        <v>122</v>
      </c>
      <c r="DE17" s="624"/>
      <c r="DF17" s="624"/>
      <c r="DG17" s="624"/>
      <c r="DH17" s="624"/>
      <c r="DI17" s="624"/>
      <c r="DJ17" s="624"/>
      <c r="DK17" s="624"/>
      <c r="DL17" s="624"/>
      <c r="DM17" s="624"/>
      <c r="DN17" s="624"/>
      <c r="DO17" s="624"/>
      <c r="DP17" s="625"/>
      <c r="DQ17" s="632">
        <v>951971</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57721</v>
      </c>
      <c r="S18" s="624"/>
      <c r="T18" s="624"/>
      <c r="U18" s="624"/>
      <c r="V18" s="624"/>
      <c r="W18" s="624"/>
      <c r="X18" s="624"/>
      <c r="Y18" s="625"/>
      <c r="Z18" s="626">
        <v>0.3</v>
      </c>
      <c r="AA18" s="626"/>
      <c r="AB18" s="626"/>
      <c r="AC18" s="626"/>
      <c r="AD18" s="627">
        <v>57721</v>
      </c>
      <c r="AE18" s="627"/>
      <c r="AF18" s="627"/>
      <c r="AG18" s="627"/>
      <c r="AH18" s="627"/>
      <c r="AI18" s="627"/>
      <c r="AJ18" s="627"/>
      <c r="AK18" s="627"/>
      <c r="AL18" s="628">
        <v>0.6</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191310</v>
      </c>
      <c r="S19" s="624"/>
      <c r="T19" s="624"/>
      <c r="U19" s="624"/>
      <c r="V19" s="624"/>
      <c r="W19" s="624"/>
      <c r="X19" s="624"/>
      <c r="Y19" s="625"/>
      <c r="Z19" s="626">
        <v>1.1000000000000001</v>
      </c>
      <c r="AA19" s="626"/>
      <c r="AB19" s="626"/>
      <c r="AC19" s="626"/>
      <c r="AD19" s="627">
        <v>191310</v>
      </c>
      <c r="AE19" s="627"/>
      <c r="AF19" s="627"/>
      <c r="AG19" s="627"/>
      <c r="AH19" s="627"/>
      <c r="AI19" s="627"/>
      <c r="AJ19" s="627"/>
      <c r="AK19" s="627"/>
      <c r="AL19" s="628">
        <v>1.9</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1201</v>
      </c>
      <c r="S20" s="624"/>
      <c r="T20" s="624"/>
      <c r="U20" s="624"/>
      <c r="V20" s="624"/>
      <c r="W20" s="624"/>
      <c r="X20" s="624"/>
      <c r="Y20" s="625"/>
      <c r="Z20" s="626">
        <v>0</v>
      </c>
      <c r="AA20" s="626"/>
      <c r="AB20" s="626"/>
      <c r="AC20" s="626"/>
      <c r="AD20" s="627">
        <v>1201</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16612606</v>
      </c>
      <c r="CS20" s="624"/>
      <c r="CT20" s="624"/>
      <c r="CU20" s="624"/>
      <c r="CV20" s="624"/>
      <c r="CW20" s="624"/>
      <c r="CX20" s="624"/>
      <c r="CY20" s="625"/>
      <c r="CZ20" s="626">
        <v>100</v>
      </c>
      <c r="DA20" s="626"/>
      <c r="DB20" s="626"/>
      <c r="DC20" s="626"/>
      <c r="DD20" s="632">
        <v>910941</v>
      </c>
      <c r="DE20" s="624"/>
      <c r="DF20" s="624"/>
      <c r="DG20" s="624"/>
      <c r="DH20" s="624"/>
      <c r="DI20" s="624"/>
      <c r="DJ20" s="624"/>
      <c r="DK20" s="624"/>
      <c r="DL20" s="624"/>
      <c r="DM20" s="624"/>
      <c r="DN20" s="624"/>
      <c r="DO20" s="624"/>
      <c r="DP20" s="625"/>
      <c r="DQ20" s="632">
        <v>11167726</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4085460</v>
      </c>
      <c r="S21" s="624"/>
      <c r="T21" s="624"/>
      <c r="U21" s="624"/>
      <c r="V21" s="624"/>
      <c r="W21" s="624"/>
      <c r="X21" s="624"/>
      <c r="Y21" s="625"/>
      <c r="Z21" s="626">
        <v>24.4</v>
      </c>
      <c r="AA21" s="626"/>
      <c r="AB21" s="626"/>
      <c r="AC21" s="626"/>
      <c r="AD21" s="627">
        <v>3922995</v>
      </c>
      <c r="AE21" s="627"/>
      <c r="AF21" s="627"/>
      <c r="AG21" s="627"/>
      <c r="AH21" s="627"/>
      <c r="AI21" s="627"/>
      <c r="AJ21" s="627"/>
      <c r="AK21" s="627"/>
      <c r="AL21" s="628">
        <v>39.700000000000003</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3922995</v>
      </c>
      <c r="S22" s="624"/>
      <c r="T22" s="624"/>
      <c r="U22" s="624"/>
      <c r="V22" s="624"/>
      <c r="W22" s="624"/>
      <c r="X22" s="624"/>
      <c r="Y22" s="625"/>
      <c r="Z22" s="626">
        <v>23.4</v>
      </c>
      <c r="AA22" s="626"/>
      <c r="AB22" s="626"/>
      <c r="AC22" s="626"/>
      <c r="AD22" s="627">
        <v>3922995</v>
      </c>
      <c r="AE22" s="627"/>
      <c r="AF22" s="627"/>
      <c r="AG22" s="627"/>
      <c r="AH22" s="627"/>
      <c r="AI22" s="627"/>
      <c r="AJ22" s="627"/>
      <c r="AK22" s="627"/>
      <c r="AL22" s="628">
        <v>39.700000000000003</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162465</v>
      </c>
      <c r="S23" s="624"/>
      <c r="T23" s="624"/>
      <c r="U23" s="624"/>
      <c r="V23" s="624"/>
      <c r="W23" s="624"/>
      <c r="X23" s="624"/>
      <c r="Y23" s="625"/>
      <c r="Z23" s="626">
        <v>1</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9097665</v>
      </c>
      <c r="CS24" s="613"/>
      <c r="CT24" s="613"/>
      <c r="CU24" s="613"/>
      <c r="CV24" s="613"/>
      <c r="CW24" s="613"/>
      <c r="CX24" s="613"/>
      <c r="CY24" s="614"/>
      <c r="CZ24" s="617">
        <v>54.8</v>
      </c>
      <c r="DA24" s="618"/>
      <c r="DB24" s="618"/>
      <c r="DC24" s="634"/>
      <c r="DD24" s="655">
        <v>5987626</v>
      </c>
      <c r="DE24" s="613"/>
      <c r="DF24" s="613"/>
      <c r="DG24" s="613"/>
      <c r="DH24" s="613"/>
      <c r="DI24" s="613"/>
      <c r="DJ24" s="613"/>
      <c r="DK24" s="614"/>
      <c r="DL24" s="655">
        <v>5306426</v>
      </c>
      <c r="DM24" s="613"/>
      <c r="DN24" s="613"/>
      <c r="DO24" s="613"/>
      <c r="DP24" s="613"/>
      <c r="DQ24" s="613"/>
      <c r="DR24" s="613"/>
      <c r="DS24" s="613"/>
      <c r="DT24" s="613"/>
      <c r="DU24" s="613"/>
      <c r="DV24" s="614"/>
      <c r="DW24" s="617">
        <v>53.5</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9903705</v>
      </c>
      <c r="S25" s="624"/>
      <c r="T25" s="624"/>
      <c r="U25" s="624"/>
      <c r="V25" s="624"/>
      <c r="W25" s="624"/>
      <c r="X25" s="624"/>
      <c r="Y25" s="625"/>
      <c r="Z25" s="626">
        <v>59.1</v>
      </c>
      <c r="AA25" s="626"/>
      <c r="AB25" s="626"/>
      <c r="AC25" s="626"/>
      <c r="AD25" s="627">
        <v>9741240</v>
      </c>
      <c r="AE25" s="627"/>
      <c r="AF25" s="627"/>
      <c r="AG25" s="627"/>
      <c r="AH25" s="627"/>
      <c r="AI25" s="627"/>
      <c r="AJ25" s="627"/>
      <c r="AK25" s="627"/>
      <c r="AL25" s="628">
        <v>98.5</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3607470</v>
      </c>
      <c r="CS25" s="656"/>
      <c r="CT25" s="656"/>
      <c r="CU25" s="656"/>
      <c r="CV25" s="656"/>
      <c r="CW25" s="656"/>
      <c r="CX25" s="656"/>
      <c r="CY25" s="657"/>
      <c r="CZ25" s="628">
        <v>21.7</v>
      </c>
      <c r="DA25" s="653"/>
      <c r="DB25" s="653"/>
      <c r="DC25" s="658"/>
      <c r="DD25" s="632">
        <v>3319036</v>
      </c>
      <c r="DE25" s="656"/>
      <c r="DF25" s="656"/>
      <c r="DG25" s="656"/>
      <c r="DH25" s="656"/>
      <c r="DI25" s="656"/>
      <c r="DJ25" s="656"/>
      <c r="DK25" s="657"/>
      <c r="DL25" s="632">
        <v>3189780</v>
      </c>
      <c r="DM25" s="656"/>
      <c r="DN25" s="656"/>
      <c r="DO25" s="656"/>
      <c r="DP25" s="656"/>
      <c r="DQ25" s="656"/>
      <c r="DR25" s="656"/>
      <c r="DS25" s="656"/>
      <c r="DT25" s="656"/>
      <c r="DU25" s="656"/>
      <c r="DV25" s="657"/>
      <c r="DW25" s="628">
        <v>32.1</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v>4858</v>
      </c>
      <c r="S26" s="624"/>
      <c r="T26" s="624"/>
      <c r="U26" s="624"/>
      <c r="V26" s="624"/>
      <c r="W26" s="624"/>
      <c r="X26" s="624"/>
      <c r="Y26" s="625"/>
      <c r="Z26" s="626">
        <v>0</v>
      </c>
      <c r="AA26" s="626"/>
      <c r="AB26" s="626"/>
      <c r="AC26" s="626"/>
      <c r="AD26" s="627">
        <v>4858</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1714431</v>
      </c>
      <c r="CS26" s="624"/>
      <c r="CT26" s="624"/>
      <c r="CU26" s="624"/>
      <c r="CV26" s="624"/>
      <c r="CW26" s="624"/>
      <c r="CX26" s="624"/>
      <c r="CY26" s="625"/>
      <c r="CZ26" s="628">
        <v>10.3</v>
      </c>
      <c r="DA26" s="653"/>
      <c r="DB26" s="653"/>
      <c r="DC26" s="658"/>
      <c r="DD26" s="632">
        <v>1605018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14403</v>
      </c>
      <c r="S27" s="624"/>
      <c r="T27" s="624"/>
      <c r="U27" s="624"/>
      <c r="V27" s="624"/>
      <c r="W27" s="624"/>
      <c r="X27" s="624"/>
      <c r="Y27" s="625"/>
      <c r="Z27" s="626">
        <v>0.1</v>
      </c>
      <c r="AA27" s="626"/>
      <c r="AB27" s="626"/>
      <c r="AC27" s="626"/>
      <c r="AD27" s="627">
        <v>62</v>
      </c>
      <c r="AE27" s="627"/>
      <c r="AF27" s="627"/>
      <c r="AG27" s="627"/>
      <c r="AH27" s="627"/>
      <c r="AI27" s="627"/>
      <c r="AJ27" s="627"/>
      <c r="AK27" s="627"/>
      <c r="AL27" s="628">
        <v>0</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4210455</v>
      </c>
      <c r="BH27" s="624"/>
      <c r="BI27" s="624"/>
      <c r="BJ27" s="624"/>
      <c r="BK27" s="624"/>
      <c r="BL27" s="624"/>
      <c r="BM27" s="624"/>
      <c r="BN27" s="625"/>
      <c r="BO27" s="626">
        <v>100</v>
      </c>
      <c r="BP27" s="626"/>
      <c r="BQ27" s="626"/>
      <c r="BR27" s="626"/>
      <c r="BS27" s="627">
        <v>3335</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4523606</v>
      </c>
      <c r="CS27" s="656"/>
      <c r="CT27" s="656"/>
      <c r="CU27" s="656"/>
      <c r="CV27" s="656"/>
      <c r="CW27" s="656"/>
      <c r="CX27" s="656"/>
      <c r="CY27" s="657"/>
      <c r="CZ27" s="628">
        <v>27.2</v>
      </c>
      <c r="DA27" s="653"/>
      <c r="DB27" s="653"/>
      <c r="DC27" s="658"/>
      <c r="DD27" s="632">
        <v>1716619</v>
      </c>
      <c r="DE27" s="656"/>
      <c r="DF27" s="656"/>
      <c r="DG27" s="656"/>
      <c r="DH27" s="656"/>
      <c r="DI27" s="656"/>
      <c r="DJ27" s="656"/>
      <c r="DK27" s="657"/>
      <c r="DL27" s="632">
        <v>1164675</v>
      </c>
      <c r="DM27" s="656"/>
      <c r="DN27" s="656"/>
      <c r="DO27" s="656"/>
      <c r="DP27" s="656"/>
      <c r="DQ27" s="656"/>
      <c r="DR27" s="656"/>
      <c r="DS27" s="656"/>
      <c r="DT27" s="656"/>
      <c r="DU27" s="656"/>
      <c r="DV27" s="657"/>
      <c r="DW27" s="628">
        <v>11.7</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170522</v>
      </c>
      <c r="S28" s="624"/>
      <c r="T28" s="624"/>
      <c r="U28" s="624"/>
      <c r="V28" s="624"/>
      <c r="W28" s="624"/>
      <c r="X28" s="624"/>
      <c r="Y28" s="625"/>
      <c r="Z28" s="626">
        <v>1</v>
      </c>
      <c r="AA28" s="626"/>
      <c r="AB28" s="626"/>
      <c r="AC28" s="626"/>
      <c r="AD28" s="627">
        <v>48589</v>
      </c>
      <c r="AE28" s="627"/>
      <c r="AF28" s="627"/>
      <c r="AG28" s="627"/>
      <c r="AH28" s="627"/>
      <c r="AI28" s="627"/>
      <c r="AJ28" s="627"/>
      <c r="AK28" s="627"/>
      <c r="AL28" s="628">
        <v>0.5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966589</v>
      </c>
      <c r="CS28" s="624"/>
      <c r="CT28" s="624"/>
      <c r="CU28" s="624"/>
      <c r="CV28" s="624"/>
      <c r="CW28" s="624"/>
      <c r="CX28" s="624"/>
      <c r="CY28" s="625"/>
      <c r="CZ28" s="628">
        <v>5.8</v>
      </c>
      <c r="DA28" s="653"/>
      <c r="DB28" s="653"/>
      <c r="DC28" s="658"/>
      <c r="DD28" s="632">
        <v>951971</v>
      </c>
      <c r="DE28" s="624"/>
      <c r="DF28" s="624"/>
      <c r="DG28" s="624"/>
      <c r="DH28" s="624"/>
      <c r="DI28" s="624"/>
      <c r="DJ28" s="624"/>
      <c r="DK28" s="625"/>
      <c r="DL28" s="632">
        <v>951971</v>
      </c>
      <c r="DM28" s="624"/>
      <c r="DN28" s="624"/>
      <c r="DO28" s="624"/>
      <c r="DP28" s="624"/>
      <c r="DQ28" s="624"/>
      <c r="DR28" s="624"/>
      <c r="DS28" s="624"/>
      <c r="DT28" s="624"/>
      <c r="DU28" s="624"/>
      <c r="DV28" s="625"/>
      <c r="DW28" s="628">
        <v>9.6</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92219</v>
      </c>
      <c r="S29" s="624"/>
      <c r="T29" s="624"/>
      <c r="U29" s="624"/>
      <c r="V29" s="624"/>
      <c r="W29" s="624"/>
      <c r="X29" s="624"/>
      <c r="Y29" s="625"/>
      <c r="Z29" s="626">
        <v>0.6</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966589</v>
      </c>
      <c r="CS29" s="656"/>
      <c r="CT29" s="656"/>
      <c r="CU29" s="656"/>
      <c r="CV29" s="656"/>
      <c r="CW29" s="656"/>
      <c r="CX29" s="656"/>
      <c r="CY29" s="657"/>
      <c r="CZ29" s="628">
        <v>5.8</v>
      </c>
      <c r="DA29" s="653"/>
      <c r="DB29" s="653"/>
      <c r="DC29" s="658"/>
      <c r="DD29" s="632">
        <v>951971</v>
      </c>
      <c r="DE29" s="656"/>
      <c r="DF29" s="656"/>
      <c r="DG29" s="656"/>
      <c r="DH29" s="656"/>
      <c r="DI29" s="656"/>
      <c r="DJ29" s="656"/>
      <c r="DK29" s="657"/>
      <c r="DL29" s="632">
        <v>951971</v>
      </c>
      <c r="DM29" s="656"/>
      <c r="DN29" s="656"/>
      <c r="DO29" s="656"/>
      <c r="DP29" s="656"/>
      <c r="DQ29" s="656"/>
      <c r="DR29" s="656"/>
      <c r="DS29" s="656"/>
      <c r="DT29" s="656"/>
      <c r="DU29" s="656"/>
      <c r="DV29" s="657"/>
      <c r="DW29" s="628">
        <v>9.6</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3234889</v>
      </c>
      <c r="S30" s="624"/>
      <c r="T30" s="624"/>
      <c r="U30" s="624"/>
      <c r="V30" s="624"/>
      <c r="W30" s="624"/>
      <c r="X30" s="624"/>
      <c r="Y30" s="625"/>
      <c r="Z30" s="626">
        <v>19.3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929854</v>
      </c>
      <c r="CS30" s="624"/>
      <c r="CT30" s="624"/>
      <c r="CU30" s="624"/>
      <c r="CV30" s="624"/>
      <c r="CW30" s="624"/>
      <c r="CX30" s="624"/>
      <c r="CY30" s="625"/>
      <c r="CZ30" s="628">
        <v>5.6</v>
      </c>
      <c r="DA30" s="653"/>
      <c r="DB30" s="653"/>
      <c r="DC30" s="658"/>
      <c r="DD30" s="632">
        <v>915236</v>
      </c>
      <c r="DE30" s="624"/>
      <c r="DF30" s="624"/>
      <c r="DG30" s="624"/>
      <c r="DH30" s="624"/>
      <c r="DI30" s="624"/>
      <c r="DJ30" s="624"/>
      <c r="DK30" s="625"/>
      <c r="DL30" s="632">
        <v>915236</v>
      </c>
      <c r="DM30" s="624"/>
      <c r="DN30" s="624"/>
      <c r="DO30" s="624"/>
      <c r="DP30" s="624"/>
      <c r="DQ30" s="624"/>
      <c r="DR30" s="624"/>
      <c r="DS30" s="624"/>
      <c r="DT30" s="624"/>
      <c r="DU30" s="624"/>
      <c r="DV30" s="625"/>
      <c r="DW30" s="628">
        <v>9.1999999999999993</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99.4</v>
      </c>
      <c r="BH31" s="667"/>
      <c r="BI31" s="667"/>
      <c r="BJ31" s="667"/>
      <c r="BK31" s="667"/>
      <c r="BL31" s="667"/>
      <c r="BM31" s="618">
        <v>98.7</v>
      </c>
      <c r="BN31" s="667"/>
      <c r="BO31" s="667"/>
      <c r="BP31" s="667"/>
      <c r="BQ31" s="668"/>
      <c r="BR31" s="670">
        <v>99.3</v>
      </c>
      <c r="BS31" s="667"/>
      <c r="BT31" s="667"/>
      <c r="BU31" s="667"/>
      <c r="BV31" s="667"/>
      <c r="BW31" s="667"/>
      <c r="BX31" s="618">
        <v>98.7</v>
      </c>
      <c r="BY31" s="667"/>
      <c r="BZ31" s="667"/>
      <c r="CA31" s="667"/>
      <c r="CB31" s="668"/>
      <c r="CD31" s="663"/>
      <c r="CE31" s="664"/>
      <c r="CF31" s="620" t="s">
        <v>300</v>
      </c>
      <c r="CG31" s="621"/>
      <c r="CH31" s="621"/>
      <c r="CI31" s="621"/>
      <c r="CJ31" s="621"/>
      <c r="CK31" s="621"/>
      <c r="CL31" s="621"/>
      <c r="CM31" s="621"/>
      <c r="CN31" s="621"/>
      <c r="CO31" s="621"/>
      <c r="CP31" s="621"/>
      <c r="CQ31" s="622"/>
      <c r="CR31" s="623">
        <v>36735</v>
      </c>
      <c r="CS31" s="656"/>
      <c r="CT31" s="656"/>
      <c r="CU31" s="656"/>
      <c r="CV31" s="656"/>
      <c r="CW31" s="656"/>
      <c r="CX31" s="656"/>
      <c r="CY31" s="657"/>
      <c r="CZ31" s="628">
        <v>0.2</v>
      </c>
      <c r="DA31" s="653"/>
      <c r="DB31" s="653"/>
      <c r="DC31" s="658"/>
      <c r="DD31" s="632">
        <v>36735</v>
      </c>
      <c r="DE31" s="656"/>
      <c r="DF31" s="656"/>
      <c r="DG31" s="656"/>
      <c r="DH31" s="656"/>
      <c r="DI31" s="656"/>
      <c r="DJ31" s="656"/>
      <c r="DK31" s="657"/>
      <c r="DL31" s="632">
        <v>36735</v>
      </c>
      <c r="DM31" s="656"/>
      <c r="DN31" s="656"/>
      <c r="DO31" s="656"/>
      <c r="DP31" s="656"/>
      <c r="DQ31" s="656"/>
      <c r="DR31" s="656"/>
      <c r="DS31" s="656"/>
      <c r="DT31" s="656"/>
      <c r="DU31" s="656"/>
      <c r="DV31" s="657"/>
      <c r="DW31" s="628">
        <v>0.4</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1509693</v>
      </c>
      <c r="S32" s="624"/>
      <c r="T32" s="624"/>
      <c r="U32" s="624"/>
      <c r="V32" s="624"/>
      <c r="W32" s="624"/>
      <c r="X32" s="624"/>
      <c r="Y32" s="625"/>
      <c r="Z32" s="626">
        <v>9</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99.4</v>
      </c>
      <c r="BH32" s="656"/>
      <c r="BI32" s="656"/>
      <c r="BJ32" s="656"/>
      <c r="BK32" s="656"/>
      <c r="BL32" s="656"/>
      <c r="BM32" s="629">
        <v>98.3</v>
      </c>
      <c r="BN32" s="656"/>
      <c r="BO32" s="656"/>
      <c r="BP32" s="656"/>
      <c r="BQ32" s="669"/>
      <c r="BR32" s="680">
        <v>99.3</v>
      </c>
      <c r="BS32" s="656"/>
      <c r="BT32" s="656"/>
      <c r="BU32" s="656"/>
      <c r="BV32" s="656"/>
      <c r="BW32" s="656"/>
      <c r="BX32" s="629">
        <v>98.3</v>
      </c>
      <c r="BY32" s="656"/>
      <c r="BZ32" s="656"/>
      <c r="CA32" s="656"/>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16807</v>
      </c>
      <c r="S33" s="624"/>
      <c r="T33" s="624"/>
      <c r="U33" s="624"/>
      <c r="V33" s="624"/>
      <c r="W33" s="624"/>
      <c r="X33" s="624"/>
      <c r="Y33" s="625"/>
      <c r="Z33" s="626">
        <v>0.1</v>
      </c>
      <c r="AA33" s="626"/>
      <c r="AB33" s="626"/>
      <c r="AC33" s="626"/>
      <c r="AD33" s="627">
        <v>9727</v>
      </c>
      <c r="AE33" s="627"/>
      <c r="AF33" s="627"/>
      <c r="AG33" s="627"/>
      <c r="AH33" s="627"/>
      <c r="AI33" s="627"/>
      <c r="AJ33" s="627"/>
      <c r="AK33" s="627"/>
      <c r="AL33" s="628">
        <v>0.1</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99.3</v>
      </c>
      <c r="BH33" s="682"/>
      <c r="BI33" s="682"/>
      <c r="BJ33" s="682"/>
      <c r="BK33" s="682"/>
      <c r="BL33" s="682"/>
      <c r="BM33" s="683">
        <v>99</v>
      </c>
      <c r="BN33" s="682"/>
      <c r="BO33" s="682"/>
      <c r="BP33" s="682"/>
      <c r="BQ33" s="684"/>
      <c r="BR33" s="681">
        <v>99.4</v>
      </c>
      <c r="BS33" s="682"/>
      <c r="BT33" s="682"/>
      <c r="BU33" s="682"/>
      <c r="BV33" s="682"/>
      <c r="BW33" s="682"/>
      <c r="BX33" s="683">
        <v>99.1</v>
      </c>
      <c r="BY33" s="682"/>
      <c r="BZ33" s="682"/>
      <c r="CA33" s="682"/>
      <c r="CB33" s="684"/>
      <c r="CD33" s="620" t="s">
        <v>307</v>
      </c>
      <c r="CE33" s="621"/>
      <c r="CF33" s="621"/>
      <c r="CG33" s="621"/>
      <c r="CH33" s="621"/>
      <c r="CI33" s="621"/>
      <c r="CJ33" s="621"/>
      <c r="CK33" s="621"/>
      <c r="CL33" s="621"/>
      <c r="CM33" s="621"/>
      <c r="CN33" s="621"/>
      <c r="CO33" s="621"/>
      <c r="CP33" s="621"/>
      <c r="CQ33" s="622"/>
      <c r="CR33" s="623">
        <v>6574347</v>
      </c>
      <c r="CS33" s="656"/>
      <c r="CT33" s="656"/>
      <c r="CU33" s="656"/>
      <c r="CV33" s="656"/>
      <c r="CW33" s="656"/>
      <c r="CX33" s="656"/>
      <c r="CY33" s="657"/>
      <c r="CZ33" s="628">
        <v>39.6</v>
      </c>
      <c r="DA33" s="653"/>
      <c r="DB33" s="653"/>
      <c r="DC33" s="658"/>
      <c r="DD33" s="632">
        <v>5112912</v>
      </c>
      <c r="DE33" s="656"/>
      <c r="DF33" s="656"/>
      <c r="DG33" s="656"/>
      <c r="DH33" s="656"/>
      <c r="DI33" s="656"/>
      <c r="DJ33" s="656"/>
      <c r="DK33" s="657"/>
      <c r="DL33" s="632">
        <v>4467536</v>
      </c>
      <c r="DM33" s="656"/>
      <c r="DN33" s="656"/>
      <c r="DO33" s="656"/>
      <c r="DP33" s="656"/>
      <c r="DQ33" s="656"/>
      <c r="DR33" s="656"/>
      <c r="DS33" s="656"/>
      <c r="DT33" s="656"/>
      <c r="DU33" s="656"/>
      <c r="DV33" s="657"/>
      <c r="DW33" s="628">
        <v>45</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47596</v>
      </c>
      <c r="S34" s="624"/>
      <c r="T34" s="624"/>
      <c r="U34" s="624"/>
      <c r="V34" s="624"/>
      <c r="W34" s="624"/>
      <c r="X34" s="624"/>
      <c r="Y34" s="625"/>
      <c r="Z34" s="626">
        <v>0.3</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2394674</v>
      </c>
      <c r="CS34" s="624"/>
      <c r="CT34" s="624"/>
      <c r="CU34" s="624"/>
      <c r="CV34" s="624"/>
      <c r="CW34" s="624"/>
      <c r="CX34" s="624"/>
      <c r="CY34" s="625"/>
      <c r="CZ34" s="628">
        <v>14.4</v>
      </c>
      <c r="DA34" s="653"/>
      <c r="DB34" s="653"/>
      <c r="DC34" s="658"/>
      <c r="DD34" s="632">
        <v>1683320</v>
      </c>
      <c r="DE34" s="624"/>
      <c r="DF34" s="624"/>
      <c r="DG34" s="624"/>
      <c r="DH34" s="624"/>
      <c r="DI34" s="624"/>
      <c r="DJ34" s="624"/>
      <c r="DK34" s="625"/>
      <c r="DL34" s="632">
        <v>1608440</v>
      </c>
      <c r="DM34" s="624"/>
      <c r="DN34" s="624"/>
      <c r="DO34" s="624"/>
      <c r="DP34" s="624"/>
      <c r="DQ34" s="624"/>
      <c r="DR34" s="624"/>
      <c r="DS34" s="624"/>
      <c r="DT34" s="624"/>
      <c r="DU34" s="624"/>
      <c r="DV34" s="625"/>
      <c r="DW34" s="628">
        <v>16.2</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583483</v>
      </c>
      <c r="S35" s="624"/>
      <c r="T35" s="624"/>
      <c r="U35" s="624"/>
      <c r="V35" s="624"/>
      <c r="W35" s="624"/>
      <c r="X35" s="624"/>
      <c r="Y35" s="625"/>
      <c r="Z35" s="626">
        <v>3.5</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265634</v>
      </c>
      <c r="CS35" s="656"/>
      <c r="CT35" s="656"/>
      <c r="CU35" s="656"/>
      <c r="CV35" s="656"/>
      <c r="CW35" s="656"/>
      <c r="CX35" s="656"/>
      <c r="CY35" s="657"/>
      <c r="CZ35" s="628">
        <v>1.6</v>
      </c>
      <c r="DA35" s="653"/>
      <c r="DB35" s="653"/>
      <c r="DC35" s="658"/>
      <c r="DD35" s="632">
        <v>190985</v>
      </c>
      <c r="DE35" s="656"/>
      <c r="DF35" s="656"/>
      <c r="DG35" s="656"/>
      <c r="DH35" s="656"/>
      <c r="DI35" s="656"/>
      <c r="DJ35" s="656"/>
      <c r="DK35" s="657"/>
      <c r="DL35" s="632">
        <v>190985</v>
      </c>
      <c r="DM35" s="656"/>
      <c r="DN35" s="656"/>
      <c r="DO35" s="656"/>
      <c r="DP35" s="656"/>
      <c r="DQ35" s="656"/>
      <c r="DR35" s="656"/>
      <c r="DS35" s="656"/>
      <c r="DT35" s="656"/>
      <c r="DU35" s="656"/>
      <c r="DV35" s="657"/>
      <c r="DW35" s="628">
        <v>1.9</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301663</v>
      </c>
      <c r="S36" s="624"/>
      <c r="T36" s="624"/>
      <c r="U36" s="624"/>
      <c r="V36" s="624"/>
      <c r="W36" s="624"/>
      <c r="X36" s="624"/>
      <c r="Y36" s="625"/>
      <c r="Z36" s="626">
        <v>1.8</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2088200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1975</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1952314</v>
      </c>
      <c r="CS36" s="624"/>
      <c r="CT36" s="624"/>
      <c r="CU36" s="624"/>
      <c r="CV36" s="624"/>
      <c r="CW36" s="624"/>
      <c r="CX36" s="624"/>
      <c r="CY36" s="625"/>
      <c r="CZ36" s="628">
        <v>11.8</v>
      </c>
      <c r="DA36" s="653"/>
      <c r="DB36" s="653"/>
      <c r="DC36" s="658"/>
      <c r="DD36" s="632">
        <v>1701922</v>
      </c>
      <c r="DE36" s="624"/>
      <c r="DF36" s="624"/>
      <c r="DG36" s="624"/>
      <c r="DH36" s="624"/>
      <c r="DI36" s="624"/>
      <c r="DJ36" s="624"/>
      <c r="DK36" s="625"/>
      <c r="DL36" s="632">
        <v>1266368</v>
      </c>
      <c r="DM36" s="624"/>
      <c r="DN36" s="624"/>
      <c r="DO36" s="624"/>
      <c r="DP36" s="624"/>
      <c r="DQ36" s="624"/>
      <c r="DR36" s="624"/>
      <c r="DS36" s="624"/>
      <c r="DT36" s="624"/>
      <c r="DU36" s="624"/>
      <c r="DV36" s="625"/>
      <c r="DW36" s="628">
        <v>12.8</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293014</v>
      </c>
      <c r="S37" s="624"/>
      <c r="T37" s="624"/>
      <c r="U37" s="624"/>
      <c r="V37" s="624"/>
      <c r="W37" s="624"/>
      <c r="X37" s="624"/>
      <c r="Y37" s="625"/>
      <c r="Z37" s="626">
        <v>1.7</v>
      </c>
      <c r="AA37" s="626"/>
      <c r="AB37" s="626"/>
      <c r="AC37" s="626"/>
      <c r="AD37" s="627">
        <v>84031</v>
      </c>
      <c r="AE37" s="627"/>
      <c r="AF37" s="627"/>
      <c r="AG37" s="627"/>
      <c r="AH37" s="627"/>
      <c r="AI37" s="627"/>
      <c r="AJ37" s="627"/>
      <c r="AK37" s="627"/>
      <c r="AL37" s="628">
        <v>0.8</v>
      </c>
      <c r="AM37" s="629"/>
      <c r="AN37" s="629"/>
      <c r="AO37" s="630"/>
      <c r="AQ37" s="686" t="s">
        <v>319</v>
      </c>
      <c r="AR37" s="687"/>
      <c r="AS37" s="687"/>
      <c r="AT37" s="687"/>
      <c r="AU37" s="687"/>
      <c r="AV37" s="687"/>
      <c r="AW37" s="687"/>
      <c r="AX37" s="687"/>
      <c r="AY37" s="688"/>
      <c r="AZ37" s="623">
        <v>256052</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-33215</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590183</v>
      </c>
      <c r="CS37" s="656"/>
      <c r="CT37" s="656"/>
      <c r="CU37" s="656"/>
      <c r="CV37" s="656"/>
      <c r="CW37" s="656"/>
      <c r="CX37" s="656"/>
      <c r="CY37" s="657"/>
      <c r="CZ37" s="628">
        <v>3.6</v>
      </c>
      <c r="DA37" s="653"/>
      <c r="DB37" s="653"/>
      <c r="DC37" s="658"/>
      <c r="DD37" s="632">
        <v>588470</v>
      </c>
      <c r="DE37" s="656"/>
      <c r="DF37" s="656"/>
      <c r="DG37" s="656"/>
      <c r="DH37" s="656"/>
      <c r="DI37" s="656"/>
      <c r="DJ37" s="656"/>
      <c r="DK37" s="657"/>
      <c r="DL37" s="632">
        <v>551497</v>
      </c>
      <c r="DM37" s="656"/>
      <c r="DN37" s="656"/>
      <c r="DO37" s="656"/>
      <c r="DP37" s="656"/>
      <c r="DQ37" s="656"/>
      <c r="DR37" s="656"/>
      <c r="DS37" s="656"/>
      <c r="DT37" s="656"/>
      <c r="DU37" s="656"/>
      <c r="DV37" s="657"/>
      <c r="DW37" s="628">
        <v>5.6</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575100</v>
      </c>
      <c r="S38" s="624"/>
      <c r="T38" s="624"/>
      <c r="U38" s="624"/>
      <c r="V38" s="624"/>
      <c r="W38" s="624"/>
      <c r="X38" s="624"/>
      <c r="Y38" s="625"/>
      <c r="Z38" s="626">
        <v>3.4</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28381</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4915</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1803767</v>
      </c>
      <c r="CS38" s="624"/>
      <c r="CT38" s="624"/>
      <c r="CU38" s="624"/>
      <c r="CV38" s="624"/>
      <c r="CW38" s="624"/>
      <c r="CX38" s="624"/>
      <c r="CY38" s="625"/>
      <c r="CZ38" s="628">
        <v>10.9</v>
      </c>
      <c r="DA38" s="653"/>
      <c r="DB38" s="653"/>
      <c r="DC38" s="658"/>
      <c r="DD38" s="632">
        <v>1437879</v>
      </c>
      <c r="DE38" s="624"/>
      <c r="DF38" s="624"/>
      <c r="DG38" s="624"/>
      <c r="DH38" s="624"/>
      <c r="DI38" s="624"/>
      <c r="DJ38" s="624"/>
      <c r="DK38" s="625"/>
      <c r="DL38" s="632">
        <v>1401743</v>
      </c>
      <c r="DM38" s="624"/>
      <c r="DN38" s="624"/>
      <c r="DO38" s="624"/>
      <c r="DP38" s="624"/>
      <c r="DQ38" s="624"/>
      <c r="DR38" s="624"/>
      <c r="DS38" s="624"/>
      <c r="DT38" s="624"/>
      <c r="DU38" s="624"/>
      <c r="DV38" s="625"/>
      <c r="DW38" s="628">
        <v>14.1</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7430</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141758</v>
      </c>
      <c r="CS39" s="656"/>
      <c r="CT39" s="656"/>
      <c r="CU39" s="656"/>
      <c r="CV39" s="656"/>
      <c r="CW39" s="656"/>
      <c r="CX39" s="656"/>
      <c r="CY39" s="657"/>
      <c r="CZ39" s="628">
        <v>0.9</v>
      </c>
      <c r="DA39" s="653"/>
      <c r="DB39" s="653"/>
      <c r="DC39" s="658"/>
      <c r="DD39" s="632">
        <v>98806</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37000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124</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16200</v>
      </c>
      <c r="CS40" s="624"/>
      <c r="CT40" s="624"/>
      <c r="CU40" s="624"/>
      <c r="CV40" s="624"/>
      <c r="CW40" s="624"/>
      <c r="CX40" s="624"/>
      <c r="CY40" s="625"/>
      <c r="CZ40" s="628">
        <v>0.1</v>
      </c>
      <c r="DA40" s="653"/>
      <c r="DB40" s="653"/>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16747952</v>
      </c>
      <c r="S41" s="696"/>
      <c r="T41" s="696"/>
      <c r="U41" s="696"/>
      <c r="V41" s="696"/>
      <c r="W41" s="696"/>
      <c r="X41" s="696"/>
      <c r="Y41" s="700"/>
      <c r="Z41" s="701">
        <v>100</v>
      </c>
      <c r="AA41" s="701"/>
      <c r="AB41" s="701"/>
      <c r="AC41" s="701"/>
      <c r="AD41" s="702">
        <v>9888507</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410707</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3"/>
      <c r="DB41" s="653"/>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1393060</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409</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940594</v>
      </c>
      <c r="CS42" s="656"/>
      <c r="CT42" s="656"/>
      <c r="CU42" s="656"/>
      <c r="CV42" s="656"/>
      <c r="CW42" s="656"/>
      <c r="CX42" s="656"/>
      <c r="CY42" s="657"/>
      <c r="CZ42" s="628">
        <v>5.7</v>
      </c>
      <c r="DA42" s="653"/>
      <c r="DB42" s="653"/>
      <c r="DC42" s="658"/>
      <c r="DD42" s="632">
        <v>67188</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52481</v>
      </c>
      <c r="CS43" s="656"/>
      <c r="CT43" s="656"/>
      <c r="CU43" s="656"/>
      <c r="CV43" s="656"/>
      <c r="CW43" s="656"/>
      <c r="CX43" s="656"/>
      <c r="CY43" s="657"/>
      <c r="CZ43" s="628">
        <v>0.3</v>
      </c>
      <c r="DA43" s="653"/>
      <c r="DB43" s="653"/>
      <c r="DC43" s="658"/>
      <c r="DD43" s="632">
        <v>52481</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910941</v>
      </c>
      <c r="CS44" s="624"/>
      <c r="CT44" s="624"/>
      <c r="CU44" s="624"/>
      <c r="CV44" s="624"/>
      <c r="CW44" s="624"/>
      <c r="CX44" s="624"/>
      <c r="CY44" s="625"/>
      <c r="CZ44" s="628">
        <v>5.5</v>
      </c>
      <c r="DA44" s="629"/>
      <c r="DB44" s="629"/>
      <c r="DC44" s="635"/>
      <c r="DD44" s="632">
        <v>61555</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315727</v>
      </c>
      <c r="CS45" s="656"/>
      <c r="CT45" s="656"/>
      <c r="CU45" s="656"/>
      <c r="CV45" s="656"/>
      <c r="CW45" s="656"/>
      <c r="CX45" s="656"/>
      <c r="CY45" s="657"/>
      <c r="CZ45" s="628">
        <v>1.9</v>
      </c>
      <c r="DA45" s="653"/>
      <c r="DB45" s="653"/>
      <c r="DC45" s="658"/>
      <c r="DD45" s="632">
        <v>380</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595161</v>
      </c>
      <c r="CS46" s="624"/>
      <c r="CT46" s="624"/>
      <c r="CU46" s="624"/>
      <c r="CV46" s="624"/>
      <c r="CW46" s="624"/>
      <c r="CX46" s="624"/>
      <c r="CY46" s="625"/>
      <c r="CZ46" s="628">
        <v>3.6</v>
      </c>
      <c r="DA46" s="629"/>
      <c r="DB46" s="629"/>
      <c r="DC46" s="635"/>
      <c r="DD46" s="632">
        <v>61122</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v>29653</v>
      </c>
      <c r="CS47" s="656"/>
      <c r="CT47" s="656"/>
      <c r="CU47" s="656"/>
      <c r="CV47" s="656"/>
      <c r="CW47" s="656"/>
      <c r="CX47" s="656"/>
      <c r="CY47" s="657"/>
      <c r="CZ47" s="628">
        <v>0.2</v>
      </c>
      <c r="DA47" s="653"/>
      <c r="DB47" s="653"/>
      <c r="DC47" s="658"/>
      <c r="DD47" s="632">
        <v>5633</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16612606</v>
      </c>
      <c r="CS49" s="682"/>
      <c r="CT49" s="682"/>
      <c r="CU49" s="682"/>
      <c r="CV49" s="682"/>
      <c r="CW49" s="682"/>
      <c r="CX49" s="682"/>
      <c r="CY49" s="711"/>
      <c r="CZ49" s="703">
        <v>100</v>
      </c>
      <c r="DA49" s="712"/>
      <c r="DB49" s="712"/>
      <c r="DC49" s="713"/>
      <c r="DD49" s="714">
        <v>11167726</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vmLncoVwCdbCuF341TYpV8wnycfAPY51hRCpVOeFYoSfen9tBBUcWFMV8P64KSEPQ82I0vYpqSGiHy+uqseZqg==" saltValue="b1gloZlInsPQ+iub9M37K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16731</v>
      </c>
      <c r="R7" s="753"/>
      <c r="S7" s="753"/>
      <c r="T7" s="753"/>
      <c r="U7" s="753"/>
      <c r="V7" s="753">
        <v>16596</v>
      </c>
      <c r="W7" s="753"/>
      <c r="X7" s="753"/>
      <c r="Y7" s="753"/>
      <c r="Z7" s="753"/>
      <c r="AA7" s="753">
        <v>135</v>
      </c>
      <c r="AB7" s="753"/>
      <c r="AC7" s="753"/>
      <c r="AD7" s="753"/>
      <c r="AE7" s="754"/>
      <c r="AF7" s="755">
        <v>50</v>
      </c>
      <c r="AG7" s="756"/>
      <c r="AH7" s="756"/>
      <c r="AI7" s="756"/>
      <c r="AJ7" s="757"/>
      <c r="AK7" s="758">
        <v>570</v>
      </c>
      <c r="AL7" s="759"/>
      <c r="AM7" s="759"/>
      <c r="AN7" s="759"/>
      <c r="AO7" s="759"/>
      <c r="AP7" s="759">
        <v>9707</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546</v>
      </c>
      <c r="BS7" s="746" t="s">
        <v>545</v>
      </c>
      <c r="BT7" s="747"/>
      <c r="BU7" s="747"/>
      <c r="BV7" s="747"/>
      <c r="BW7" s="747"/>
      <c r="BX7" s="747"/>
      <c r="BY7" s="747"/>
      <c r="BZ7" s="747"/>
      <c r="CA7" s="747"/>
      <c r="CB7" s="747"/>
      <c r="CC7" s="747"/>
      <c r="CD7" s="747"/>
      <c r="CE7" s="747"/>
      <c r="CF7" s="747"/>
      <c r="CG7" s="762"/>
      <c r="CH7" s="743">
        <v>0</v>
      </c>
      <c r="CI7" s="744"/>
      <c r="CJ7" s="744"/>
      <c r="CK7" s="744"/>
      <c r="CL7" s="745"/>
      <c r="CM7" s="743">
        <v>21</v>
      </c>
      <c r="CN7" s="744"/>
      <c r="CO7" s="744"/>
      <c r="CP7" s="744"/>
      <c r="CQ7" s="745"/>
      <c r="CR7" s="743">
        <v>5</v>
      </c>
      <c r="CS7" s="744"/>
      <c r="CT7" s="744"/>
      <c r="CU7" s="744"/>
      <c r="CV7" s="745"/>
      <c r="CW7" s="743" t="s">
        <v>485</v>
      </c>
      <c r="CX7" s="744"/>
      <c r="CY7" s="744"/>
      <c r="CZ7" s="744"/>
      <c r="DA7" s="745"/>
      <c r="DB7" s="743">
        <v>638</v>
      </c>
      <c r="DC7" s="744"/>
      <c r="DD7" s="744"/>
      <c r="DE7" s="744"/>
      <c r="DF7" s="745"/>
      <c r="DG7" s="743" t="s">
        <v>485</v>
      </c>
      <c r="DH7" s="744"/>
      <c r="DI7" s="744"/>
      <c r="DJ7" s="744"/>
      <c r="DK7" s="745"/>
      <c r="DL7" s="743" t="s">
        <v>485</v>
      </c>
      <c r="DM7" s="744"/>
      <c r="DN7" s="744"/>
      <c r="DO7" s="744"/>
      <c r="DP7" s="745"/>
      <c r="DQ7" s="743" t="s">
        <v>485</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27</v>
      </c>
      <c r="R8" s="784"/>
      <c r="S8" s="784"/>
      <c r="T8" s="784"/>
      <c r="U8" s="784"/>
      <c r="V8" s="784">
        <v>27</v>
      </c>
      <c r="W8" s="784"/>
      <c r="X8" s="784"/>
      <c r="Y8" s="784"/>
      <c r="Z8" s="784"/>
      <c r="AA8" s="784" t="s">
        <v>485</v>
      </c>
      <c r="AB8" s="784"/>
      <c r="AC8" s="784"/>
      <c r="AD8" s="784"/>
      <c r="AE8" s="785"/>
      <c r="AF8" s="786" t="s">
        <v>485</v>
      </c>
      <c r="AG8" s="787"/>
      <c r="AH8" s="787"/>
      <c r="AI8" s="787"/>
      <c r="AJ8" s="788"/>
      <c r="AK8" s="769">
        <v>13</v>
      </c>
      <c r="AL8" s="770"/>
      <c r="AM8" s="770"/>
      <c r="AN8" s="770"/>
      <c r="AO8" s="770"/>
      <c r="AP8" s="770" t="s">
        <v>485</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377</v>
      </c>
      <c r="B23" s="789" t="s">
        <v>378</v>
      </c>
      <c r="C23" s="790"/>
      <c r="D23" s="790"/>
      <c r="E23" s="790"/>
      <c r="F23" s="790"/>
      <c r="G23" s="790"/>
      <c r="H23" s="790"/>
      <c r="I23" s="790"/>
      <c r="J23" s="790"/>
      <c r="K23" s="790"/>
      <c r="L23" s="790"/>
      <c r="M23" s="790"/>
      <c r="N23" s="790"/>
      <c r="O23" s="790"/>
      <c r="P23" s="791"/>
      <c r="Q23" s="792">
        <v>16748</v>
      </c>
      <c r="R23" s="793"/>
      <c r="S23" s="793"/>
      <c r="T23" s="793"/>
      <c r="U23" s="793"/>
      <c r="V23" s="793">
        <v>16613</v>
      </c>
      <c r="W23" s="793"/>
      <c r="X23" s="793"/>
      <c r="Y23" s="793"/>
      <c r="Z23" s="793"/>
      <c r="AA23" s="793">
        <v>135</v>
      </c>
      <c r="AB23" s="793"/>
      <c r="AC23" s="793"/>
      <c r="AD23" s="793"/>
      <c r="AE23" s="794"/>
      <c r="AF23" s="795">
        <v>50</v>
      </c>
      <c r="AG23" s="793"/>
      <c r="AH23" s="793"/>
      <c r="AI23" s="793"/>
      <c r="AJ23" s="796"/>
      <c r="AK23" s="797"/>
      <c r="AL23" s="798"/>
      <c r="AM23" s="798"/>
      <c r="AN23" s="798"/>
      <c r="AO23" s="798"/>
      <c r="AP23" s="793">
        <v>9707</v>
      </c>
      <c r="AQ23" s="793"/>
      <c r="AR23" s="793"/>
      <c r="AS23" s="793"/>
      <c r="AT23" s="793"/>
      <c r="AU23" s="809"/>
      <c r="AV23" s="809"/>
      <c r="AW23" s="809"/>
      <c r="AX23" s="809"/>
      <c r="AY23" s="810"/>
      <c r="AZ23" s="811" t="s">
        <v>485</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389</v>
      </c>
      <c r="C28" s="750"/>
      <c r="D28" s="750"/>
      <c r="E28" s="750"/>
      <c r="F28" s="750"/>
      <c r="G28" s="750"/>
      <c r="H28" s="750"/>
      <c r="I28" s="750"/>
      <c r="J28" s="750"/>
      <c r="K28" s="750"/>
      <c r="L28" s="750"/>
      <c r="M28" s="750"/>
      <c r="N28" s="750"/>
      <c r="O28" s="750"/>
      <c r="P28" s="751"/>
      <c r="Q28" s="822">
        <v>4527</v>
      </c>
      <c r="R28" s="823"/>
      <c r="S28" s="823"/>
      <c r="T28" s="823"/>
      <c r="U28" s="823"/>
      <c r="V28" s="823">
        <v>4525</v>
      </c>
      <c r="W28" s="823"/>
      <c r="X28" s="823"/>
      <c r="Y28" s="823"/>
      <c r="Z28" s="823"/>
      <c r="AA28" s="823">
        <v>2</v>
      </c>
      <c r="AB28" s="823"/>
      <c r="AC28" s="823"/>
      <c r="AD28" s="823"/>
      <c r="AE28" s="824"/>
      <c r="AF28" s="825">
        <v>2</v>
      </c>
      <c r="AG28" s="823"/>
      <c r="AH28" s="823"/>
      <c r="AI28" s="823"/>
      <c r="AJ28" s="826"/>
      <c r="AK28" s="827">
        <v>457</v>
      </c>
      <c r="AL28" s="828"/>
      <c r="AM28" s="828"/>
      <c r="AN28" s="828"/>
      <c r="AO28" s="828"/>
      <c r="AP28" s="828" t="s">
        <v>485</v>
      </c>
      <c r="AQ28" s="828"/>
      <c r="AR28" s="828"/>
      <c r="AS28" s="828"/>
      <c r="AT28" s="828"/>
      <c r="AU28" s="828" t="s">
        <v>485</v>
      </c>
      <c r="AV28" s="828"/>
      <c r="AW28" s="828"/>
      <c r="AX28" s="828"/>
      <c r="AY28" s="828"/>
      <c r="AZ28" s="829" t="s">
        <v>485</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390</v>
      </c>
      <c r="C29" s="781"/>
      <c r="D29" s="781"/>
      <c r="E29" s="781"/>
      <c r="F29" s="781"/>
      <c r="G29" s="781"/>
      <c r="H29" s="781"/>
      <c r="I29" s="781"/>
      <c r="J29" s="781"/>
      <c r="K29" s="781"/>
      <c r="L29" s="781"/>
      <c r="M29" s="781"/>
      <c r="N29" s="781"/>
      <c r="O29" s="781"/>
      <c r="P29" s="782"/>
      <c r="Q29" s="783">
        <v>3919</v>
      </c>
      <c r="R29" s="784"/>
      <c r="S29" s="784"/>
      <c r="T29" s="784"/>
      <c r="U29" s="784"/>
      <c r="V29" s="784">
        <v>3909</v>
      </c>
      <c r="W29" s="784"/>
      <c r="X29" s="784"/>
      <c r="Y29" s="784"/>
      <c r="Z29" s="784"/>
      <c r="AA29" s="784">
        <v>10</v>
      </c>
      <c r="AB29" s="784"/>
      <c r="AC29" s="784"/>
      <c r="AD29" s="784"/>
      <c r="AE29" s="785"/>
      <c r="AF29" s="786">
        <v>10</v>
      </c>
      <c r="AG29" s="787"/>
      <c r="AH29" s="787"/>
      <c r="AI29" s="787"/>
      <c r="AJ29" s="788"/>
      <c r="AK29" s="834">
        <v>676</v>
      </c>
      <c r="AL29" s="830"/>
      <c r="AM29" s="830"/>
      <c r="AN29" s="830"/>
      <c r="AO29" s="830"/>
      <c r="AP29" s="830" t="s">
        <v>485</v>
      </c>
      <c r="AQ29" s="830"/>
      <c r="AR29" s="830"/>
      <c r="AS29" s="830"/>
      <c r="AT29" s="830"/>
      <c r="AU29" s="830" t="s">
        <v>485</v>
      </c>
      <c r="AV29" s="830"/>
      <c r="AW29" s="830"/>
      <c r="AX29" s="830"/>
      <c r="AY29" s="830"/>
      <c r="AZ29" s="831" t="s">
        <v>485</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391</v>
      </c>
      <c r="C30" s="781"/>
      <c r="D30" s="781"/>
      <c r="E30" s="781"/>
      <c r="F30" s="781"/>
      <c r="G30" s="781"/>
      <c r="H30" s="781"/>
      <c r="I30" s="781"/>
      <c r="J30" s="781"/>
      <c r="K30" s="781"/>
      <c r="L30" s="781"/>
      <c r="M30" s="781"/>
      <c r="N30" s="781"/>
      <c r="O30" s="781"/>
      <c r="P30" s="782"/>
      <c r="Q30" s="783">
        <v>969</v>
      </c>
      <c r="R30" s="784"/>
      <c r="S30" s="784"/>
      <c r="T30" s="784"/>
      <c r="U30" s="784"/>
      <c r="V30" s="784">
        <v>964</v>
      </c>
      <c r="W30" s="784"/>
      <c r="X30" s="784"/>
      <c r="Y30" s="784"/>
      <c r="Z30" s="784"/>
      <c r="AA30" s="784">
        <v>5</v>
      </c>
      <c r="AB30" s="784"/>
      <c r="AC30" s="784"/>
      <c r="AD30" s="784"/>
      <c r="AE30" s="785"/>
      <c r="AF30" s="786">
        <v>5</v>
      </c>
      <c r="AG30" s="787"/>
      <c r="AH30" s="787"/>
      <c r="AI30" s="787"/>
      <c r="AJ30" s="788"/>
      <c r="AK30" s="834">
        <v>199</v>
      </c>
      <c r="AL30" s="830"/>
      <c r="AM30" s="830"/>
      <c r="AN30" s="830"/>
      <c r="AO30" s="830"/>
      <c r="AP30" s="830" t="s">
        <v>485</v>
      </c>
      <c r="AQ30" s="830"/>
      <c r="AR30" s="830"/>
      <c r="AS30" s="830"/>
      <c r="AT30" s="830"/>
      <c r="AU30" s="830" t="s">
        <v>485</v>
      </c>
      <c r="AV30" s="830"/>
      <c r="AW30" s="830"/>
      <c r="AX30" s="830"/>
      <c r="AY30" s="830"/>
      <c r="AZ30" s="831" t="s">
        <v>485</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392</v>
      </c>
      <c r="C31" s="781"/>
      <c r="D31" s="781"/>
      <c r="E31" s="781"/>
      <c r="F31" s="781"/>
      <c r="G31" s="781"/>
      <c r="H31" s="781"/>
      <c r="I31" s="781"/>
      <c r="J31" s="781"/>
      <c r="K31" s="781"/>
      <c r="L31" s="781"/>
      <c r="M31" s="781"/>
      <c r="N31" s="781"/>
      <c r="O31" s="781"/>
      <c r="P31" s="782"/>
      <c r="Q31" s="783">
        <v>1181</v>
      </c>
      <c r="R31" s="784"/>
      <c r="S31" s="784"/>
      <c r="T31" s="784"/>
      <c r="U31" s="784"/>
      <c r="V31" s="784">
        <v>1072</v>
      </c>
      <c r="W31" s="784"/>
      <c r="X31" s="784"/>
      <c r="Y31" s="784"/>
      <c r="Z31" s="784"/>
      <c r="AA31" s="784">
        <v>109</v>
      </c>
      <c r="AB31" s="784"/>
      <c r="AC31" s="784"/>
      <c r="AD31" s="784"/>
      <c r="AE31" s="785"/>
      <c r="AF31" s="786">
        <v>370</v>
      </c>
      <c r="AG31" s="787"/>
      <c r="AH31" s="787"/>
      <c r="AI31" s="787"/>
      <c r="AJ31" s="788"/>
      <c r="AK31" s="834">
        <v>256</v>
      </c>
      <c r="AL31" s="830"/>
      <c r="AM31" s="830"/>
      <c r="AN31" s="830"/>
      <c r="AO31" s="830"/>
      <c r="AP31" s="830">
        <v>5454</v>
      </c>
      <c r="AQ31" s="830"/>
      <c r="AR31" s="830"/>
      <c r="AS31" s="830"/>
      <c r="AT31" s="830"/>
      <c r="AU31" s="830">
        <v>2765</v>
      </c>
      <c r="AV31" s="830"/>
      <c r="AW31" s="830"/>
      <c r="AX31" s="830"/>
      <c r="AY31" s="830"/>
      <c r="AZ31" s="831" t="s">
        <v>485</v>
      </c>
      <c r="BA31" s="831"/>
      <c r="BB31" s="831"/>
      <c r="BC31" s="831"/>
      <c r="BD31" s="831"/>
      <c r="BE31" s="832" t="s">
        <v>547</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377</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387</v>
      </c>
      <c r="AG63" s="844"/>
      <c r="AH63" s="844"/>
      <c r="AI63" s="844"/>
      <c r="AJ63" s="845"/>
      <c r="AK63" s="846"/>
      <c r="AL63" s="841"/>
      <c r="AM63" s="841"/>
      <c r="AN63" s="841"/>
      <c r="AO63" s="841"/>
      <c r="AP63" s="844">
        <v>5454</v>
      </c>
      <c r="AQ63" s="844"/>
      <c r="AR63" s="844"/>
      <c r="AS63" s="844"/>
      <c r="AT63" s="844"/>
      <c r="AU63" s="844">
        <v>2765</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396</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397</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548</v>
      </c>
      <c r="C68" s="870"/>
      <c r="D68" s="870"/>
      <c r="E68" s="870"/>
      <c r="F68" s="870"/>
      <c r="G68" s="870"/>
      <c r="H68" s="870"/>
      <c r="I68" s="870"/>
      <c r="J68" s="870"/>
      <c r="K68" s="870"/>
      <c r="L68" s="870"/>
      <c r="M68" s="870"/>
      <c r="N68" s="870"/>
      <c r="O68" s="870"/>
      <c r="P68" s="871"/>
      <c r="Q68" s="872">
        <v>290</v>
      </c>
      <c r="R68" s="866"/>
      <c r="S68" s="866"/>
      <c r="T68" s="866"/>
      <c r="U68" s="866"/>
      <c r="V68" s="866">
        <v>250</v>
      </c>
      <c r="W68" s="866"/>
      <c r="X68" s="866"/>
      <c r="Y68" s="866"/>
      <c r="Z68" s="866"/>
      <c r="AA68" s="866">
        <v>40</v>
      </c>
      <c r="AB68" s="866"/>
      <c r="AC68" s="866"/>
      <c r="AD68" s="866"/>
      <c r="AE68" s="866"/>
      <c r="AF68" s="866">
        <v>40</v>
      </c>
      <c r="AG68" s="866"/>
      <c r="AH68" s="866"/>
      <c r="AI68" s="866"/>
      <c r="AJ68" s="866"/>
      <c r="AK68" s="866" t="s">
        <v>485</v>
      </c>
      <c r="AL68" s="866"/>
      <c r="AM68" s="866"/>
      <c r="AN68" s="866"/>
      <c r="AO68" s="866"/>
      <c r="AP68" s="866" t="s">
        <v>485</v>
      </c>
      <c r="AQ68" s="866"/>
      <c r="AR68" s="866"/>
      <c r="AS68" s="866"/>
      <c r="AT68" s="866"/>
      <c r="AU68" s="866" t="s">
        <v>485</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549</v>
      </c>
      <c r="C69" s="874"/>
      <c r="D69" s="874"/>
      <c r="E69" s="874"/>
      <c r="F69" s="874"/>
      <c r="G69" s="874"/>
      <c r="H69" s="874"/>
      <c r="I69" s="874"/>
      <c r="J69" s="874"/>
      <c r="K69" s="874"/>
      <c r="L69" s="874"/>
      <c r="M69" s="874"/>
      <c r="N69" s="874"/>
      <c r="O69" s="874"/>
      <c r="P69" s="875"/>
      <c r="Q69" s="876">
        <v>1428744</v>
      </c>
      <c r="R69" s="830"/>
      <c r="S69" s="830"/>
      <c r="T69" s="830"/>
      <c r="U69" s="830"/>
      <c r="V69" s="830">
        <v>1401874</v>
      </c>
      <c r="W69" s="830"/>
      <c r="X69" s="830"/>
      <c r="Y69" s="830"/>
      <c r="Z69" s="830"/>
      <c r="AA69" s="830">
        <v>26871</v>
      </c>
      <c r="AB69" s="830"/>
      <c r="AC69" s="830"/>
      <c r="AD69" s="830"/>
      <c r="AE69" s="830"/>
      <c r="AF69" s="830">
        <v>26871</v>
      </c>
      <c r="AG69" s="830"/>
      <c r="AH69" s="830"/>
      <c r="AI69" s="830"/>
      <c r="AJ69" s="830"/>
      <c r="AK69" s="830">
        <v>12578</v>
      </c>
      <c r="AL69" s="830"/>
      <c r="AM69" s="830"/>
      <c r="AN69" s="830"/>
      <c r="AO69" s="830"/>
      <c r="AP69" s="830" t="s">
        <v>485</v>
      </c>
      <c r="AQ69" s="830"/>
      <c r="AR69" s="830"/>
      <c r="AS69" s="830"/>
      <c r="AT69" s="830"/>
      <c r="AU69" s="830" t="s">
        <v>485</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550</v>
      </c>
      <c r="C70" s="874"/>
      <c r="D70" s="874"/>
      <c r="E70" s="874"/>
      <c r="F70" s="874"/>
      <c r="G70" s="874"/>
      <c r="H70" s="874"/>
      <c r="I70" s="874"/>
      <c r="J70" s="874"/>
      <c r="K70" s="874"/>
      <c r="L70" s="874"/>
      <c r="M70" s="874"/>
      <c r="N70" s="874"/>
      <c r="O70" s="874"/>
      <c r="P70" s="875"/>
      <c r="Q70" s="876">
        <v>38877</v>
      </c>
      <c r="R70" s="830"/>
      <c r="S70" s="830"/>
      <c r="T70" s="830"/>
      <c r="U70" s="830"/>
      <c r="V70" s="830">
        <v>35991</v>
      </c>
      <c r="W70" s="830"/>
      <c r="X70" s="830"/>
      <c r="Y70" s="830"/>
      <c r="Z70" s="830"/>
      <c r="AA70" s="830">
        <v>2886</v>
      </c>
      <c r="AB70" s="830"/>
      <c r="AC70" s="830"/>
      <c r="AD70" s="830"/>
      <c r="AE70" s="830"/>
      <c r="AF70" s="830">
        <v>27482</v>
      </c>
      <c r="AG70" s="830"/>
      <c r="AH70" s="830"/>
      <c r="AI70" s="830"/>
      <c r="AJ70" s="830"/>
      <c r="AK70" s="830" t="s">
        <v>485</v>
      </c>
      <c r="AL70" s="830"/>
      <c r="AM70" s="830"/>
      <c r="AN70" s="830"/>
      <c r="AO70" s="830"/>
      <c r="AP70" s="830">
        <v>96454</v>
      </c>
      <c r="AQ70" s="830"/>
      <c r="AR70" s="830"/>
      <c r="AS70" s="830"/>
      <c r="AT70" s="830"/>
      <c r="AU70" s="830" t="s">
        <v>485</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551</v>
      </c>
      <c r="C71" s="874"/>
      <c r="D71" s="874"/>
      <c r="E71" s="874"/>
      <c r="F71" s="874"/>
      <c r="G71" s="874"/>
      <c r="H71" s="874"/>
      <c r="I71" s="874"/>
      <c r="J71" s="874"/>
      <c r="K71" s="874"/>
      <c r="L71" s="874"/>
      <c r="M71" s="874"/>
      <c r="N71" s="874"/>
      <c r="O71" s="874"/>
      <c r="P71" s="875"/>
      <c r="Q71" s="876">
        <v>945</v>
      </c>
      <c r="R71" s="830"/>
      <c r="S71" s="830"/>
      <c r="T71" s="830"/>
      <c r="U71" s="830"/>
      <c r="V71" s="830">
        <v>921</v>
      </c>
      <c r="W71" s="830"/>
      <c r="X71" s="830"/>
      <c r="Y71" s="830"/>
      <c r="Z71" s="830"/>
      <c r="AA71" s="830">
        <v>24</v>
      </c>
      <c r="AB71" s="830"/>
      <c r="AC71" s="830"/>
      <c r="AD71" s="830"/>
      <c r="AE71" s="830"/>
      <c r="AF71" s="830">
        <v>369</v>
      </c>
      <c r="AG71" s="830"/>
      <c r="AH71" s="830"/>
      <c r="AI71" s="830"/>
      <c r="AJ71" s="830"/>
      <c r="AK71" s="830">
        <v>28</v>
      </c>
      <c r="AL71" s="830"/>
      <c r="AM71" s="830"/>
      <c r="AN71" s="830"/>
      <c r="AO71" s="830"/>
      <c r="AP71" s="830">
        <v>2162</v>
      </c>
      <c r="AQ71" s="830"/>
      <c r="AR71" s="830"/>
      <c r="AS71" s="830"/>
      <c r="AT71" s="830"/>
      <c r="AU71" s="830" t="s">
        <v>485</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552</v>
      </c>
      <c r="C72" s="874"/>
      <c r="D72" s="874"/>
      <c r="E72" s="874"/>
      <c r="F72" s="874"/>
      <c r="G72" s="874"/>
      <c r="H72" s="874"/>
      <c r="I72" s="874"/>
      <c r="J72" s="874"/>
      <c r="K72" s="874"/>
      <c r="L72" s="874"/>
      <c r="M72" s="874"/>
      <c r="N72" s="874"/>
      <c r="O72" s="874"/>
      <c r="P72" s="875"/>
      <c r="Q72" s="876">
        <v>6104</v>
      </c>
      <c r="R72" s="830"/>
      <c r="S72" s="830"/>
      <c r="T72" s="830"/>
      <c r="U72" s="830"/>
      <c r="V72" s="830">
        <v>5983</v>
      </c>
      <c r="W72" s="830"/>
      <c r="X72" s="830"/>
      <c r="Y72" s="830"/>
      <c r="Z72" s="830"/>
      <c r="AA72" s="830">
        <v>121</v>
      </c>
      <c r="AB72" s="830"/>
      <c r="AC72" s="830"/>
      <c r="AD72" s="830"/>
      <c r="AE72" s="830"/>
      <c r="AF72" s="830">
        <v>17694</v>
      </c>
      <c r="AG72" s="830"/>
      <c r="AH72" s="830"/>
      <c r="AI72" s="830"/>
      <c r="AJ72" s="830"/>
      <c r="AK72" s="830" t="s">
        <v>485</v>
      </c>
      <c r="AL72" s="830"/>
      <c r="AM72" s="830"/>
      <c r="AN72" s="830"/>
      <c r="AO72" s="830"/>
      <c r="AP72" s="830">
        <v>24010</v>
      </c>
      <c r="AQ72" s="830"/>
      <c r="AR72" s="830"/>
      <c r="AS72" s="830"/>
      <c r="AT72" s="830"/>
      <c r="AU72" s="830" t="s">
        <v>485</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553</v>
      </c>
      <c r="C73" s="874"/>
      <c r="D73" s="874"/>
      <c r="E73" s="874"/>
      <c r="F73" s="874"/>
      <c r="G73" s="874"/>
      <c r="H73" s="874"/>
      <c r="I73" s="874"/>
      <c r="J73" s="874"/>
      <c r="K73" s="874"/>
      <c r="L73" s="874"/>
      <c r="M73" s="874"/>
      <c r="N73" s="874"/>
      <c r="O73" s="874"/>
      <c r="P73" s="875"/>
      <c r="Q73" s="876">
        <v>4318</v>
      </c>
      <c r="R73" s="830"/>
      <c r="S73" s="830"/>
      <c r="T73" s="830"/>
      <c r="U73" s="830"/>
      <c r="V73" s="830">
        <v>4301</v>
      </c>
      <c r="W73" s="830"/>
      <c r="X73" s="830"/>
      <c r="Y73" s="830"/>
      <c r="Z73" s="830"/>
      <c r="AA73" s="830">
        <v>17</v>
      </c>
      <c r="AB73" s="830"/>
      <c r="AC73" s="830"/>
      <c r="AD73" s="830"/>
      <c r="AE73" s="830"/>
      <c r="AF73" s="830" t="s">
        <v>485</v>
      </c>
      <c r="AG73" s="830"/>
      <c r="AH73" s="830"/>
      <c r="AI73" s="830"/>
      <c r="AJ73" s="830"/>
      <c r="AK73" s="830" t="s">
        <v>485</v>
      </c>
      <c r="AL73" s="830"/>
      <c r="AM73" s="830"/>
      <c r="AN73" s="830"/>
      <c r="AO73" s="830"/>
      <c r="AP73" s="830">
        <v>1177</v>
      </c>
      <c r="AQ73" s="830"/>
      <c r="AR73" s="830"/>
      <c r="AS73" s="830"/>
      <c r="AT73" s="830"/>
      <c r="AU73" s="830">
        <v>172</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377</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72456</v>
      </c>
      <c r="AG88" s="844"/>
      <c r="AH88" s="844"/>
      <c r="AI88" s="844"/>
      <c r="AJ88" s="844"/>
      <c r="AK88" s="841"/>
      <c r="AL88" s="841"/>
      <c r="AM88" s="841"/>
      <c r="AN88" s="841"/>
      <c r="AO88" s="841"/>
      <c r="AP88" s="844">
        <v>123803</v>
      </c>
      <c r="AQ88" s="844"/>
      <c r="AR88" s="844"/>
      <c r="AS88" s="844"/>
      <c r="AT88" s="844"/>
      <c r="AU88" s="844">
        <v>174</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5</v>
      </c>
      <c r="CS102" s="852"/>
      <c r="CT102" s="852"/>
      <c r="CU102" s="852"/>
      <c r="CV102" s="891"/>
      <c r="CW102" s="890" t="s">
        <v>485</v>
      </c>
      <c r="CX102" s="852"/>
      <c r="CY102" s="852"/>
      <c r="CZ102" s="852"/>
      <c r="DA102" s="891"/>
      <c r="DB102" s="890">
        <v>638</v>
      </c>
      <c r="DC102" s="852"/>
      <c r="DD102" s="852"/>
      <c r="DE102" s="852"/>
      <c r="DF102" s="891"/>
      <c r="DG102" s="890" t="s">
        <v>485</v>
      </c>
      <c r="DH102" s="852"/>
      <c r="DI102" s="852"/>
      <c r="DJ102" s="852"/>
      <c r="DK102" s="891"/>
      <c r="DL102" s="890" t="s">
        <v>485</v>
      </c>
      <c r="DM102" s="852"/>
      <c r="DN102" s="852"/>
      <c r="DO102" s="852"/>
      <c r="DP102" s="891"/>
      <c r="DQ102" s="890" t="s">
        <v>485</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1" s="218" customFormat="1" ht="26.25" customHeight="1" x14ac:dyDescent="0.2">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851710</v>
      </c>
      <c r="AB110" s="900"/>
      <c r="AC110" s="900"/>
      <c r="AD110" s="900"/>
      <c r="AE110" s="901"/>
      <c r="AF110" s="902">
        <v>889648</v>
      </c>
      <c r="AG110" s="900"/>
      <c r="AH110" s="900"/>
      <c r="AI110" s="900"/>
      <c r="AJ110" s="901"/>
      <c r="AK110" s="902">
        <v>966589</v>
      </c>
      <c r="AL110" s="900"/>
      <c r="AM110" s="900"/>
      <c r="AN110" s="900"/>
      <c r="AO110" s="901"/>
      <c r="AP110" s="903">
        <v>11.1</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9579120</v>
      </c>
      <c r="BR110" s="931"/>
      <c r="BS110" s="931"/>
      <c r="BT110" s="931"/>
      <c r="BU110" s="931"/>
      <c r="BV110" s="931">
        <v>10061682</v>
      </c>
      <c r="BW110" s="931"/>
      <c r="BX110" s="931"/>
      <c r="BY110" s="931"/>
      <c r="BZ110" s="931"/>
      <c r="CA110" s="931">
        <v>9706928</v>
      </c>
      <c r="CB110" s="931"/>
      <c r="CC110" s="931"/>
      <c r="CD110" s="931"/>
      <c r="CE110" s="931"/>
      <c r="CF110" s="944">
        <v>111.9</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v>637634</v>
      </c>
      <c r="BR111" s="926"/>
      <c r="BS111" s="926"/>
      <c r="BT111" s="926"/>
      <c r="BU111" s="926"/>
      <c r="BV111" s="926">
        <v>637641</v>
      </c>
      <c r="BW111" s="926"/>
      <c r="BX111" s="926"/>
      <c r="BY111" s="926"/>
      <c r="BZ111" s="926"/>
      <c r="CA111" s="926">
        <v>637647</v>
      </c>
      <c r="CB111" s="926"/>
      <c r="CC111" s="926"/>
      <c r="CD111" s="926"/>
      <c r="CE111" s="926"/>
      <c r="CF111" s="920">
        <v>7.4</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2919670</v>
      </c>
      <c r="BR112" s="926"/>
      <c r="BS112" s="926"/>
      <c r="BT112" s="926"/>
      <c r="BU112" s="926"/>
      <c r="BV112" s="926">
        <v>2843395</v>
      </c>
      <c r="BW112" s="926"/>
      <c r="BX112" s="926"/>
      <c r="BY112" s="926"/>
      <c r="BZ112" s="926"/>
      <c r="CA112" s="926">
        <v>2765119</v>
      </c>
      <c r="CB112" s="926"/>
      <c r="CC112" s="926"/>
      <c r="CD112" s="926"/>
      <c r="CE112" s="926"/>
      <c r="CF112" s="920">
        <v>31.9</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218551</v>
      </c>
      <c r="AB113" s="938"/>
      <c r="AC113" s="938"/>
      <c r="AD113" s="938"/>
      <c r="AE113" s="939"/>
      <c r="AF113" s="940">
        <v>225871</v>
      </c>
      <c r="AG113" s="938"/>
      <c r="AH113" s="938"/>
      <c r="AI113" s="938"/>
      <c r="AJ113" s="939"/>
      <c r="AK113" s="940">
        <v>224301</v>
      </c>
      <c r="AL113" s="938"/>
      <c r="AM113" s="938"/>
      <c r="AN113" s="938"/>
      <c r="AO113" s="939"/>
      <c r="AP113" s="941">
        <v>2.6</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201594</v>
      </c>
      <c r="BR113" s="926"/>
      <c r="BS113" s="926"/>
      <c r="BT113" s="926"/>
      <c r="BU113" s="926"/>
      <c r="BV113" s="926">
        <v>173796</v>
      </c>
      <c r="BW113" s="926"/>
      <c r="BX113" s="926"/>
      <c r="BY113" s="926"/>
      <c r="BZ113" s="926"/>
      <c r="CA113" s="926">
        <v>172396</v>
      </c>
      <c r="CB113" s="926"/>
      <c r="CC113" s="926"/>
      <c r="CD113" s="926"/>
      <c r="CE113" s="926"/>
      <c r="CF113" s="920">
        <v>2</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36788</v>
      </c>
      <c r="AB114" s="959"/>
      <c r="AC114" s="959"/>
      <c r="AD114" s="959"/>
      <c r="AE114" s="960"/>
      <c r="AF114" s="961">
        <v>37957</v>
      </c>
      <c r="AG114" s="959"/>
      <c r="AH114" s="959"/>
      <c r="AI114" s="959"/>
      <c r="AJ114" s="960"/>
      <c r="AK114" s="961">
        <v>37274</v>
      </c>
      <c r="AL114" s="959"/>
      <c r="AM114" s="959"/>
      <c r="AN114" s="959"/>
      <c r="AO114" s="960"/>
      <c r="AP114" s="962">
        <v>0.4</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2301078</v>
      </c>
      <c r="BR114" s="926"/>
      <c r="BS114" s="926"/>
      <c r="BT114" s="926"/>
      <c r="BU114" s="926"/>
      <c r="BV114" s="926">
        <v>2330027</v>
      </c>
      <c r="BW114" s="926"/>
      <c r="BX114" s="926"/>
      <c r="BY114" s="926"/>
      <c r="BZ114" s="926"/>
      <c r="CA114" s="926">
        <v>2171120</v>
      </c>
      <c r="CB114" s="926"/>
      <c r="CC114" s="926"/>
      <c r="CD114" s="926"/>
      <c r="CE114" s="926"/>
      <c r="CF114" s="920">
        <v>25</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v>637634</v>
      </c>
      <c r="DH115" s="959"/>
      <c r="DI115" s="959"/>
      <c r="DJ115" s="959"/>
      <c r="DK115" s="960"/>
      <c r="DL115" s="961">
        <v>637641</v>
      </c>
      <c r="DM115" s="959"/>
      <c r="DN115" s="959"/>
      <c r="DO115" s="959"/>
      <c r="DP115" s="960"/>
      <c r="DQ115" s="961">
        <v>637647</v>
      </c>
      <c r="DR115" s="959"/>
      <c r="DS115" s="959"/>
      <c r="DT115" s="959"/>
      <c r="DU115" s="960"/>
      <c r="DV115" s="962">
        <v>7.4</v>
      </c>
      <c r="DW115" s="963"/>
      <c r="DX115" s="963"/>
      <c r="DY115" s="963"/>
      <c r="DZ115" s="964"/>
    </row>
    <row r="116" spans="1:130" s="218" customFormat="1" ht="26.25" customHeight="1" x14ac:dyDescent="0.2">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1107049</v>
      </c>
      <c r="AB117" s="979"/>
      <c r="AC117" s="979"/>
      <c r="AD117" s="979"/>
      <c r="AE117" s="980"/>
      <c r="AF117" s="981">
        <v>1153476</v>
      </c>
      <c r="AG117" s="979"/>
      <c r="AH117" s="979"/>
      <c r="AI117" s="979"/>
      <c r="AJ117" s="980"/>
      <c r="AK117" s="981">
        <v>1228164</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439</v>
      </c>
      <c r="BP119" s="1005"/>
      <c r="BQ119" s="999">
        <v>15639096</v>
      </c>
      <c r="BR119" s="1000"/>
      <c r="BS119" s="1000"/>
      <c r="BT119" s="1000"/>
      <c r="BU119" s="1000"/>
      <c r="BV119" s="1000">
        <v>16046541</v>
      </c>
      <c r="BW119" s="1000"/>
      <c r="BX119" s="1000"/>
      <c r="BY119" s="1000"/>
      <c r="BZ119" s="1000"/>
      <c r="CA119" s="1000">
        <v>15453210</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8079973</v>
      </c>
      <c r="BR120" s="931"/>
      <c r="BS120" s="931"/>
      <c r="BT120" s="931"/>
      <c r="BU120" s="931"/>
      <c r="BV120" s="931">
        <v>7258554</v>
      </c>
      <c r="BW120" s="931"/>
      <c r="BX120" s="931"/>
      <c r="BY120" s="931"/>
      <c r="BZ120" s="931"/>
      <c r="CA120" s="931">
        <v>6831995</v>
      </c>
      <c r="CB120" s="931"/>
      <c r="CC120" s="931"/>
      <c r="CD120" s="931"/>
      <c r="CE120" s="931"/>
      <c r="CF120" s="944">
        <v>78.8</v>
      </c>
      <c r="CG120" s="945"/>
      <c r="CH120" s="945"/>
      <c r="CI120" s="945"/>
      <c r="CJ120" s="945"/>
      <c r="CK120" s="1006" t="s">
        <v>443</v>
      </c>
      <c r="CL120" s="1007"/>
      <c r="CM120" s="1007"/>
      <c r="CN120" s="1007"/>
      <c r="CO120" s="1008"/>
      <c r="CP120" s="1014" t="s">
        <v>392</v>
      </c>
      <c r="CQ120" s="1015"/>
      <c r="CR120" s="1015"/>
      <c r="CS120" s="1015"/>
      <c r="CT120" s="1015"/>
      <c r="CU120" s="1015"/>
      <c r="CV120" s="1015"/>
      <c r="CW120" s="1015"/>
      <c r="CX120" s="1015"/>
      <c r="CY120" s="1015"/>
      <c r="CZ120" s="1015"/>
      <c r="DA120" s="1015"/>
      <c r="DB120" s="1015"/>
      <c r="DC120" s="1015"/>
      <c r="DD120" s="1015"/>
      <c r="DE120" s="1015"/>
      <c r="DF120" s="1016"/>
      <c r="DG120" s="930">
        <v>2919670</v>
      </c>
      <c r="DH120" s="931"/>
      <c r="DI120" s="931"/>
      <c r="DJ120" s="931"/>
      <c r="DK120" s="931"/>
      <c r="DL120" s="931">
        <v>2843395</v>
      </c>
      <c r="DM120" s="931"/>
      <c r="DN120" s="931"/>
      <c r="DO120" s="931"/>
      <c r="DP120" s="931"/>
      <c r="DQ120" s="931">
        <v>2765119</v>
      </c>
      <c r="DR120" s="931"/>
      <c r="DS120" s="931"/>
      <c r="DT120" s="931"/>
      <c r="DU120" s="931"/>
      <c r="DV120" s="932">
        <v>31.9</v>
      </c>
      <c r="DW120" s="932"/>
      <c r="DX120" s="932"/>
      <c r="DY120" s="932"/>
      <c r="DZ120" s="933"/>
    </row>
    <row r="121" spans="1:130" s="218" customFormat="1" ht="26.25" customHeight="1" x14ac:dyDescent="0.2">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182003</v>
      </c>
      <c r="BR121" s="926"/>
      <c r="BS121" s="926"/>
      <c r="BT121" s="926"/>
      <c r="BU121" s="926"/>
      <c r="BV121" s="926">
        <v>171049</v>
      </c>
      <c r="BW121" s="926"/>
      <c r="BX121" s="926"/>
      <c r="BY121" s="926"/>
      <c r="BZ121" s="926"/>
      <c r="CA121" s="926">
        <v>145604</v>
      </c>
      <c r="CB121" s="926"/>
      <c r="CC121" s="926"/>
      <c r="CD121" s="926"/>
      <c r="CE121" s="926"/>
      <c r="CF121" s="920">
        <v>1.7</v>
      </c>
      <c r="CG121" s="921"/>
      <c r="CH121" s="921"/>
      <c r="CI121" s="921"/>
      <c r="CJ121" s="921"/>
      <c r="CK121" s="1009"/>
      <c r="CL121" s="1010"/>
      <c r="CM121" s="1010"/>
      <c r="CN121" s="1010"/>
      <c r="CO121" s="1011"/>
      <c r="CP121" s="1019" t="s">
        <v>390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2">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11972407</v>
      </c>
      <c r="BR122" s="1000"/>
      <c r="BS122" s="1000"/>
      <c r="BT122" s="1000"/>
      <c r="BU122" s="1000"/>
      <c r="BV122" s="1000">
        <v>11506676</v>
      </c>
      <c r="BW122" s="1000"/>
      <c r="BX122" s="1000"/>
      <c r="BY122" s="1000"/>
      <c r="BZ122" s="1000"/>
      <c r="CA122" s="1000">
        <v>10932995</v>
      </c>
      <c r="CB122" s="1000"/>
      <c r="CC122" s="1000"/>
      <c r="CD122" s="1000"/>
      <c r="CE122" s="1000"/>
      <c r="CF122" s="1017">
        <v>126.1</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447</v>
      </c>
      <c r="BP123" s="1005"/>
      <c r="BQ123" s="1063">
        <v>20234383</v>
      </c>
      <c r="BR123" s="1064"/>
      <c r="BS123" s="1064"/>
      <c r="BT123" s="1064"/>
      <c r="BU123" s="1064"/>
      <c r="BV123" s="1064">
        <v>18936279</v>
      </c>
      <c r="BW123" s="1064"/>
      <c r="BX123" s="1064"/>
      <c r="BY123" s="1064"/>
      <c r="BZ123" s="1064"/>
      <c r="CA123" s="1064">
        <v>17910594</v>
      </c>
      <c r="CB123" s="1064"/>
      <c r="CC123" s="1064"/>
      <c r="CD123" s="1064"/>
      <c r="CE123" s="1064"/>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14356</v>
      </c>
      <c r="AB128" s="1046"/>
      <c r="AC128" s="1046"/>
      <c r="AD128" s="1046"/>
      <c r="AE128" s="1047"/>
      <c r="AF128" s="1048">
        <v>12304</v>
      </c>
      <c r="AG128" s="1046"/>
      <c r="AH128" s="1046"/>
      <c r="AI128" s="1046"/>
      <c r="AJ128" s="1047"/>
      <c r="AK128" s="1048">
        <v>38387</v>
      </c>
      <c r="AL128" s="1046"/>
      <c r="AM128" s="1046"/>
      <c r="AN128" s="1046"/>
      <c r="AO128" s="1047"/>
      <c r="AP128" s="1049"/>
      <c r="AQ128" s="1050"/>
      <c r="AR128" s="1050"/>
      <c r="AS128" s="1050"/>
      <c r="AT128" s="1051"/>
      <c r="AU128" s="220"/>
      <c r="AV128" s="220"/>
      <c r="AW128" s="220"/>
      <c r="AX128" s="896" t="s">
        <v>461</v>
      </c>
      <c r="AY128" s="897"/>
      <c r="AZ128" s="897"/>
      <c r="BA128" s="897"/>
      <c r="BB128" s="897"/>
      <c r="BC128" s="897"/>
      <c r="BD128" s="897"/>
      <c r="BE128" s="898"/>
      <c r="BF128" s="1052" t="s">
        <v>122</v>
      </c>
      <c r="BG128" s="1053"/>
      <c r="BH128" s="1053"/>
      <c r="BI128" s="1053"/>
      <c r="BJ128" s="1053"/>
      <c r="BK128" s="1053"/>
      <c r="BL128" s="1054"/>
      <c r="BM128" s="1052">
        <v>13.39</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9034622</v>
      </c>
      <c r="AB129" s="959"/>
      <c r="AC129" s="959"/>
      <c r="AD129" s="959"/>
      <c r="AE129" s="960"/>
      <c r="AF129" s="961">
        <v>9202618</v>
      </c>
      <c r="AG129" s="959"/>
      <c r="AH129" s="959"/>
      <c r="AI129" s="959"/>
      <c r="AJ129" s="960"/>
      <c r="AK129" s="961">
        <v>9657091</v>
      </c>
      <c r="AL129" s="959"/>
      <c r="AM129" s="959"/>
      <c r="AN129" s="959"/>
      <c r="AO129" s="960"/>
      <c r="AP129" s="1073"/>
      <c r="AQ129" s="1074"/>
      <c r="AR129" s="1074"/>
      <c r="AS129" s="1074"/>
      <c r="AT129" s="1075"/>
      <c r="AU129" s="221"/>
      <c r="AV129" s="221"/>
      <c r="AW129" s="221"/>
      <c r="AX129" s="1065" t="s">
        <v>464</v>
      </c>
      <c r="AY129" s="923"/>
      <c r="AZ129" s="923"/>
      <c r="BA129" s="923"/>
      <c r="BB129" s="923"/>
      <c r="BC129" s="923"/>
      <c r="BD129" s="923"/>
      <c r="BE129" s="924"/>
      <c r="BF129" s="1066" t="s">
        <v>122</v>
      </c>
      <c r="BG129" s="1067"/>
      <c r="BH129" s="1067"/>
      <c r="BI129" s="1067"/>
      <c r="BJ129" s="1067"/>
      <c r="BK129" s="1067"/>
      <c r="BL129" s="1068"/>
      <c r="BM129" s="1066">
        <v>18.39</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998457</v>
      </c>
      <c r="AB130" s="959"/>
      <c r="AC130" s="959"/>
      <c r="AD130" s="959"/>
      <c r="AE130" s="960"/>
      <c r="AF130" s="961">
        <v>993752</v>
      </c>
      <c r="AG130" s="959"/>
      <c r="AH130" s="959"/>
      <c r="AI130" s="959"/>
      <c r="AJ130" s="960"/>
      <c r="AK130" s="961">
        <v>984410</v>
      </c>
      <c r="AL130" s="959"/>
      <c r="AM130" s="959"/>
      <c r="AN130" s="959"/>
      <c r="AO130" s="960"/>
      <c r="AP130" s="1073"/>
      <c r="AQ130" s="1074"/>
      <c r="AR130" s="1074"/>
      <c r="AS130" s="1074"/>
      <c r="AT130" s="1075"/>
      <c r="AU130" s="221"/>
      <c r="AV130" s="221"/>
      <c r="AW130" s="221"/>
      <c r="AX130" s="1065" t="s">
        <v>467</v>
      </c>
      <c r="AY130" s="923"/>
      <c r="AZ130" s="923"/>
      <c r="BA130" s="923"/>
      <c r="BB130" s="923"/>
      <c r="BC130" s="923"/>
      <c r="BD130" s="923"/>
      <c r="BE130" s="924"/>
      <c r="BF130" s="1101">
        <v>1.7</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8036165</v>
      </c>
      <c r="AB131" s="986"/>
      <c r="AC131" s="986"/>
      <c r="AD131" s="986"/>
      <c r="AE131" s="987"/>
      <c r="AF131" s="985">
        <v>8208866</v>
      </c>
      <c r="AG131" s="986"/>
      <c r="AH131" s="986"/>
      <c r="AI131" s="986"/>
      <c r="AJ131" s="987"/>
      <c r="AK131" s="985">
        <v>8672681</v>
      </c>
      <c r="AL131" s="986"/>
      <c r="AM131" s="986"/>
      <c r="AN131" s="986"/>
      <c r="AO131" s="987"/>
      <c r="AP131" s="1110"/>
      <c r="AQ131" s="1111"/>
      <c r="AR131" s="1111"/>
      <c r="AS131" s="1111"/>
      <c r="AT131" s="1112"/>
      <c r="AU131" s="221"/>
      <c r="AV131" s="221"/>
      <c r="AW131" s="221"/>
      <c r="AX131" s="1083" t="s">
        <v>469</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1.1726488939999999</v>
      </c>
      <c r="AB132" s="1097"/>
      <c r="AC132" s="1097"/>
      <c r="AD132" s="1097"/>
      <c r="AE132" s="1098"/>
      <c r="AF132" s="1099">
        <v>1.795863156</v>
      </c>
      <c r="AG132" s="1097"/>
      <c r="AH132" s="1097"/>
      <c r="AI132" s="1097"/>
      <c r="AJ132" s="1098"/>
      <c r="AK132" s="1099">
        <v>2.3679759470000001</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1.5</v>
      </c>
      <c r="AB133" s="1080"/>
      <c r="AC133" s="1080"/>
      <c r="AD133" s="1080"/>
      <c r="AE133" s="1081"/>
      <c r="AF133" s="1079">
        <v>1.3</v>
      </c>
      <c r="AG133" s="1080"/>
      <c r="AH133" s="1080"/>
      <c r="AI133" s="1080"/>
      <c r="AJ133" s="1081"/>
      <c r="AK133" s="1079">
        <v>1.7</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lZKWLNDPZUlRR51LdhJ29dUbAq81Wj/YoQqsf8uEr3IZGR9m6QrQZ1mDtXm87McD1G2Eq9YMndMsH6D1M8rRyg==" saltValue="CxleKCyaoMOzIt9Fi5/93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473</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LGkn3OvZ3XC7Qn8jluhFTlP/Ri3+YfLFZSYiswdlR/y00A7njvf9vKdfyH4677ig2w1lrbP4A09NRqMSJXWWvw==" saltValue="8PLEg2dmAfgzpcGJ7HzJf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VvAbysXNgPXXcmX5DmgnaD6MKhoBj5mjIOCCQGQ++uwPn/TwhvxcsaIggdkDm2yldDQaHo+XF4Yu+FCxQbAl+Q==" saltValue="BjbyJmHi9agYBupQzO0My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476</v>
      </c>
      <c r="AP7" s="260"/>
      <c r="AQ7" s="261" t="s">
        <v>477</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478</v>
      </c>
      <c r="AQ8" s="267" t="s">
        <v>479</v>
      </c>
      <c r="AR8" s="268" t="s">
        <v>480</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481</v>
      </c>
      <c r="AL9" s="1117"/>
      <c r="AM9" s="1117"/>
      <c r="AN9" s="1118"/>
      <c r="AO9" s="269">
        <v>3607470</v>
      </c>
      <c r="AP9" s="269">
        <v>84794</v>
      </c>
      <c r="AQ9" s="270">
        <v>72090</v>
      </c>
      <c r="AR9" s="271">
        <v>17.600000000000001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482</v>
      </c>
      <c r="AL10" s="1117"/>
      <c r="AM10" s="1117"/>
      <c r="AN10" s="1118"/>
      <c r="AO10" s="272">
        <v>485745</v>
      </c>
      <c r="AP10" s="272">
        <v>11417</v>
      </c>
      <c r="AQ10" s="273">
        <v>9072</v>
      </c>
      <c r="AR10" s="274">
        <v>25.8</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483</v>
      </c>
      <c r="AL11" s="1117"/>
      <c r="AM11" s="1117"/>
      <c r="AN11" s="1118"/>
      <c r="AO11" s="272">
        <v>22434</v>
      </c>
      <c r="AP11" s="272">
        <v>527</v>
      </c>
      <c r="AQ11" s="273">
        <v>383</v>
      </c>
      <c r="AR11" s="274">
        <v>37.6</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484</v>
      </c>
      <c r="AL12" s="1117"/>
      <c r="AM12" s="1117"/>
      <c r="AN12" s="1118"/>
      <c r="AO12" s="272" t="s">
        <v>485</v>
      </c>
      <c r="AP12" s="272" t="s">
        <v>485</v>
      </c>
      <c r="AQ12" s="273">
        <v>26</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486</v>
      </c>
      <c r="AL13" s="1117"/>
      <c r="AM13" s="1117"/>
      <c r="AN13" s="1118"/>
      <c r="AO13" s="272">
        <v>172350</v>
      </c>
      <c r="AP13" s="272">
        <v>4051</v>
      </c>
      <c r="AQ13" s="273">
        <v>2732</v>
      </c>
      <c r="AR13" s="274">
        <v>48.3</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487</v>
      </c>
      <c r="AL14" s="1117"/>
      <c r="AM14" s="1117"/>
      <c r="AN14" s="1118"/>
      <c r="AO14" s="272">
        <v>52481</v>
      </c>
      <c r="AP14" s="272">
        <v>1234</v>
      </c>
      <c r="AQ14" s="273">
        <v>1315</v>
      </c>
      <c r="AR14" s="274">
        <v>-6.2</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488</v>
      </c>
      <c r="AL15" s="1120"/>
      <c r="AM15" s="1120"/>
      <c r="AN15" s="1121"/>
      <c r="AO15" s="272">
        <v>-365429</v>
      </c>
      <c r="AP15" s="272">
        <v>-8589</v>
      </c>
      <c r="AQ15" s="273">
        <v>-4107</v>
      </c>
      <c r="AR15" s="274">
        <v>109.1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3975051</v>
      </c>
      <c r="AP16" s="272">
        <v>93434</v>
      </c>
      <c r="AQ16" s="273">
        <v>81511</v>
      </c>
      <c r="AR16" s="274">
        <v>14.6</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493</v>
      </c>
      <c r="AL21" s="1123"/>
      <c r="AM21" s="1123"/>
      <c r="AN21" s="1124"/>
      <c r="AO21" s="285">
        <v>6.53</v>
      </c>
      <c r="AP21" s="286">
        <v>6.74</v>
      </c>
      <c r="AQ21" s="287">
        <v>-0.21</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494</v>
      </c>
      <c r="AL22" s="1123"/>
      <c r="AM22" s="1123"/>
      <c r="AN22" s="1124"/>
      <c r="AO22" s="290">
        <v>96.7</v>
      </c>
      <c r="AP22" s="291">
        <v>97</v>
      </c>
      <c r="AQ22" s="292">
        <v>-0.3</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476</v>
      </c>
      <c r="AP30" s="260"/>
      <c r="AQ30" s="261" t="s">
        <v>477</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478</v>
      </c>
      <c r="AQ31" s="267" t="s">
        <v>479</v>
      </c>
      <c r="AR31" s="268" t="s">
        <v>480</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498</v>
      </c>
      <c r="AL32" s="1131"/>
      <c r="AM32" s="1131"/>
      <c r="AN32" s="1132"/>
      <c r="AO32" s="300">
        <v>966589</v>
      </c>
      <c r="AP32" s="300">
        <v>22720</v>
      </c>
      <c r="AQ32" s="301">
        <v>33695</v>
      </c>
      <c r="AR32" s="302">
        <v>-32.6</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499</v>
      </c>
      <c r="AL33" s="1131"/>
      <c r="AM33" s="1131"/>
      <c r="AN33" s="1132"/>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500</v>
      </c>
      <c r="AL34" s="1131"/>
      <c r="AM34" s="1131"/>
      <c r="AN34" s="1132"/>
      <c r="AO34" s="300" t="s">
        <v>485</v>
      </c>
      <c r="AP34" s="300" t="s">
        <v>485</v>
      </c>
      <c r="AQ34" s="301" t="s">
        <v>485</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501</v>
      </c>
      <c r="AL35" s="1131"/>
      <c r="AM35" s="1131"/>
      <c r="AN35" s="1132"/>
      <c r="AO35" s="300">
        <v>224301</v>
      </c>
      <c r="AP35" s="300">
        <v>5272</v>
      </c>
      <c r="AQ35" s="301">
        <v>8394</v>
      </c>
      <c r="AR35" s="302">
        <v>-37.200000000000003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502</v>
      </c>
      <c r="AL36" s="1131"/>
      <c r="AM36" s="1131"/>
      <c r="AN36" s="1132"/>
      <c r="AO36" s="300">
        <v>37274</v>
      </c>
      <c r="AP36" s="300">
        <v>876</v>
      </c>
      <c r="AQ36" s="301">
        <v>1998</v>
      </c>
      <c r="AR36" s="302">
        <v>-56.2</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503</v>
      </c>
      <c r="AL37" s="1131"/>
      <c r="AM37" s="1131"/>
      <c r="AN37" s="1132"/>
      <c r="AO37" s="300" t="s">
        <v>485</v>
      </c>
      <c r="AP37" s="300" t="s">
        <v>485</v>
      </c>
      <c r="AQ37" s="301">
        <v>1021</v>
      </c>
      <c r="AR37" s="302" t="s">
        <v>485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504</v>
      </c>
      <c r="AL38" s="1134"/>
      <c r="AM38" s="1134"/>
      <c r="AN38" s="1135"/>
      <c r="AO38" s="303" t="s">
        <v>485</v>
      </c>
      <c r="AP38" s="303" t="s">
        <v>485</v>
      </c>
      <c r="AQ38" s="304">
        <v>3</v>
      </c>
      <c r="AR38" s="292" t="s">
        <v>485</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505</v>
      </c>
      <c r="AL39" s="1134"/>
      <c r="AM39" s="1134"/>
      <c r="AN39" s="1135"/>
      <c r="AO39" s="300">
        <v>-38387</v>
      </c>
      <c r="AP39" s="300">
        <v>-902</v>
      </c>
      <c r="AQ39" s="301">
        <v>-3210</v>
      </c>
      <c r="AR39" s="302">
        <v>-71.900000000000006</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506</v>
      </c>
      <c r="AL40" s="1131"/>
      <c r="AM40" s="1131"/>
      <c r="AN40" s="1132"/>
      <c r="AO40" s="300">
        <v>-984410</v>
      </c>
      <c r="AP40" s="300">
        <v>-23139</v>
      </c>
      <c r="AQ40" s="301">
        <v>-26336</v>
      </c>
      <c r="AR40" s="302">
        <v>-12.1</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205367</v>
      </c>
      <c r="AP41" s="300">
        <v>4827</v>
      </c>
      <c r="AQ41" s="301">
        <v>15565</v>
      </c>
      <c r="AR41" s="302">
        <v>-69</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476</v>
      </c>
      <c r="AN49" s="1127" t="s">
        <v>509</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510</v>
      </c>
      <c r="AO50" s="317" t="s">
        <v>511</v>
      </c>
      <c r="AP50" s="318" t="s">
        <v>512</v>
      </c>
      <c r="AQ50" s="319" t="s">
        <v>513</v>
      </c>
      <c r="AR50" s="320" t="s">
        <v>514</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1819989</v>
      </c>
      <c r="AN51" s="322">
        <v>41928</v>
      </c>
      <c r="AO51" s="323">
        <v>57.8</v>
      </c>
      <c r="AP51" s="324">
        <v>52068</v>
      </c>
      <c r="AQ51" s="325">
        <v>1.6</v>
      </c>
      <c r="AR51" s="326">
        <v>56.2</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827458</v>
      </c>
      <c r="AN52" s="330">
        <v>19063</v>
      </c>
      <c r="AO52" s="331">
        <v>36</v>
      </c>
      <c r="AP52" s="332">
        <v>26936</v>
      </c>
      <c r="AQ52" s="333">
        <v>3.4</v>
      </c>
      <c r="AR52" s="334">
        <v>32.6</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2046433</v>
      </c>
      <c r="AN53" s="322">
        <v>47422</v>
      </c>
      <c r="AO53" s="323">
        <v>13.1</v>
      </c>
      <c r="AP53" s="324">
        <v>47161</v>
      </c>
      <c r="AQ53" s="325">
        <v>-9.4</v>
      </c>
      <c r="AR53" s="326">
        <v>22.5</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769579</v>
      </c>
      <c r="AN54" s="330">
        <v>17833</v>
      </c>
      <c r="AO54" s="331">
        <v>-6.5</v>
      </c>
      <c r="AP54" s="332">
        <v>24595</v>
      </c>
      <c r="AQ54" s="333">
        <v>-8.6999999999999993</v>
      </c>
      <c r="AR54" s="334">
        <v>2.2000000000000002</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1697310</v>
      </c>
      <c r="AN55" s="322">
        <v>39460</v>
      </c>
      <c r="AO55" s="323">
        <v>-16.8</v>
      </c>
      <c r="AP55" s="324">
        <v>43423</v>
      </c>
      <c r="AQ55" s="325">
        <v>-7.9</v>
      </c>
      <c r="AR55" s="326">
        <v>-8.9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880645</v>
      </c>
      <c r="AN56" s="330">
        <v>20474</v>
      </c>
      <c r="AO56" s="331">
        <v>14.8</v>
      </c>
      <c r="AP56" s="332">
        <v>22207</v>
      </c>
      <c r="AQ56" s="333">
        <v>-9.6999999999999993</v>
      </c>
      <c r="AR56" s="334">
        <v>24.5</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2500344</v>
      </c>
      <c r="AN57" s="322">
        <v>58346</v>
      </c>
      <c r="AO57" s="323">
        <v>47.9</v>
      </c>
      <c r="AP57" s="324">
        <v>45265</v>
      </c>
      <c r="AQ57" s="325">
        <v>4.2</v>
      </c>
      <c r="AR57" s="326">
        <v>43.7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813631</v>
      </c>
      <c r="AN58" s="330">
        <v>18986</v>
      </c>
      <c r="AO58" s="331">
        <v>-7.3</v>
      </c>
      <c r="AP58" s="332">
        <v>22600</v>
      </c>
      <c r="AQ58" s="333">
        <v>1.8</v>
      </c>
      <c r="AR58" s="334">
        <v>-9.1</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910941</v>
      </c>
      <c r="AN59" s="322">
        <v>21412</v>
      </c>
      <c r="AO59" s="323">
        <v>-63.3</v>
      </c>
      <c r="AP59" s="324">
        <v>54621</v>
      </c>
      <c r="AQ59" s="325">
        <v>20.7</v>
      </c>
      <c r="AR59" s="326">
        <v>-84</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595161</v>
      </c>
      <c r="AN60" s="330">
        <v>13989</v>
      </c>
      <c r="AO60" s="331">
        <v>-26.3</v>
      </c>
      <c r="AP60" s="332">
        <v>30892</v>
      </c>
      <c r="AQ60" s="333">
        <v>36.700000000000003</v>
      </c>
      <c r="AR60" s="334">
        <v>-63</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1795003</v>
      </c>
      <c r="AN61" s="337">
        <v>41714</v>
      </c>
      <c r="AO61" s="338">
        <v>7.7</v>
      </c>
      <c r="AP61" s="339">
        <v>48508</v>
      </c>
      <c r="AQ61" s="340">
        <v>1.8</v>
      </c>
      <c r="AR61" s="326">
        <v>5.9</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777295</v>
      </c>
      <c r="AN62" s="330">
        <v>18069</v>
      </c>
      <c r="AO62" s="331">
        <v>2.1</v>
      </c>
      <c r="AP62" s="332">
        <v>25446</v>
      </c>
      <c r="AQ62" s="333">
        <v>4.7</v>
      </c>
      <c r="AR62" s="334">
        <v>-2.6</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oJ8x2/CAn4S0BTOYyxGDSkASnEyxKp+iFbYwdvosyp81vbzWQOFWeXdRC2ZhGoJ2lNb53arBbO2ejexI69odyw==" saltValue="HyUdhk5t8OcQPKTc/XZWq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473</v>
      </c>
    </row>
    <row r="121" spans="125:125" ht="13.5" hidden="1" customHeight="1" x14ac:dyDescent="0.2">
      <c r="DU121" s="247"/>
    </row>
  </sheetData>
  <sheetProtection algorithmName="SHA-512" hashValue="iWmgES05mXTsMJW9tXd3Dt3LngfLO4xv8RCeTaM42a6tHUkO9j7RRAywrHXUiNxh7FtIlDYoZa1Fb9TcVsg33A==" saltValue="0efrfC8+fJ42zIWczHPWf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473</v>
      </c>
    </row>
  </sheetData>
  <sheetProtection algorithmName="SHA-512" hashValue="YDSqrSL3cxDQNBOSD/diFh0YUJAgbZoUrK/OzALHZjoEWwgFCZz3wpV5DvBVcFjT5If/C0aqxno/A3Ki/23eKQ==" saltValue="95coMp6Rnq/tfXs06GoDv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election sqref="A1:XFD1"/>
    </sheetView>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2">
      <c r="B47" s="10"/>
      <c r="C47" s="1139" t="s">
        <v>3</v>
      </c>
      <c r="D47" s="1139"/>
      <c r="E47" s="1140"/>
      <c r="F47" s="11">
        <v>11.21</v>
      </c>
      <c r="G47" s="12">
        <v>10.9</v>
      </c>
      <c r="H47" s="12">
        <v>14.56</v>
      </c>
      <c r="I47" s="12">
        <v>10.91</v>
      </c>
      <c r="J47" s="13">
        <v>10.17</v>
      </c>
    </row>
    <row r="48" spans="2:10" ht="57.75" customHeight="1" x14ac:dyDescent="0.2">
      <c r="B48" s="14"/>
      <c r="C48" s="1141" t="s">
        <v>4</v>
      </c>
      <c r="D48" s="1141"/>
      <c r="E48" s="1142"/>
      <c r="F48" s="15">
        <v>0.57999999999999996</v>
      </c>
      <c r="G48" s="16">
        <v>6.65</v>
      </c>
      <c r="H48" s="16">
        <v>0.84</v>
      </c>
      <c r="I48" s="16">
        <v>0.66</v>
      </c>
      <c r="J48" s="17">
        <v>0.52</v>
      </c>
    </row>
    <row r="49" spans="2:10" ht="57.75" customHeight="1" thickBot="1" x14ac:dyDescent="0.25">
      <c r="B49" s="18"/>
      <c r="C49" s="1143" t="s">
        <v>5</v>
      </c>
      <c r="D49" s="1143"/>
      <c r="E49" s="1144"/>
      <c r="F49" s="19" t="s">
        <v>528</v>
      </c>
      <c r="G49" s="20">
        <v>6.38</v>
      </c>
      <c r="H49" s="20" t="s">
        <v>529</v>
      </c>
      <c r="I49" s="20" t="s">
        <v>530</v>
      </c>
      <c r="J49" s="21" t="s">
        <v>531</v>
      </c>
    </row>
    <row r="50" spans="2:10" ht="13.2" x14ac:dyDescent="0.2"/>
  </sheetData>
  <sheetProtection algorithmName="SHA-512" hashValue="iZBD3Cxu5Tjhz6RLU7G8vH0v46OAbdQ5t6PEyVpxeqFi+rzo0vKCTQWTzBS548ijtxII+o98NbDl5TUaLVyprg==" saltValue="5cPidhf9g4t6rtPWCTBJY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林　良祐</cp:lastModifiedBy>
  <cp:lastPrinted>2026-03-11T06:58:45Z</cp:lastPrinted>
  <dcterms:created xsi:type="dcterms:W3CDTF">2026-02-26T09:58:40Z</dcterms:created>
  <dcterms:modified xsi:type="dcterms:W3CDTF">2026-03-12T06:40:13Z</dcterms:modified>
  <cp:category/>
</cp:coreProperties>
</file>