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6 決算・健全化\26 財政状況資料集\財政状況資料集【H24～】\R7（R6決算）\07_チェック後資料集\"/>
    </mc:Choice>
  </mc:AlternateContent>
  <xr:revisionPtr revIDLastSave="0" documentId="13_ncr:1_{B91E43D4-78B2-4047-986C-F016D2933743}" xr6:coauthVersionLast="47" xr6:coauthVersionMax="47" xr10:uidLastSave="{00000000-0000-0000-0000-000000000000}"/>
  <bookViews>
    <workbookView xWindow="-108" yWindow="-108" windowWidth="23256" windowHeight="13896"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O35"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BW41" i="10"/>
  <c r="BE41" i="10"/>
  <c r="AM41" i="10"/>
  <c r="U41" i="10"/>
  <c r="C41" i="10"/>
  <c r="BW40" i="10"/>
  <c r="BE40" i="10"/>
  <c r="AM40" i="10"/>
  <c r="U40" i="10"/>
  <c r="C40" i="10"/>
  <c r="BE39" i="10"/>
  <c r="AM39" i="10"/>
  <c r="U39" i="10"/>
  <c r="BE38" i="10"/>
  <c r="AM38" i="10"/>
  <c r="U38" i="10"/>
  <c r="BE37" i="10"/>
  <c r="AM37" i="10"/>
  <c r="U37" i="10"/>
  <c r="BE36" i="10"/>
  <c r="AM36" i="10"/>
  <c r="BE35" i="10"/>
  <c r="BW34" i="10"/>
  <c r="BW35" i="10" s="1"/>
  <c r="BW36" i="10" s="1"/>
  <c r="BW37" i="10" s="1"/>
  <c r="BW38" i="10" s="1"/>
  <c r="BW39" i="10" s="1"/>
  <c r="BE34" i="10"/>
  <c r="C34" i="10"/>
  <c r="C35" i="10" s="1"/>
  <c r="CO34" i="10" l="1"/>
  <c r="CO35" i="10" s="1"/>
  <c r="CO36" i="10" s="1"/>
  <c r="CO37" i="10" s="1"/>
  <c r="CO38" i="10" s="1"/>
  <c r="CO39" i="10" s="1"/>
  <c r="CO40" i="10" s="1"/>
  <c r="CO41" i="10" s="1"/>
  <c r="U34" i="10"/>
  <c r="U35" i="10" s="1"/>
  <c r="U36" i="10" s="1"/>
  <c r="C36" i="10"/>
  <c r="C37" i="10" s="1"/>
  <c r="C38" i="10" s="1"/>
  <c r="C39" i="10" s="1"/>
  <c r="AM34" i="10"/>
  <c r="AM35"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<sst xmlns="http://schemas.openxmlformats.org/spreadsheetml/2006/main" count="1121" uniqueCount="575">
  <si>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</si>
  <si>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</si>
  <si>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</si>
  <si>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</si>
  <si>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</si>
  <si>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</si>
  <si>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</si>
  <si>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</si>
  <si>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</si>
  <si>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</si>
  <si>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</si>
  <si>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</si>
  <si>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</si>
  <si>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</si>
  <si>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</si>
  <si>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</si>
  <si>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</si>
  <si>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</si>
  <si>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</si>
  <si>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</si>
  <si>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</si>
  <si>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</si>
  <si>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</si>
  <si>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</si>
  <si>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</si>
  <si>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</si>
  <si>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</si>
  <si>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</si>
  <si>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</si>
  <si>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</si>
  <si>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</si>
  <si>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</si>
  <si>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</si>
  <si>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</si>
  <si>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</si>
  <si>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</si>
  <si>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</si>
  <si>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</si>
  <si>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</si>
  <si>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</si>
  <si>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</si>
  <si>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</si>
  <si>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</si>
  <si>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</si>
  <si>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</si>
  <si>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</si>
  <si>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</si>
  <si>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</si>
  <si>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</si>
  <si>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</si>
  <si>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</si>
  <si>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</si>
  <si>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</si>
  <si>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</si>
  <si>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</si>
  <si>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</si>
  <si>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</si>
  <si>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</si>
  <si>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</si>
  <si>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</si>
  <si>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</si>
  <si>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</si>
  <si>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</si>
  <si>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</si>
  <si>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</si>
  <si>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</si>
  <si>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</si>
  <si>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</si>
  <si>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</si>
  <si>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</si>
  <si>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</si>
  <si>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</si>
  <si>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</si>
  <si>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</si>
  <si>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</si>
  <si>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</si>
  <si>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</si>
  <si>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</si>
  <si>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</si>
  <si>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大阪府</t>
    <phoneticPr fontId="5"/>
  </si>
  <si>
    <t>市町村類型</t>
    <phoneticPr fontId="5"/>
  </si>
  <si>
    <t>中核市</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</si>
  <si>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</si>
  <si>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</si>
  <si>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</si>
  <si>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</si>
  <si>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</si>
  <si>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</si>
  <si>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</si>
  <si>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</si>
  <si>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</si>
  <si>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</si>
  <si>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</si>
  <si>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</si>
  <si>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吹田市</t>
    <phoneticPr fontId="5"/>
  </si>
  <si>
    <t>地方交付税種地</t>
    <rPh sb="0" eb="2">
      <t>チホウ</t>
    </rPh>
    <rPh sb="2" eb="5">
      <t>コウフゼイ</t>
    </rPh>
    <rPh sb="5" eb="6">
      <t>シュ</t>
    </rPh>
    <rPh sb="6" eb="7">
      <t>チ</t>
    </rPh>
    <phoneticPr fontId="5"/>
  </si>
  <si>
    <t>1-7</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</si>
  <si>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</si>
  <si>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</si>
  <si>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</si>
  <si>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</si>
  <si>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</si>
  <si>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</si>
  <si>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</si>
  <si>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</si>
  <si>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</si>
  <si>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</si>
  <si>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</si>
  <si>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</si>
  <si>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</si>
  <si>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</si>
  <si>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</si>
  <si>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</si>
  <si>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</si>
  <si>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</si>
  <si>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</si>
  <si>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</si>
  <si>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</si>
  <si>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3.0</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</si>
  <si>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</si>
  <si>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</si>
  <si>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</si>
  <si>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</si>
  <si>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</si>
  <si>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</si>
  <si>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</si>
  <si>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</si>
  <si>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</si>
  <si>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</si>
  <si>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</si>
  <si>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</si>
  <si>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</si>
  <si>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</si>
  <si>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</si>
  <si>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</si>
  <si>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</si>
  <si>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</si>
  <si>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</si>
  <si>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</si>
  <si>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</si>
  <si>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</si>
  <si>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</si>
  <si>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25"/>
  </si>
  <si>
    <t>うち日本人(％)</t>
    <phoneticPr fontId="5"/>
  </si>
  <si>
    <t>0.3</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</si>
  <si>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</si>
  <si>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</si>
  <si>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</si>
  <si>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</si>
  <si>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</si>
  <si>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</si>
  <si>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</si>
  <si>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</si>
  <si>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</si>
  <si>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</si>
  <si>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</si>
  <si>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</si>
  <si>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</si>
  <si>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</si>
  <si>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</si>
  <si>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</si>
  <si>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</si>
  <si>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</si>
  <si>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</si>
  <si>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</si>
  <si>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</si>
  <si>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</si>
  <si>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</si>
  <si>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</si>
  <si>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</si>
  <si>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</si>
  <si>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</si>
  <si>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</si>
  <si>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</si>
  <si>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</si>
  <si>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</si>
  <si>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</si>
  <si>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</si>
  <si>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</si>
  <si>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</si>
  <si>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</si>
  <si>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</si>
  <si>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</si>
  <si>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</si>
  <si>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</si>
  <si>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</si>
  <si>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</si>
  <si>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</si>
  <si>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</si>
  <si>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</si>
  <si>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</si>
  <si>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</si>
  <si>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</si>
  <si>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</si>
  <si>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</si>
  <si>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</si>
  <si>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</si>
  <si>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</si>
  <si>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</si>
  <si>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</si>
  <si>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</si>
  <si>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</si>
  <si>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</si>
  <si>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大阪府吹田市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</si>
  <si>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</si>
  <si>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</si>
  <si>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</si>
  <si>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</si>
  <si>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</si>
  <si>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</si>
  <si>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</si>
  <si>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</si>
  <si>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</si>
  <si>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</si>
  <si>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</si>
  <si>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</si>
  <si>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</si>
  <si>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</si>
  <si>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</si>
  <si>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</si>
  <si>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</si>
  <si>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</si>
  <si>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</si>
  <si>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</si>
  <si>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</si>
  <si>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</si>
  <si>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</si>
  <si>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</si>
  <si>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</si>
  <si>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</si>
  <si>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</si>
  <si>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</si>
  <si>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</si>
  <si>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</si>
  <si>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</si>
  <si>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</si>
  <si>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</si>
  <si>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</si>
  <si>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</si>
  <si>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</si>
  <si>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</si>
  <si>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</si>
  <si>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</si>
  <si>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</si>
  <si>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</si>
  <si>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</si>
  <si>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</si>
  <si>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</si>
  <si>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</si>
  <si>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</si>
  <si>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</si>
  <si>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</si>
  <si>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</si>
  <si>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</si>
  <si>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</si>
  <si>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</si>
  <si>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</si>
  <si>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</si>
  <si>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</si>
  <si>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</si>
  <si>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</si>
  <si>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</si>
  <si>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</si>
  <si>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</si>
  <si>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</si>
  <si>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</si>
  <si>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</si>
  <si>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</si>
  <si>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</si>
  <si>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</si>
  <si>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</si>
  <si>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</si>
  <si>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</si>
  <si>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</si>
  <si>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</si>
  <si>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</si>
  <si>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</si>
  <si>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</si>
  <si>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</si>
  <si>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</si>
  <si>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</si>
  <si>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</si>
  <si>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</si>
  <si>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</si>
  <si>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</si>
  <si>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</si>
  <si>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</si>
  <si>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</si>
  <si>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</si>
  <si>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</si>
  <si>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</si>
  <si>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</si>
  <si>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</si>
  <si>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</si>
  <si>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</si>
  <si>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</si>
  <si>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</si>
  <si>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</si>
  <si>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</si>
  <si>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</si>
  <si>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</si>
  <si>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</si>
  <si>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</si>
  <si>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</si>
  <si>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</si>
  <si>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</si>
  <si>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</si>
  <si>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</si>
  <si>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</si>
  <si>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</si>
  <si>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</si>
  <si>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</si>
  <si>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</si>
  <si>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</si>
  <si>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</si>
  <si>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</si>
  <si>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</si>
  <si>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</si>
  <si>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</si>
  <si>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</si>
  <si>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</si>
  <si>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</si>
  <si>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</si>
  <si>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介護サービス</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</si>
  <si>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</si>
  <si>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</si>
  <si>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</si>
  <si>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</si>
  <si>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</si>
  <si>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</si>
  <si>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</si>
  <si>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</si>
  <si>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</si>
  <si>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</si>
  <si>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</si>
  <si>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</si>
  <si>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</si>
  <si>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</si>
  <si>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</si>
  <si>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</si>
  <si>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</si>
  <si>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</si>
  <si>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</si>
  <si>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</si>
  <si>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</si>
  <si>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</si>
  <si>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</si>
  <si>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</si>
  <si>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</si>
  <si>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</si>
  <si>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</si>
  <si>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</si>
  <si>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</si>
  <si>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</si>
  <si>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大阪府吹田市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</si>
  <si>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</si>
  <si>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</si>
  <si>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</si>
  <si>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</si>
  <si>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</si>
  <si>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</si>
  <si>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</si>
  <si>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</si>
  <si>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</si>
  <si>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</si>
  <si>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</si>
  <si>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</si>
  <si>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</si>
  <si>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</si>
  <si>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</si>
  <si>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</si>
  <si>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</si>
  <si>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</si>
  <si>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</si>
  <si>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</si>
  <si>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部落有財産特別会計</t>
    <phoneticPr fontId="5"/>
  </si>
  <si>
    <t>勤労者福祉共済特別会計</t>
    <phoneticPr fontId="5"/>
  </si>
  <si>
    <t>公共用地先行取得特別会計</t>
    <phoneticPr fontId="5"/>
  </si>
  <si>
    <t>病院事業債管理特別会計</t>
    <phoneticPr fontId="5"/>
  </si>
  <si>
    <t>母子父子寡婦福祉資金貸付特別会計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</si>
  <si>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</si>
  <si>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</si>
  <si>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</si>
  <si>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</si>
  <si>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</si>
  <si>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</si>
  <si>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</si>
  <si>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</si>
  <si>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</si>
  <si>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</si>
  <si>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</si>
  <si>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</si>
  <si>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</si>
  <si>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</si>
  <si>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</si>
  <si>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</si>
  <si>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</si>
  <si>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</si>
  <si>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</si>
  <si>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</si>
  <si>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</si>
  <si>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</si>
  <si>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</si>
  <si>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</si>
  <si>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</si>
  <si>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</si>
  <si>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</si>
  <si>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</si>
  <si>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</si>
  <si>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</si>
  <si>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</si>
  <si>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</si>
  <si>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</si>
  <si>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</si>
  <si>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</si>
  <si>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</si>
  <si>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</si>
  <si>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</si>
  <si>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</si>
  <si>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</si>
  <si>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</si>
  <si>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</si>
  <si>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</si>
  <si>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</si>
  <si>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</si>
  <si>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</si>
  <si>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</si>
  <si>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</si>
  <si>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</si>
  <si>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</si>
  <si>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</si>
  <si>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</si>
  <si>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</si>
  <si>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</si>
  <si>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</si>
  <si>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</si>
  <si>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</si>
  <si>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</si>
  <si>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</si>
  <si>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</si>
  <si>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</si>
  <si>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</si>
  <si>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</si>
  <si>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</si>
  <si>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</si>
  <si>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</si>
  <si>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</si>
  <si>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</si>
  <si>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</si>
  <si>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</si>
  <si>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</si>
  <si>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</si>
  <si>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</si>
  <si>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</si>
  <si>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</si>
  <si>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</si>
  <si>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</si>
  <si>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</si>
  <si>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</si>
  <si>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</si>
  <si>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</si>
  <si>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</si>
  <si>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</si>
  <si>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</si>
  <si>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</si>
  <si>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</si>
  <si>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</si>
  <si>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</si>
  <si>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</si>
  <si>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</si>
  <si>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</si>
  <si>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</si>
  <si>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</si>
  <si>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</si>
  <si>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</si>
  <si>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</si>
  <si>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</si>
  <si>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</si>
  <si>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</si>
  <si>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</si>
  <si>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</si>
  <si>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</si>
  <si>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</si>
  <si>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</si>
  <si>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</si>
  <si>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</si>
  <si>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</si>
  <si>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</si>
  <si>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</si>
  <si>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</si>
  <si>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</si>
  <si>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</si>
  <si>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</si>
  <si>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</si>
  <si>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</si>
  <si>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</si>
  <si>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</si>
  <si>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</si>
  <si>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</si>
  <si>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</si>
  <si>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</si>
  <si>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</si>
  <si>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</si>
  <si>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</si>
  <si>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</si>
  <si>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</si>
  <si>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</si>
  <si>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</si>
  <si>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</si>
  <si>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</si>
  <si>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</si>
  <si>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</si>
  <si>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</si>
  <si>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</si>
  <si>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</si>
  <si>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</si>
  <si>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</si>
  <si>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</si>
  <si>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</si>
  <si>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</si>
  <si>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</si>
  <si>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</si>
  <si>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</si>
  <si>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</si>
  <si>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</si>
  <si>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</si>
  <si>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</si>
  <si>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</si>
  <si>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</si>
  <si>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</si>
  <si>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</si>
  <si>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</si>
  <si>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</si>
  <si>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</si>
  <si>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0.76</t>
  </si>
  <si>
    <t>▲ 0.78</t>
  </si>
  <si>
    <t>▲ 2.31</t>
  </si>
  <si>
    <t>公共用地先行取得特別会計</t>
  </si>
  <si>
    <t>▲ 0.02</t>
  </si>
  <si>
    <t>▲ 0.00</t>
  </si>
  <si>
    <t>▲ 0.15</t>
  </si>
  <si>
    <t>水道事業会計</t>
  </si>
  <si>
    <t>下水道事業会計</t>
  </si>
  <si>
    <t>国民健康保険特別会計</t>
  </si>
  <si>
    <t>介護保険特別会計</t>
  </si>
  <si>
    <t>一般会計</t>
  </si>
  <si>
    <t>後期高齢者医療特別会計</t>
  </si>
  <si>
    <t>母子父子寡婦福祉資金貸付特別会計</t>
  </si>
  <si>
    <t>その他会計（赤字）</t>
  </si>
  <si>
    <t>その他会計（黒字）</t>
  </si>
  <si>
    <t>R02</t>
    <phoneticPr fontId="5"/>
  </si>
  <si>
    <t>R03</t>
    <phoneticPr fontId="5"/>
  </si>
  <si>
    <t>R04</t>
    <phoneticPr fontId="5"/>
  </si>
  <si>
    <t>R05</t>
    <phoneticPr fontId="5"/>
  </si>
  <si>
    <t>R06</t>
    <phoneticPr fontId="5"/>
  </si>
  <si>
    <t>廃棄物処理施設整備基金</t>
    <rPh sb="0" eb="3">
      <t>ハイキブツ</t>
    </rPh>
    <rPh sb="3" eb="7">
      <t>ショリシセツ</t>
    </rPh>
    <rPh sb="7" eb="11">
      <t>セイビキキン</t>
    </rPh>
    <phoneticPr fontId="5"/>
  </si>
  <si>
    <t>大阪府後期高齢者医療広域連合（一般会計）</t>
    <rPh sb="0" eb="3">
      <t>オオサカフ</t>
    </rPh>
    <rPh sb="3" eb="5">
      <t>コウキ</t>
    </rPh>
    <rPh sb="5" eb="8">
      <t>コウレイシャ</t>
    </rPh>
    <rPh sb="8" eb="10">
      <t>イリョウ</t>
    </rPh>
    <rPh sb="10" eb="12">
      <t>コウイキ</t>
    </rPh>
    <rPh sb="12" eb="14">
      <t>レンゴウ</t>
    </rPh>
    <rPh sb="15" eb="19">
      <t>イッパンカイケイ</t>
    </rPh>
    <phoneticPr fontId="10"/>
  </si>
  <si>
    <t>大阪府後期高齢者医療広域連合（後期高齢者医療特別会計）</t>
    <rPh sb="0" eb="3">
      <t>オオサカフ</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10"/>
  </si>
  <si>
    <t>淀川右岸水防事務組合</t>
    <rPh sb="0" eb="2">
      <t>ヨドガワ</t>
    </rPh>
    <rPh sb="2" eb="4">
      <t>ウガン</t>
    </rPh>
    <rPh sb="4" eb="6">
      <t>スイボウ</t>
    </rPh>
    <rPh sb="6" eb="10">
      <t>ジムクミアイ</t>
    </rPh>
    <phoneticPr fontId="10"/>
  </si>
  <si>
    <t>大阪広域水道企業団（水道事業会計）</t>
    <rPh sb="0" eb="2">
      <t>オオサカ</t>
    </rPh>
    <rPh sb="2" eb="4">
      <t>コウイキ</t>
    </rPh>
    <rPh sb="4" eb="6">
      <t>スイドウ</t>
    </rPh>
    <rPh sb="6" eb="9">
      <t>キギョウダン</t>
    </rPh>
    <rPh sb="10" eb="12">
      <t>スイドウ</t>
    </rPh>
    <rPh sb="12" eb="14">
      <t>ジギョウ</t>
    </rPh>
    <rPh sb="14" eb="16">
      <t>カイケイ</t>
    </rPh>
    <phoneticPr fontId="10"/>
  </si>
  <si>
    <t>大阪広域水道企業団（工業用水道事業会計）</t>
    <rPh sb="0" eb="2">
      <t>オオサカ</t>
    </rPh>
    <rPh sb="2" eb="4">
      <t>コウイキ</t>
    </rPh>
    <rPh sb="4" eb="6">
      <t>スイドウ</t>
    </rPh>
    <rPh sb="6" eb="9">
      <t>キギョウダン</t>
    </rPh>
    <rPh sb="10" eb="13">
      <t>コウギョウヨウ</t>
    </rPh>
    <rPh sb="13" eb="15">
      <t>スイドウ</t>
    </rPh>
    <rPh sb="15" eb="17">
      <t>ジギョウ</t>
    </rPh>
    <rPh sb="17" eb="19">
      <t>カイケイ</t>
    </rPh>
    <phoneticPr fontId="10"/>
  </si>
  <si>
    <t>-</t>
    <phoneticPr fontId="2"/>
  </si>
  <si>
    <t>吹田市健康づくり推進事業団</t>
    <rPh sb="0" eb="3">
      <t>スイタシ</t>
    </rPh>
    <rPh sb="3" eb="5">
      <t>ケンコウ</t>
    </rPh>
    <rPh sb="8" eb="10">
      <t>スイシン</t>
    </rPh>
    <rPh sb="10" eb="13">
      <t>ジギョウダン</t>
    </rPh>
    <phoneticPr fontId="10"/>
  </si>
  <si>
    <t>吹田市介護老人保健施設事業団</t>
    <rPh sb="0" eb="3">
      <t>スイタシ</t>
    </rPh>
    <rPh sb="3" eb="5">
      <t>カイゴ</t>
    </rPh>
    <rPh sb="5" eb="7">
      <t>ロウジン</t>
    </rPh>
    <rPh sb="7" eb="9">
      <t>ホケン</t>
    </rPh>
    <rPh sb="9" eb="11">
      <t>シセツ</t>
    </rPh>
    <rPh sb="11" eb="14">
      <t>ジギョウダン</t>
    </rPh>
    <phoneticPr fontId="10"/>
  </si>
  <si>
    <t>吹田市文化振興事業団</t>
    <rPh sb="0" eb="3">
      <t>スイタシ</t>
    </rPh>
    <rPh sb="3" eb="5">
      <t>ブンカ</t>
    </rPh>
    <rPh sb="5" eb="7">
      <t>シンコウ</t>
    </rPh>
    <rPh sb="7" eb="10">
      <t>ジギョウダン</t>
    </rPh>
    <phoneticPr fontId="10"/>
  </si>
  <si>
    <t>吹田市国際交流協会</t>
    <rPh sb="0" eb="3">
      <t>スイタシ</t>
    </rPh>
    <rPh sb="3" eb="5">
      <t>コクサイ</t>
    </rPh>
    <rPh sb="5" eb="7">
      <t>コウリュウ</t>
    </rPh>
    <rPh sb="7" eb="9">
      <t>キョウカイ</t>
    </rPh>
    <phoneticPr fontId="10"/>
  </si>
  <si>
    <t>吹田市開発ビル</t>
    <rPh sb="0" eb="3">
      <t>スイタシ</t>
    </rPh>
    <rPh sb="3" eb="5">
      <t>カイハツ</t>
    </rPh>
    <phoneticPr fontId="10"/>
  </si>
  <si>
    <t>千里リサイクルプラザ</t>
    <rPh sb="0" eb="2">
      <t>センリ</t>
    </rPh>
    <phoneticPr fontId="10"/>
  </si>
  <si>
    <t>市立吹田市民病院</t>
    <rPh sb="0" eb="2">
      <t>シリツ</t>
    </rPh>
    <rPh sb="2" eb="6">
      <t>スイタシミン</t>
    </rPh>
    <rPh sb="6" eb="8">
      <t>ビョウイン</t>
    </rPh>
    <phoneticPr fontId="10"/>
  </si>
  <si>
    <t>大阪外環状鉄道</t>
    <rPh sb="0" eb="2">
      <t>オオサカ</t>
    </rPh>
    <rPh sb="2" eb="3">
      <t>ガイ</t>
    </rPh>
    <rPh sb="3" eb="5">
      <t>カンジョウ</t>
    </rPh>
    <rPh sb="5" eb="7">
      <t>テツドウ</t>
    </rPh>
    <phoneticPr fontId="10"/>
  </si>
  <si>
    <t>大阪府都市ボートレース企業団</t>
    <rPh sb="0" eb="3">
      <t>オオサカフ</t>
    </rPh>
    <rPh sb="3" eb="5">
      <t>トシ</t>
    </rPh>
    <rPh sb="11" eb="14">
      <t>キギョウダン</t>
    </rPh>
    <phoneticPr fontId="10"/>
  </si>
  <si>
    <t>都市計画施設整備基金</t>
    <rPh sb="0" eb="2">
      <t>トシ</t>
    </rPh>
    <rPh sb="2" eb="4">
      <t>ケイカク</t>
    </rPh>
    <rPh sb="4" eb="6">
      <t>シセツ</t>
    </rPh>
    <rPh sb="6" eb="8">
      <t>セイビ</t>
    </rPh>
    <rPh sb="8" eb="10">
      <t>キキン</t>
    </rPh>
    <phoneticPr fontId="5"/>
  </si>
  <si>
    <t>市営住宅整備基金</t>
    <rPh sb="0" eb="2">
      <t>シエイ</t>
    </rPh>
    <rPh sb="2" eb="4">
      <t>ジュウタク</t>
    </rPh>
    <rPh sb="4" eb="8">
      <t>セイビキキン</t>
    </rPh>
    <phoneticPr fontId="5"/>
  </si>
  <si>
    <t>公共施設等整備基金</t>
    <rPh sb="0" eb="4">
      <t>コウキョウシセツ</t>
    </rPh>
    <rPh sb="4" eb="5">
      <t>トウ</t>
    </rPh>
    <rPh sb="5" eb="7">
      <t>セイビ</t>
    </rPh>
    <rPh sb="7" eb="9">
      <t>キキン</t>
    </rPh>
    <phoneticPr fontId="5"/>
  </si>
  <si>
    <t>緑化推進基金</t>
    <rPh sb="0" eb="2">
      <t>リョッカ</t>
    </rPh>
    <rPh sb="2" eb="4">
      <t>スイシン</t>
    </rPh>
    <rPh sb="4" eb="6">
      <t>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</si>
</sst>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52191</c:v>
                </c:pt>
                <c:pt idx="1">
                  <c:v>48105</c:v>
                </c:pt>
                <c:pt idx="2">
                  <c:v>47446</c:v>
                </c:pt>
                <c:pt idx="3">
                  <c:v>48387</c:v>
                </c:pt>
                <c:pt idx="4">
                  <c:v>49684</c:v>
                </c:pt>
              </c:numCache>
            </c:numRef>
          </c:val>
          <c:smooth val="0"/>
          <c:extLst>
            <c:ext xmlns:c16="http://schemas.microsoft.com/office/drawing/2014/chart" uri="{C3380CC4-5D6E-409C-BE32-E72D297353CC}">
              <c16:uniqueId val="{00000000-B3E2-4859-A44F-2D3B3D0101A1}"/>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43019</c:v>
                </c:pt>
                <c:pt idx="1">
                  <c:v>42353</c:v>
                </c:pt>
                <c:pt idx="2">
                  <c:v>44784</c:v>
                </c:pt>
                <c:pt idx="3">
                  <c:v>59449</c:v>
                </c:pt>
                <c:pt idx="4">
                  <c:v>64588</c:v>
                </c:pt>
              </c:numCache>
            </c:numRef>
          </c:val>
          <c:smooth val="0"/>
          <c:extLst>
            <c:ext xmlns:c16="http://schemas.microsoft.com/office/drawing/2014/chart" uri="{C3380CC4-5D6E-409C-BE32-E72D297353CC}">
              <c16:uniqueId val="{00000001-B3E2-4859-A44F-2D3B3D0101A1}"/>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0.57999999999999996</c:v>
                </c:pt>
                <c:pt idx="1">
                  <c:v>3.29</c:v>
                </c:pt>
                <c:pt idx="2">
                  <c:v>1.89</c:v>
                </c:pt>
                <c:pt idx="3">
                  <c:v>0.78</c:v>
                </c:pt>
                <c:pt idx="4">
                  <c:v>0.38</c:v>
                </c:pt>
              </c:numCache>
            </c:numRef>
          </c:val>
          <c:extLst>
            <c:ext xmlns:c16="http://schemas.microsoft.com/office/drawing/2014/chart" uri="{C3380CC4-5D6E-409C-BE32-E72D297353CC}">
              <c16:uniqueId val="{00000000-1273-45B6-8693-4E18DF3AB1FB}"/>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17</c:v>
                </c:pt>
                <c:pt idx="1">
                  <c:v>16.37</c:v>
                </c:pt>
                <c:pt idx="2">
                  <c:v>18.190000000000001</c:v>
                </c:pt>
                <c:pt idx="3">
                  <c:v>18.13</c:v>
                </c:pt>
                <c:pt idx="4">
                  <c:v>15.43</c:v>
                </c:pt>
              </c:numCache>
            </c:numRef>
          </c:val>
          <c:extLst>
            <c:ext xmlns:c16="http://schemas.microsoft.com/office/drawing/2014/chart" uri="{C3380CC4-5D6E-409C-BE32-E72D297353CC}">
              <c16:uniqueId val="{00000001-1273-45B6-8693-4E18DF3AB1FB}"/>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-0.76</c:v>
                </c:pt>
                <c:pt idx="1">
                  <c:v>3.02</c:v>
                </c:pt>
                <c:pt idx="2">
                  <c:v>0.21</c:v>
                </c:pt>
                <c:pt idx="3">
                  <c:v>-0.78</c:v>
                </c:pt>
                <c:pt idx="4">
                  <c:v>-2.31</c:v>
                </c:pt>
              </c:numCache>
            </c:numRef>
          </c:val>
          <c:smooth val="0"/>
          <c:extLst>
            <c:ext xmlns:c16="http://schemas.microsoft.com/office/drawing/2014/chart" uri="{C3380CC4-5D6E-409C-BE32-E72D297353CC}">
              <c16:uniqueId val="{00000002-1273-45B6-8693-4E18DF3AB1FB}"/>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0-A5D2-4C8F-8A51-EBCC683D8769}"/>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5D2-4C8F-8A51-EBCC683D8769}"/>
            </c:ext>
          </c:extLst>
        </c:ser>
        <c:ser>
          <c:idx val="2"/>
          <c:order val="2"/>
          <c:tx>
            <c:strRef>
              <c:f>データシート!$A$29</c:f>
              <c:strCache>
                <c:ptCount val="1"/>
                <c:pt idx="0">
                  <c:v>母子父子寡婦福祉資金貸付特別会計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0.02</c:v>
                </c:pt>
                <c:pt idx="4">
                  <c:v>#N/A</c:v>
                </c:pt>
                <c:pt idx="5">
                  <c:v>7.0000000000000007E-2</c:v>
                </c:pt>
                <c:pt idx="6">
                  <c:v>#N/A</c:v>
                </c:pt>
                <c:pt idx="7">
                  <c:v>0.08</c:v>
                </c:pt>
                <c:pt idx="8">
                  <c:v>#N/A</c:v>
                </c:pt>
                <c:pt idx="9">
                  <c:v>0.06</c:v>
                </c:pt>
              </c:numCache>
            </c:numRef>
          </c:val>
          <c:extLst>
            <c:ext xmlns:c16="http://schemas.microsoft.com/office/drawing/2014/chart" uri="{C3380CC4-5D6E-409C-BE32-E72D297353CC}">
              <c16:uniqueId val="{00000002-A5D2-4C8F-8A51-EBCC683D8769}"/>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0.17</c:v>
                </c:pt>
                <c:pt idx="2">
                  <c:v>#N/A</c:v>
                </c:pt>
                <c:pt idx="3">
                  <c:v>0.17</c:v>
                </c:pt>
                <c:pt idx="4">
                  <c:v>#N/A</c:v>
                </c:pt>
                <c:pt idx="5">
                  <c:v>0.2</c:v>
                </c:pt>
                <c:pt idx="6">
                  <c:v>#N/A</c:v>
                </c:pt>
                <c:pt idx="7">
                  <c:v>0.2</c:v>
                </c:pt>
                <c:pt idx="8">
                  <c:v>#N/A</c:v>
                </c:pt>
                <c:pt idx="9">
                  <c:v>0.22</c:v>
                </c:pt>
              </c:numCache>
            </c:numRef>
          </c:val>
          <c:extLst>
            <c:ext xmlns:c16="http://schemas.microsoft.com/office/drawing/2014/chart" uri="{C3380CC4-5D6E-409C-BE32-E72D297353CC}">
              <c16:uniqueId val="{00000003-A5D2-4C8F-8A51-EBCC683D8769}"/>
            </c:ext>
          </c:extLst>
        </c:ser>
        <c:ser>
          <c:idx val="4"/>
          <c:order val="4"/>
          <c:tx>
            <c:strRef>
              <c:f>データシート!$A$31</c:f>
              <c:strCache>
                <c:ptCount val="1"/>
                <c:pt idx="0">
                  <c:v>一般会計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0.57999999999999996</c:v>
                </c:pt>
                <c:pt idx="2">
                  <c:v>#N/A</c:v>
                </c:pt>
                <c:pt idx="3">
                  <c:v>3.26</c:v>
                </c:pt>
                <c:pt idx="4">
                  <c:v>#N/A</c:v>
                </c:pt>
                <c:pt idx="5">
                  <c:v>1.67</c:v>
                </c:pt>
                <c:pt idx="6">
                  <c:v>#N/A</c:v>
                </c:pt>
                <c:pt idx="7">
                  <c:v>0.66</c:v>
                </c:pt>
                <c:pt idx="8">
                  <c:v>#N/A</c:v>
                </c:pt>
                <c:pt idx="9">
                  <c:v>0.31</c:v>
                </c:pt>
              </c:numCache>
            </c:numRef>
          </c:val>
          <c:extLst>
            <c:ext xmlns:c16="http://schemas.microsoft.com/office/drawing/2014/chart" uri="{C3380CC4-5D6E-409C-BE32-E72D297353CC}">
              <c16:uniqueId val="{00000004-A5D2-4C8F-8A51-EBCC683D8769}"/>
            </c:ext>
          </c:extLst>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0.72</c:v>
                </c:pt>
                <c:pt idx="2">
                  <c:v>#N/A</c:v>
                </c:pt>
                <c:pt idx="3">
                  <c:v>1.04</c:v>
                </c:pt>
                <c:pt idx="4">
                  <c:v>#N/A</c:v>
                </c:pt>
                <c:pt idx="5">
                  <c:v>1.02</c:v>
                </c:pt>
                <c:pt idx="6">
                  <c:v>#N/A</c:v>
                </c:pt>
                <c:pt idx="7">
                  <c:v>0.98</c:v>
                </c:pt>
                <c:pt idx="8">
                  <c:v>#N/A</c:v>
                </c:pt>
                <c:pt idx="9">
                  <c:v>0.45</c:v>
                </c:pt>
              </c:numCache>
            </c:numRef>
          </c:val>
          <c:extLst>
            <c:ext xmlns:c16="http://schemas.microsoft.com/office/drawing/2014/chart" uri="{C3380CC4-5D6E-409C-BE32-E72D297353CC}">
              <c16:uniqueId val="{00000005-A5D2-4C8F-8A51-EBCC683D8769}"/>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1.3</c:v>
                </c:pt>
                <c:pt idx="2">
                  <c:v>#N/A</c:v>
                </c:pt>
                <c:pt idx="3">
                  <c:v>1.85</c:v>
                </c:pt>
                <c:pt idx="4">
                  <c:v>#N/A</c:v>
                </c:pt>
                <c:pt idx="5">
                  <c:v>1.93</c:v>
                </c:pt>
                <c:pt idx="6">
                  <c:v>#N/A</c:v>
                </c:pt>
                <c:pt idx="7">
                  <c:v>1.08</c:v>
                </c:pt>
                <c:pt idx="8">
                  <c:v>#N/A</c:v>
                </c:pt>
                <c:pt idx="9">
                  <c:v>1.07</c:v>
                </c:pt>
              </c:numCache>
            </c:numRef>
          </c:val>
          <c:extLst>
            <c:ext xmlns:c16="http://schemas.microsoft.com/office/drawing/2014/chart" uri="{C3380CC4-5D6E-409C-BE32-E72D297353CC}">
              <c16:uniqueId val="{00000006-A5D2-4C8F-8A51-EBCC683D8769}"/>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4.6100000000000003</c:v>
                </c:pt>
                <c:pt idx="2">
                  <c:v>#N/A</c:v>
                </c:pt>
                <c:pt idx="3">
                  <c:v>4.55</c:v>
                </c:pt>
                <c:pt idx="4">
                  <c:v>#N/A</c:v>
                </c:pt>
                <c:pt idx="5">
                  <c:v>4.95</c:v>
                </c:pt>
                <c:pt idx="6">
                  <c:v>#N/A</c:v>
                </c:pt>
                <c:pt idx="7">
                  <c:v>5.35</c:v>
                </c:pt>
                <c:pt idx="8">
                  <c:v>#N/A</c:v>
                </c:pt>
                <c:pt idx="9">
                  <c:v>5.53</c:v>
                </c:pt>
              </c:numCache>
            </c:numRef>
          </c:val>
          <c:extLst>
            <c:ext xmlns:c16="http://schemas.microsoft.com/office/drawing/2014/chart" uri="{C3380CC4-5D6E-409C-BE32-E72D297353CC}">
              <c16:uniqueId val="{00000007-A5D2-4C8F-8A51-EBCC683D8769}"/>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6.23</c:v>
                </c:pt>
                <c:pt idx="2">
                  <c:v>#N/A</c:v>
                </c:pt>
                <c:pt idx="3">
                  <c:v>6.59</c:v>
                </c:pt>
                <c:pt idx="4">
                  <c:v>#N/A</c:v>
                </c:pt>
                <c:pt idx="5">
                  <c:v>7.05</c:v>
                </c:pt>
                <c:pt idx="6">
                  <c:v>#N/A</c:v>
                </c:pt>
                <c:pt idx="7">
                  <c:v>6.53</c:v>
                </c:pt>
                <c:pt idx="8">
                  <c:v>#N/A</c:v>
                </c:pt>
                <c:pt idx="9">
                  <c:v>5.86</c:v>
                </c:pt>
              </c:numCache>
            </c:numRef>
          </c:val>
          <c:extLst>
            <c:ext xmlns:c16="http://schemas.microsoft.com/office/drawing/2014/chart" uri="{C3380CC4-5D6E-409C-BE32-E72D297353CC}">
              <c16:uniqueId val="{00000008-A5D2-4C8F-8A51-EBCC683D8769}"/>
            </c:ext>
          </c:extLst>
        </c:ser>
        <c:ser>
          <c:idx val="9"/>
          <c:order val="9"/>
          <c:tx>
            <c:strRef>
              <c:f>データシート!$A$36</c:f>
              <c:strCache>
                <c:ptCount val="1"/>
                <c:pt idx="0">
                  <c:v>公共用地先行取得特別会計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0.02</c:v>
                </c:pt>
                <c:pt idx="1">
                  <c:v>#N/A</c:v>
                </c:pt>
                <c:pt idx="2">
                  <c:v>#N/A</c:v>
                </c:pt>
                <c:pt idx="3">
                  <c:v>0</c:v>
                </c:pt>
                <c:pt idx="4">
                  <c:v>#N/A</c:v>
                </c:pt>
                <c:pt idx="5">
                  <c:v>0</c:v>
                </c:pt>
                <c:pt idx="6">
                  <c:v>0.02</c:v>
                </c:pt>
                <c:pt idx="7">
                  <c:v>#N/A</c:v>
                </c:pt>
                <c:pt idx="8">
                  <c:v>0.15</c:v>
                </c:pt>
                <c:pt idx="9">
                  <c:v>#N/A</c:v>
                </c:pt>
              </c:numCache>
            </c:numRef>
          </c:val>
          <c:extLst>
            <c:ext xmlns:c16="http://schemas.microsoft.com/office/drawing/2014/chart" uri="{C3380CC4-5D6E-409C-BE32-E72D297353CC}">
              <c16:uniqueId val="{00000009-A5D2-4C8F-8A51-EBCC683D8769}"/>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9232</c:v>
                </c:pt>
                <c:pt idx="5">
                  <c:v>10356</c:v>
                </c:pt>
                <c:pt idx="8">
                  <c:v>9850</c:v>
                </c:pt>
                <c:pt idx="11">
                  <c:v>9298</c:v>
                </c:pt>
                <c:pt idx="14">
                  <c:v>8886</c:v>
                </c:pt>
              </c:numCache>
            </c:numRef>
          </c:val>
          <c:extLst>
            <c:ext xmlns:c16="http://schemas.microsoft.com/office/drawing/2014/chart" uri="{C3380CC4-5D6E-409C-BE32-E72D297353CC}">
              <c16:uniqueId val="{00000000-3D5B-467B-A0DD-483FFF351941}"/>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3D5B-467B-A0DD-483FFF351941}"/>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305</c:v>
                </c:pt>
                <c:pt idx="3">
                  <c:v>973</c:v>
                </c:pt>
                <c:pt idx="6">
                  <c:v>310</c:v>
                </c:pt>
                <c:pt idx="9">
                  <c:v>307</c:v>
                </c:pt>
                <c:pt idx="12">
                  <c:v>303</c:v>
                </c:pt>
              </c:numCache>
            </c:numRef>
          </c:val>
          <c:extLst>
            <c:ext xmlns:c16="http://schemas.microsoft.com/office/drawing/2014/chart" uri="{C3380CC4-5D6E-409C-BE32-E72D297353CC}">
              <c16:uniqueId val="{00000002-3D5B-467B-A0DD-483FFF351941}"/>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3D5B-467B-A0DD-483FFF351941}"/>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1704</c:v>
                </c:pt>
                <c:pt idx="3">
                  <c:v>1680</c:v>
                </c:pt>
                <c:pt idx="6">
                  <c:v>1606</c:v>
                </c:pt>
                <c:pt idx="9">
                  <c:v>1570</c:v>
                </c:pt>
                <c:pt idx="12">
                  <c:v>1580</c:v>
                </c:pt>
              </c:numCache>
            </c:numRef>
          </c:val>
          <c:extLst>
            <c:ext xmlns:c16="http://schemas.microsoft.com/office/drawing/2014/chart" uri="{C3380CC4-5D6E-409C-BE32-E72D297353CC}">
              <c16:uniqueId val="{00000004-3D5B-467B-A0DD-483FFF351941}"/>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3D5B-467B-A0DD-483FFF351941}"/>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3D5B-467B-A0DD-483FFF351941}"/>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6530</c:v>
                </c:pt>
                <c:pt idx="3">
                  <c:v>7507</c:v>
                </c:pt>
                <c:pt idx="6">
                  <c:v>8034</c:v>
                </c:pt>
                <c:pt idx="9">
                  <c:v>7999</c:v>
                </c:pt>
                <c:pt idx="12">
                  <c:v>7513</c:v>
                </c:pt>
              </c:numCache>
            </c:numRef>
          </c:val>
          <c:extLst>
            <c:ext xmlns:c16="http://schemas.microsoft.com/office/drawing/2014/chart" uri="{C3380CC4-5D6E-409C-BE32-E72D297353CC}">
              <c16:uniqueId val="{00000007-3D5B-467B-A0DD-483FFF351941}"/>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-693</c:v>
                </c:pt>
                <c:pt idx="2">
                  <c:v>#N/A</c:v>
                </c:pt>
                <c:pt idx="3">
                  <c:v>#N/A</c:v>
                </c:pt>
                <c:pt idx="4">
                  <c:v>-196</c:v>
                </c:pt>
                <c:pt idx="5">
                  <c:v>#N/A</c:v>
                </c:pt>
                <c:pt idx="6">
                  <c:v>#N/A</c:v>
                </c:pt>
                <c:pt idx="7">
                  <c:v>100</c:v>
                </c:pt>
                <c:pt idx="8">
                  <c:v>#N/A</c:v>
                </c:pt>
                <c:pt idx="9">
                  <c:v>#N/A</c:v>
                </c:pt>
                <c:pt idx="10">
                  <c:v>578</c:v>
                </c:pt>
                <c:pt idx="11">
                  <c:v>#N/A</c:v>
                </c:pt>
                <c:pt idx="12">
                  <c:v>#N/A</c:v>
                </c:pt>
                <c:pt idx="13">
                  <c:v>510</c:v>
                </c:pt>
                <c:pt idx="14">
                  <c:v>#N/A</c:v>
                </c:pt>
              </c:numCache>
            </c:numRef>
          </c:val>
          <c:smooth val="0"/>
          <c:extLst>
            <c:ext xmlns:c16="http://schemas.microsoft.com/office/drawing/2014/chart" uri="{C3380CC4-5D6E-409C-BE32-E72D297353CC}">
              <c16:uniqueId val="{00000008-3D5B-467B-A0DD-483FFF351941}"/>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67097</c:v>
                </c:pt>
                <c:pt idx="5">
                  <c:v>67019</c:v>
                </c:pt>
                <c:pt idx="8">
                  <c:v>64059</c:v>
                </c:pt>
                <c:pt idx="11">
                  <c:v>61809</c:v>
                </c:pt>
                <c:pt idx="14">
                  <c:v>115765</c:v>
                </c:pt>
              </c:numCache>
            </c:numRef>
          </c:val>
          <c:extLst>
            <c:ext xmlns:c16="http://schemas.microsoft.com/office/drawing/2014/chart" uri="{C3380CC4-5D6E-409C-BE32-E72D297353CC}">
              <c16:uniqueId val="{00000000-4798-4FA7-94CA-5F5150C46A7C}"/>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34784</c:v>
                </c:pt>
                <c:pt idx="5">
                  <c:v>32875</c:v>
                </c:pt>
                <c:pt idx="8">
                  <c:v>31065</c:v>
                </c:pt>
                <c:pt idx="11">
                  <c:v>30346</c:v>
                </c:pt>
                <c:pt idx="14">
                  <c:v>30920</c:v>
                </c:pt>
              </c:numCache>
            </c:numRef>
          </c:val>
          <c:extLst>
            <c:ext xmlns:c16="http://schemas.microsoft.com/office/drawing/2014/chart" uri="{C3380CC4-5D6E-409C-BE32-E72D297353CC}">
              <c16:uniqueId val="{00000001-4798-4FA7-94CA-5F5150C46A7C}"/>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38644</c:v>
                </c:pt>
                <c:pt idx="5">
                  <c:v>40547</c:v>
                </c:pt>
                <c:pt idx="8">
                  <c:v>39794</c:v>
                </c:pt>
                <c:pt idx="11">
                  <c:v>37802</c:v>
                </c:pt>
                <c:pt idx="14">
                  <c:v>41944</c:v>
                </c:pt>
              </c:numCache>
            </c:numRef>
          </c:val>
          <c:extLst>
            <c:ext xmlns:c16="http://schemas.microsoft.com/office/drawing/2014/chart" uri="{C3380CC4-5D6E-409C-BE32-E72D297353CC}">
              <c16:uniqueId val="{00000002-4798-4FA7-94CA-5F5150C46A7C}"/>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4798-4FA7-94CA-5F5150C46A7C}"/>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4798-4FA7-94CA-5F5150C46A7C}"/>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5573</c:v>
                </c:pt>
                <c:pt idx="3">
                  <c:v>4008</c:v>
                </c:pt>
                <c:pt idx="6">
                  <c:v>2205</c:v>
                </c:pt>
                <c:pt idx="9">
                  <c:v>3639</c:v>
                </c:pt>
                <c:pt idx="12">
                  <c:v>4081</c:v>
                </c:pt>
              </c:numCache>
            </c:numRef>
          </c:val>
          <c:extLst>
            <c:ext xmlns:c16="http://schemas.microsoft.com/office/drawing/2014/chart" uri="{C3380CC4-5D6E-409C-BE32-E72D297353CC}">
              <c16:uniqueId val="{00000005-4798-4FA7-94CA-5F5150C46A7C}"/>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15283</c:v>
                </c:pt>
                <c:pt idx="3">
                  <c:v>15351</c:v>
                </c:pt>
                <c:pt idx="6">
                  <c:v>15296</c:v>
                </c:pt>
                <c:pt idx="9">
                  <c:v>15860</c:v>
                </c:pt>
                <c:pt idx="12">
                  <c:v>16039</c:v>
                </c:pt>
              </c:numCache>
            </c:numRef>
          </c:val>
          <c:extLst>
            <c:ext xmlns:c16="http://schemas.microsoft.com/office/drawing/2014/chart" uri="{C3380CC4-5D6E-409C-BE32-E72D297353CC}">
              <c16:uniqueId val="{00000006-4798-4FA7-94CA-5F5150C46A7C}"/>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4798-4FA7-94CA-5F5150C46A7C}"/>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14636</c:v>
                </c:pt>
                <c:pt idx="3">
                  <c:v>13966</c:v>
                </c:pt>
                <c:pt idx="6">
                  <c:v>13540</c:v>
                </c:pt>
                <c:pt idx="9">
                  <c:v>13013</c:v>
                </c:pt>
                <c:pt idx="12">
                  <c:v>13505</c:v>
                </c:pt>
              </c:numCache>
            </c:numRef>
          </c:val>
          <c:extLst>
            <c:ext xmlns:c16="http://schemas.microsoft.com/office/drawing/2014/chart" uri="{C3380CC4-5D6E-409C-BE32-E72D297353CC}">
              <c16:uniqueId val="{00000008-4798-4FA7-94CA-5F5150C46A7C}"/>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2736</c:v>
                </c:pt>
                <c:pt idx="3">
                  <c:v>2758</c:v>
                </c:pt>
                <c:pt idx="6">
                  <c:v>2485</c:v>
                </c:pt>
                <c:pt idx="9">
                  <c:v>2212</c:v>
                </c:pt>
                <c:pt idx="12">
                  <c:v>1939</c:v>
                </c:pt>
              </c:numCache>
            </c:numRef>
          </c:val>
          <c:extLst>
            <c:ext xmlns:c16="http://schemas.microsoft.com/office/drawing/2014/chart" uri="{C3380CC4-5D6E-409C-BE32-E72D297353CC}">
              <c16:uniqueId val="{00000009-4798-4FA7-94CA-5F5150C46A7C}"/>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74557</c:v>
                </c:pt>
                <c:pt idx="3">
                  <c:v>73312</c:v>
                </c:pt>
                <c:pt idx="6">
                  <c:v>73283</c:v>
                </c:pt>
                <c:pt idx="9">
                  <c:v>76006</c:v>
                </c:pt>
                <c:pt idx="12">
                  <c:v>84438</c:v>
                </c:pt>
              </c:numCache>
            </c:numRef>
          </c:val>
          <c:extLst>
            <c:ext xmlns:c16="http://schemas.microsoft.com/office/drawing/2014/chart" uri="{C3380CC4-5D6E-409C-BE32-E72D297353CC}">
              <c16:uniqueId val="{0000000A-4798-4FA7-94CA-5F5150C46A7C}"/>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4798-4FA7-94CA-5F5150C46A7C}"/>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14304</c:v>
                </c:pt>
                <c:pt idx="1">
                  <c:v>14564</c:v>
                </c:pt>
                <c:pt idx="2">
                  <c:v>12932</c:v>
                </c:pt>
              </c:numCache>
            </c:numRef>
          </c:val>
          <c:extLst>
            <c:ext xmlns:c16="http://schemas.microsoft.com/office/drawing/2014/chart" uri="{C3380CC4-5D6E-409C-BE32-E72D297353CC}">
              <c16:uniqueId val="{00000000-FAC9-4DED-8716-0CD5D6DB049C}"/>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0</c:v>
                </c:pt>
                <c:pt idx="1">
                  <c:v>0</c:v>
                </c:pt>
                <c:pt idx="2">
                  <c:v>0</c:v>
                </c:pt>
              </c:numCache>
            </c:numRef>
          </c:val>
          <c:extLst>
            <c:ext xmlns:c16="http://schemas.microsoft.com/office/drawing/2014/chart" uri="{C3380CC4-5D6E-409C-BE32-E72D297353CC}">
              <c16:uniqueId val="{00000001-FAC9-4DED-8716-0CD5D6DB049C}"/>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21287</c:v>
                </c:pt>
                <c:pt idx="1">
                  <c:v>19534</c:v>
                </c:pt>
                <c:pt idx="2">
                  <c:v>25072</c:v>
                </c:pt>
              </c:numCache>
            </c:numRef>
          </c:val>
          <c:extLst>
            <c:ext xmlns:c16="http://schemas.microsoft.com/office/drawing/2014/chart" uri="{C3380CC4-5D6E-409C-BE32-E72D297353CC}">
              <c16:uniqueId val="{00000002-FAC9-4DED-8716-0CD5D6DB049C}"/>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大阪府吹田市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0" i="0">
              <a:solidFill>
                <a:schemeClr val="dk1"/>
              </a:solidFill>
              <a:effectLst/>
              <a:latin typeface="ＭＳ Ｐゴシック" panose="020B0600070205080204" pitchFamily="50" charset="-128"/>
              <a:ea typeface="ＭＳ Ｐゴシック" panose="020B0600070205080204" pitchFamily="50" charset="-128"/>
              <a:cs typeface="+mn-cs"/>
            </a:rPr>
            <a:t>　過去に発行した地方債の償還が完了したこと等により、元利償還金等</a:t>
          </a:r>
          <a:r>
            <a:rPr lang="en-US" altLang="ja-JP" sz="1400" b="0" i="0">
              <a:solidFill>
                <a:schemeClr val="dk1"/>
              </a:solidFill>
              <a:effectLst/>
              <a:latin typeface="ＭＳ Ｐゴシック" panose="020B0600070205080204" pitchFamily="50" charset="-128"/>
              <a:ea typeface="ＭＳ Ｐゴシック" panose="020B0600070205080204" pitchFamily="50" charset="-128"/>
              <a:cs typeface="+mn-cs"/>
            </a:rPr>
            <a:t>(A)</a:t>
          </a:r>
          <a:r>
            <a:rPr lang="ja-JP" altLang="en-US" sz="1400" b="0" i="0">
              <a:solidFill>
                <a:schemeClr val="dk1"/>
              </a:solidFill>
              <a:effectLst/>
              <a:latin typeface="ＭＳ Ｐゴシック" panose="020B0600070205080204" pitchFamily="50" charset="-128"/>
              <a:ea typeface="ＭＳ Ｐゴシック" panose="020B0600070205080204" pitchFamily="50" charset="-128"/>
              <a:cs typeface="+mn-cs"/>
            </a:rPr>
            <a:t>が減少傾向にある一方で、公害防止事業債や臨時財政対策債の減少による算入公債費等</a:t>
          </a:r>
          <a:r>
            <a:rPr lang="en-US" altLang="ja-JP" sz="1400" b="0" i="0">
              <a:solidFill>
                <a:schemeClr val="dk1"/>
              </a:solidFill>
              <a:effectLst/>
              <a:latin typeface="ＭＳ Ｐゴシック" panose="020B0600070205080204" pitchFamily="50" charset="-128"/>
              <a:ea typeface="ＭＳ Ｐゴシック" panose="020B0600070205080204" pitchFamily="50" charset="-128"/>
              <a:cs typeface="+mn-cs"/>
            </a:rPr>
            <a:t>(B)</a:t>
          </a:r>
          <a:r>
            <a:rPr lang="ja-JP" altLang="en-US" sz="1400" b="0" i="0">
              <a:solidFill>
                <a:schemeClr val="dk1"/>
              </a:solidFill>
              <a:effectLst/>
              <a:latin typeface="ＭＳ Ｐゴシック" panose="020B0600070205080204" pitchFamily="50" charset="-128"/>
              <a:ea typeface="ＭＳ Ｐゴシック" panose="020B0600070205080204" pitchFamily="50" charset="-128"/>
              <a:cs typeface="+mn-cs"/>
            </a:rPr>
            <a:t>の大幅な減少を受け、令和４年度以降の実質公債費比率の分子は正の数に転じている。</a:t>
          </a:r>
          <a:endParaRPr lang="ja-JP" altLang="ja-JP" sz="18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該当なし</a:t>
          </a:r>
          <a:endParaRPr lang="ja-JP" altLang="ja-JP" sz="10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大阪府吹田市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　算定上は充当可能財源等</a:t>
          </a:r>
          <a:r>
            <a:rPr kumimoji="1"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(B)</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が将来負担額</a:t>
          </a:r>
          <a:r>
            <a:rPr kumimoji="1"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(A)</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を上回り、現時点では地方債の現在高などが近い将来に本市の財政を圧迫する見込みは少ないと思われる。</a:t>
          </a:r>
          <a:endParaRPr lang="ja-JP" altLang="ja-JP" sz="1800">
            <a:effectLst/>
            <a:latin typeface="ＭＳ Ｐゴシック" panose="020B0600070205080204" pitchFamily="50" charset="-128"/>
            <a:ea typeface="ＭＳ Ｐゴシック" panose="020B0600070205080204" pitchFamily="50" charset="-128"/>
          </a:endParaRPr>
        </a:p>
        <a:p>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　しかしながら、今後大規模な普通建設事業の実施に伴う建設債の発行が見込まれていることから、将来世代への過度な負担を強いることがないよう、世代間の公平性を十分に考慮した財政運営に努める。</a:t>
          </a:r>
          <a:endParaRPr lang="ja-JP" altLang="ja-JP" sz="18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大阪府吹田市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dk1"/>
              </a:solidFill>
              <a:effectLst/>
              <a:latin typeface="ＭＳ Ｐゴシック" panose="020B0600070205080204" pitchFamily="50" charset="-128"/>
              <a:ea typeface="ＭＳ Ｐゴシック" panose="020B0600070205080204" pitchFamily="50" charset="-128"/>
              <a:cs typeface="+mn-cs"/>
            </a:rPr>
            <a:t>（増減理由）</a:t>
          </a:r>
          <a:endParaRPr kumimoji="1" lang="en-US" altLang="ja-JP" sz="160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lang="ja-JP" altLang="en-US" sz="14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実質収支を黒字化するために基金繰入を行ったこと等により、「財政調整基金」は約</a:t>
          </a:r>
          <a:r>
            <a:rPr lang="en-US"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16</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億円</a:t>
          </a:r>
          <a:r>
            <a:rPr lang="ja-JP" altLang="en-US" sz="1400" b="0" i="0" baseline="0">
              <a:solidFill>
                <a:schemeClr val="dk1"/>
              </a:solidFill>
              <a:effectLst/>
              <a:latin typeface="ＭＳ Ｐゴシック" panose="020B0600070205080204" pitchFamily="50" charset="-128"/>
              <a:ea typeface="ＭＳ Ｐゴシック" panose="020B0600070205080204" pitchFamily="50" charset="-128"/>
              <a:cs typeface="+mn-cs"/>
            </a:rPr>
            <a:t>減少</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した。一方で、</a:t>
          </a:r>
          <a:r>
            <a:rPr lang="ja-JP" altLang="en-US" sz="1400" b="0" i="0" baseline="0">
              <a:solidFill>
                <a:schemeClr val="dk1"/>
              </a:solidFill>
              <a:effectLst/>
              <a:latin typeface="ＭＳ Ｐゴシック" panose="020B0600070205080204" pitchFamily="50" charset="-128"/>
              <a:ea typeface="ＭＳ Ｐゴシック" panose="020B0600070205080204" pitchFamily="50" charset="-128"/>
              <a:cs typeface="+mn-cs"/>
            </a:rPr>
            <a:t>市営住宅跡地の売却</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等に伴い「</a:t>
          </a:r>
          <a:r>
            <a:rPr lang="ja-JP" altLang="en-US" sz="1400" b="0" i="0" baseline="0">
              <a:solidFill>
                <a:schemeClr val="dk1"/>
              </a:solidFill>
              <a:effectLst/>
              <a:latin typeface="ＭＳ Ｐゴシック" panose="020B0600070205080204" pitchFamily="50" charset="-128"/>
              <a:ea typeface="ＭＳ Ｐゴシック" panose="020B0600070205080204" pitchFamily="50" charset="-128"/>
              <a:cs typeface="+mn-cs"/>
            </a:rPr>
            <a:t>市営住宅整備</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基金」を約</a:t>
          </a:r>
          <a:r>
            <a:rPr lang="en-US"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34</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億円</a:t>
          </a:r>
          <a:r>
            <a:rPr lang="ja-JP" altLang="en-US" sz="1400" b="0" i="0" baseline="0">
              <a:solidFill>
                <a:schemeClr val="dk1"/>
              </a:solidFill>
              <a:effectLst/>
              <a:latin typeface="ＭＳ Ｐゴシック" panose="020B0600070205080204" pitchFamily="50" charset="-128"/>
              <a:ea typeface="ＭＳ Ｐゴシック" panose="020B0600070205080204" pitchFamily="50" charset="-128"/>
              <a:cs typeface="+mn-cs"/>
            </a:rPr>
            <a:t>積み立てた</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こと等により</a:t>
          </a:r>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基金全体としては約</a:t>
          </a:r>
          <a:r>
            <a:rPr lang="en-US"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40</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億円の</a:t>
          </a:r>
          <a:r>
            <a:rPr lang="ja-JP" altLang="en-US" sz="1400" b="0" i="0" baseline="0">
              <a:solidFill>
                <a:schemeClr val="dk1"/>
              </a:solidFill>
              <a:effectLst/>
              <a:latin typeface="ＭＳ Ｐゴシック" panose="020B0600070205080204" pitchFamily="50" charset="-128"/>
              <a:ea typeface="ＭＳ Ｐゴシック" panose="020B0600070205080204" pitchFamily="50" charset="-128"/>
              <a:cs typeface="+mn-cs"/>
            </a:rPr>
            <a:t>増</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kumimoji="1" lang="en-US" altLang="ja-JP" sz="16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6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6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600">
              <a:solidFill>
                <a:schemeClr val="dk1"/>
              </a:solidFill>
              <a:effectLst/>
              <a:latin typeface="ＭＳ Ｐゴシック" panose="020B0600070205080204" pitchFamily="50" charset="-128"/>
              <a:ea typeface="ＭＳ Ｐゴシック" panose="020B0600070205080204" pitchFamily="50" charset="-128"/>
              <a:cs typeface="+mn-cs"/>
            </a:rPr>
            <a:t>（今後の方針）</a:t>
          </a:r>
          <a:endParaRPr kumimoji="1" lang="en-US" altLang="ja-JP" sz="160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　今後も公共施設の整備等が進んでいく見込みであり、</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中長期的には減少傾向にある。</a:t>
          </a:r>
          <a:endParaRPr lang="ja-JP" altLang="ja-JP" sz="18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dk1"/>
              </a:solidFill>
              <a:effectLst/>
              <a:latin typeface="ＭＳ Ｐゴシック" panose="020B0600070205080204" pitchFamily="50" charset="-128"/>
              <a:ea typeface="ＭＳ Ｐゴシック" panose="020B0600070205080204" pitchFamily="50" charset="-128"/>
              <a:cs typeface="+mn-cs"/>
            </a:rPr>
            <a:t>（基金の使途）</a:t>
          </a:r>
          <a:endParaRPr kumimoji="1" lang="en-US" altLang="ja-JP" sz="16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都市計画施設整備基金：都市計画施設等の整備</a:t>
          </a:r>
        </a:p>
        <a:p>
          <a:r>
            <a:rPr kumimoji="1"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廃棄物処理施設整備基金：廃棄物処理施設の整備</a:t>
          </a:r>
        </a:p>
        <a:p>
          <a:r>
            <a:rPr kumimoji="1"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市営住宅整備基金：市営住宅の整備</a:t>
          </a:r>
        </a:p>
        <a:p>
          <a:r>
            <a:rPr kumimoji="1"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公共施設等整備基金：公共施設等の整備</a:t>
          </a:r>
        </a:p>
        <a:p>
          <a:r>
            <a:rPr kumimoji="1"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緑化推進基金：公共施設等の緑化推進</a:t>
          </a:r>
        </a:p>
        <a:p>
          <a:endParaRPr kumimoji="1" lang="ja-JP" altLang="en-US" sz="14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400">
            <a:solidFill>
              <a:schemeClr val="dk1"/>
            </a:solidFill>
            <a:effectLst/>
            <a:latin typeface="ＭＳ Ｐゴシック" panose="020B0600070205080204" pitchFamily="50" charset="-128"/>
            <a:ea typeface="ＭＳ Ｐゴシック" panose="020B0600070205080204" pitchFamily="50" charset="-128"/>
            <a:cs typeface="+mn-cs"/>
          </a:endParaRPr>
        </a:p>
        <a:p>
          <a:endParaRPr lang="ja-JP" altLang="ja-JP" sz="1800">
            <a:effectLst/>
            <a:latin typeface="ＭＳ Ｐゴシック" panose="020B0600070205080204" pitchFamily="50" charset="-128"/>
            <a:ea typeface="ＭＳ Ｐゴシック" panose="020B0600070205080204" pitchFamily="50" charset="-128"/>
          </a:endParaRPr>
        </a:p>
        <a:p>
          <a:r>
            <a:rPr kumimoji="1" lang="ja-JP" altLang="ja-JP" sz="1600">
              <a:solidFill>
                <a:schemeClr val="dk1"/>
              </a:solidFill>
              <a:effectLst/>
              <a:latin typeface="ＭＳ Ｐゴシック" panose="020B0600070205080204" pitchFamily="50" charset="-128"/>
              <a:ea typeface="ＭＳ Ｐゴシック" panose="020B0600070205080204" pitchFamily="50" charset="-128"/>
              <a:cs typeface="+mn-cs"/>
            </a:rPr>
            <a:t>（増減理由）</a:t>
          </a:r>
          <a:endParaRPr lang="ja-JP" altLang="ja-JP" sz="1600">
            <a:effectLst/>
            <a:latin typeface="ＭＳ Ｐゴシック" panose="020B0600070205080204" pitchFamily="50" charset="-128"/>
            <a:ea typeface="ＭＳ Ｐゴシック" panose="020B0600070205080204" pitchFamily="50" charset="-128"/>
          </a:endParaRPr>
        </a:p>
        <a:p>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市営住宅</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整備基金：</a:t>
          </a:r>
          <a:r>
            <a:rPr lang="ja-JP" altLang="en-US" sz="1400" b="0" i="0" baseline="0">
              <a:solidFill>
                <a:schemeClr val="dk1"/>
              </a:solidFill>
              <a:effectLst/>
              <a:latin typeface="ＭＳ Ｐゴシック" panose="020B0600070205080204" pitchFamily="50" charset="-128"/>
              <a:ea typeface="ＭＳ Ｐゴシック" panose="020B0600070205080204" pitchFamily="50" charset="-128"/>
              <a:cs typeface="+mn-cs"/>
            </a:rPr>
            <a:t>市営住宅跡地の売却に伴い約</a:t>
          </a:r>
          <a:r>
            <a:rPr lang="en-US"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34</a:t>
          </a:r>
          <a:r>
            <a:rPr lang="ja-JP" altLang="en-US" sz="1400" b="0" i="0" baseline="0">
              <a:solidFill>
                <a:schemeClr val="dk1"/>
              </a:solidFill>
              <a:effectLst/>
              <a:latin typeface="ＭＳ Ｐゴシック" panose="020B0600070205080204" pitchFamily="50" charset="-128"/>
              <a:ea typeface="ＭＳ Ｐゴシック" panose="020B0600070205080204" pitchFamily="50" charset="-128"/>
              <a:cs typeface="+mn-cs"/>
            </a:rPr>
            <a:t>億円積み立てたこと等による増加</a:t>
          </a:r>
          <a:endParaRPr lang="ja-JP" altLang="ja-JP" sz="1800">
            <a:effectLst/>
            <a:latin typeface="ＭＳ Ｐゴシック" panose="020B0600070205080204" pitchFamily="50" charset="-128"/>
            <a:ea typeface="ＭＳ Ｐゴシック" panose="020B0600070205080204" pitchFamily="50" charset="-128"/>
          </a:endParaRPr>
        </a:p>
        <a:p>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　都市計画施設整備基金：</a:t>
          </a:r>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公共用地先行取得特別会計繰入金（佐井寺西土地区画整理事業用地再取得分）</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を約</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10</a:t>
          </a:r>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億円</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積み立てたこと等による増加</a:t>
          </a:r>
          <a:endParaRPr kumimoji="1" lang="en-US" altLang="ja-JP" sz="14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4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4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600">
              <a:solidFill>
                <a:schemeClr val="dk1"/>
              </a:solidFill>
              <a:effectLst/>
              <a:latin typeface="ＭＳ Ｐゴシック" panose="020B0600070205080204" pitchFamily="50" charset="-128"/>
              <a:ea typeface="ＭＳ Ｐゴシック" panose="020B0600070205080204" pitchFamily="50" charset="-128"/>
              <a:cs typeface="+mn-cs"/>
            </a:rPr>
            <a:t>（今後の方針）</a:t>
          </a:r>
          <a:endParaRPr lang="ja-JP" altLang="ja-JP" sz="1600">
            <a:effectLst/>
            <a:latin typeface="ＭＳ Ｐゴシック" panose="020B0600070205080204" pitchFamily="50" charset="-128"/>
            <a:ea typeface="ＭＳ Ｐゴシック" panose="020B0600070205080204" pitchFamily="50" charset="-128"/>
          </a:endParaRPr>
        </a:p>
        <a:p>
          <a:pPr eaLnBrk="1" fontAlgn="auto" latinLnBrk="0" hangingPunct="1"/>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　今後も公共施設の整備等が進んでいく見込みであり、各基金の設置目的達成のため、引き続き適切な積み立て、取り崩しに努める。</a:t>
          </a:r>
          <a:endParaRPr lang="ja-JP" altLang="ja-JP" sz="18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dk1"/>
              </a:solidFill>
              <a:effectLst/>
              <a:latin typeface="ＭＳ Ｐゴシック" panose="020B0600070205080204" pitchFamily="50" charset="-128"/>
              <a:ea typeface="ＭＳ Ｐゴシック" panose="020B0600070205080204" pitchFamily="50" charset="-128"/>
              <a:cs typeface="+mn-cs"/>
            </a:rPr>
            <a:t>（増減理由）</a:t>
          </a:r>
          <a:endParaRPr kumimoji="1" lang="en-US" altLang="ja-JP" sz="160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　財政調整基金については、</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実質収支を黒字化するために基金繰入を行ったこと等により約</a:t>
          </a:r>
          <a:r>
            <a:rPr lang="en-US"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16</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億円減少した。</a:t>
          </a:r>
          <a:endParaRPr kumimoji="1" lang="en-US" altLang="ja-JP" sz="16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6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6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600">
              <a:solidFill>
                <a:schemeClr val="dk1"/>
              </a:solidFill>
              <a:effectLst/>
              <a:latin typeface="ＭＳ Ｐゴシック" panose="020B0600070205080204" pitchFamily="50" charset="-128"/>
              <a:ea typeface="ＭＳ Ｐゴシック" panose="020B0600070205080204" pitchFamily="50" charset="-128"/>
              <a:cs typeface="+mn-cs"/>
            </a:rPr>
            <a:t>（今後の方針）</a:t>
          </a:r>
          <a:endParaRPr kumimoji="1" lang="en-US" altLang="ja-JP" sz="160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　財政調整基金の残高は、標準財政規模に対する割合 </a:t>
          </a:r>
          <a:r>
            <a:rPr kumimoji="1"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20</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％を確保という指標を本市の第４次総合計画改訂版において掲げている。</a:t>
          </a:r>
          <a:endParaRPr lang="ja-JP" altLang="ja-JP" sz="18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40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400" baseline="0">
              <a:solidFill>
                <a:schemeClr val="dk1"/>
              </a:solidFill>
              <a:effectLst/>
              <a:latin typeface="ＭＳ Ｐゴシック" panose="020B0600070205080204" pitchFamily="50" charset="-128"/>
              <a:ea typeface="ＭＳ Ｐゴシック" panose="020B0600070205080204" pitchFamily="50" charset="-128"/>
              <a:cs typeface="+mn-cs"/>
            </a:rPr>
            <a:t>R6</a:t>
          </a:r>
          <a:r>
            <a:rPr kumimoji="1" lang="ja-JP" altLang="ja-JP" sz="1400" baseline="0">
              <a:solidFill>
                <a:schemeClr val="dk1"/>
              </a:solidFill>
              <a:effectLst/>
              <a:latin typeface="ＭＳ Ｐゴシック" panose="020B0600070205080204" pitchFamily="50" charset="-128"/>
              <a:ea typeface="ＭＳ Ｐゴシック" panose="020B0600070205080204" pitchFamily="50" charset="-128"/>
              <a:cs typeface="+mn-cs"/>
            </a:rPr>
            <a:t>末時点：</a:t>
          </a:r>
          <a:r>
            <a:rPr kumimoji="1" lang="en-US" altLang="ja-JP" sz="1400" baseline="0">
              <a:solidFill>
                <a:schemeClr val="dk1"/>
              </a:solidFill>
              <a:effectLst/>
              <a:latin typeface="ＭＳ Ｐゴシック" panose="020B0600070205080204" pitchFamily="50" charset="-128"/>
              <a:ea typeface="ＭＳ Ｐゴシック" panose="020B0600070205080204" pitchFamily="50" charset="-128"/>
              <a:cs typeface="+mn-cs"/>
            </a:rPr>
            <a:t>15.4</a:t>
          </a:r>
          <a:r>
            <a:rPr kumimoji="1" lang="ja-JP" altLang="ja-JP" sz="1400" baseline="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8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dk1"/>
              </a:solidFill>
              <a:effectLst/>
              <a:latin typeface="ＭＳ Ｐゴシック" panose="020B0600070205080204" pitchFamily="50" charset="-128"/>
              <a:ea typeface="ＭＳ Ｐゴシック" panose="020B0600070205080204" pitchFamily="50" charset="-128"/>
              <a:cs typeface="+mn-cs"/>
            </a:rPr>
            <a:t>（増減理由）</a:t>
          </a:r>
          <a:endParaRPr kumimoji="1" lang="en-US" altLang="ja-JP" sz="160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減債基金は設置していない</a:t>
          </a:r>
          <a:endParaRPr kumimoji="1" lang="en-US" altLang="ja-JP" sz="16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6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6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600">
              <a:solidFill>
                <a:schemeClr val="dk1"/>
              </a:solidFill>
              <a:effectLst/>
              <a:latin typeface="ＭＳ Ｐゴシック" panose="020B0600070205080204" pitchFamily="50" charset="-128"/>
              <a:ea typeface="ＭＳ Ｐゴシック" panose="020B0600070205080204" pitchFamily="50" charset="-128"/>
              <a:cs typeface="+mn-cs"/>
            </a:rPr>
            <a:t>（今後の方針）</a:t>
          </a:r>
          <a:endParaRPr kumimoji="1" lang="en-US" altLang="ja-JP" sz="160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　今後も減債基金の設置を行う予定はない</a:t>
          </a:r>
          <a:endParaRPr lang="ja-JP" altLang="ja-JP" sz="18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大阪府吹田市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384,506
377,092
36.09
179,005,895
177,941,377
316,622
83,824,632
69,697,344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[0.95]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市税を中心とする安定した収入により、類似団体平均を上回り、</a:t>
          </a:r>
          <a:r>
            <a:rPr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0.9</a:t>
          </a:r>
          <a:r>
            <a:rPr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後半の高い水準で推移</a:t>
          </a:r>
          <a:r>
            <a:rPr lang="ja-JP" altLang="ja-JP" sz="1200" baseline="0">
              <a:solidFill>
                <a:schemeClr val="dk1"/>
              </a:solidFill>
              <a:effectLst/>
              <a:latin typeface="ＭＳ Ｐゴシック" panose="020B0600070205080204" pitchFamily="50" charset="-128"/>
              <a:ea typeface="ＭＳ Ｐゴシック" panose="020B0600070205080204" pitchFamily="50" charset="-128"/>
              <a:cs typeface="+mn-cs"/>
            </a:rPr>
            <a:t>し</a:t>
          </a:r>
          <a:r>
            <a:rPr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ている。</a:t>
          </a:r>
          <a:endParaRPr lang="ja-JP" altLang="ja-JP" sz="16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105228</xdr:rowOff>
    </xdr:from>
    <xdr:to>
      <xdr:col>23</xdr:col>
      <xdr:colOff>133350</xdr:colOff>
      <xdr:row>44</xdr:row>
      <xdr:rowOff>165100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953000" y="6105978"/>
          <a:ext cx="0" cy="1602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137177</xdr:rowOff>
    </xdr:from>
    <xdr:ext cx="762000" cy="259045"/>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5041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165100</xdr:rowOff>
    </xdr:from>
    <xdr:to>
      <xdr:col>24</xdr:col>
      <xdr:colOff>12700</xdr:colOff>
      <xdr:row>44</xdr:row>
      <xdr:rowOff>165100</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20155</xdr:rowOff>
    </xdr:from>
    <xdr:ext cx="762000" cy="259045"/>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105228</xdr:rowOff>
    </xdr:from>
    <xdr:to>
      <xdr:col>24</xdr:col>
      <xdr:colOff>12700</xdr:colOff>
      <xdr:row>35</xdr:row>
      <xdr:rowOff>105228</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40</xdr:row>
      <xdr:rowOff>40822</xdr:rowOff>
    </xdr:from>
    <xdr:to>
      <xdr:col>23</xdr:col>
      <xdr:colOff>133350</xdr:colOff>
      <xdr:row>40</xdr:row>
      <xdr:rowOff>40822</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114800" y="689882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118127</xdr:rowOff>
    </xdr:from>
    <xdr:ext cx="762000" cy="259045"/>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5041900" y="714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146050</xdr:rowOff>
    </xdr:from>
    <xdr:to>
      <xdr:col>23</xdr:col>
      <xdr:colOff>184150</xdr:colOff>
      <xdr:row>42</xdr:row>
      <xdr:rowOff>76200</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9022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40</xdr:row>
      <xdr:rowOff>23585</xdr:rowOff>
    </xdr:from>
    <xdr:to>
      <xdr:col>19</xdr:col>
      <xdr:colOff>133350</xdr:colOff>
      <xdr:row>40</xdr:row>
      <xdr:rowOff>40822</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3225800" y="688158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146050</xdr:rowOff>
    </xdr:from>
    <xdr:to>
      <xdr:col>19</xdr:col>
      <xdr:colOff>184150</xdr:colOff>
      <xdr:row>42</xdr:row>
      <xdr:rowOff>76200</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4064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60977</xdr:rowOff>
    </xdr:from>
    <xdr:ext cx="7366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733800" y="726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40</xdr:row>
      <xdr:rowOff>6350</xdr:rowOff>
    </xdr:from>
    <xdr:to>
      <xdr:col>15</xdr:col>
      <xdr:colOff>82550</xdr:colOff>
      <xdr:row>40</xdr:row>
      <xdr:rowOff>23585</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2336800" y="686435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111578</xdr:rowOff>
    </xdr:from>
    <xdr:to>
      <xdr:col>15</xdr:col>
      <xdr:colOff>133350</xdr:colOff>
      <xdr:row>42</xdr:row>
      <xdr:rowOff>41728</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3175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26505</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844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39</xdr:row>
      <xdr:rowOff>143328</xdr:rowOff>
    </xdr:from>
    <xdr:to>
      <xdr:col>11</xdr:col>
      <xdr:colOff>31750</xdr:colOff>
      <xdr:row>40</xdr:row>
      <xdr:rowOff>6350</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a:off x="1447800" y="682987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111578</xdr:rowOff>
    </xdr:from>
    <xdr:to>
      <xdr:col>11</xdr:col>
      <xdr:colOff>82550</xdr:colOff>
      <xdr:row>42</xdr:row>
      <xdr:rowOff>41728</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286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26505</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55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77107</xdr:rowOff>
    </xdr:from>
    <xdr:to>
      <xdr:col>7</xdr:col>
      <xdr:colOff>31750</xdr:colOff>
      <xdr:row>42</xdr:row>
      <xdr:rowOff>7257</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3970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163484</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066800" y="719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39</xdr:row>
      <xdr:rowOff>161472</xdr:rowOff>
    </xdr:from>
    <xdr:to>
      <xdr:col>23</xdr:col>
      <xdr:colOff>184150</xdr:colOff>
      <xdr:row>40</xdr:row>
      <xdr:rowOff>91622</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902200" y="6848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39</xdr:row>
      <xdr:rowOff>6549</xdr:rowOff>
    </xdr:from>
    <xdr:ext cx="762000" cy="25904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5041900" y="6693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39</xdr:row>
      <xdr:rowOff>161472</xdr:rowOff>
    </xdr:from>
    <xdr:to>
      <xdr:col>19</xdr:col>
      <xdr:colOff>184150</xdr:colOff>
      <xdr:row>40</xdr:row>
      <xdr:rowOff>91622</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4064000" y="6848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38</xdr:row>
      <xdr:rowOff>101799</xdr:rowOff>
    </xdr:from>
    <xdr:ext cx="7366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733800" y="66168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39</xdr:row>
      <xdr:rowOff>144235</xdr:rowOff>
    </xdr:from>
    <xdr:to>
      <xdr:col>15</xdr:col>
      <xdr:colOff>133350</xdr:colOff>
      <xdr:row>40</xdr:row>
      <xdr:rowOff>74385</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3175000" y="683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38</xdr:row>
      <xdr:rowOff>84562</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844800" y="6599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39</xdr:row>
      <xdr:rowOff>127000</xdr:rowOff>
    </xdr:from>
    <xdr:to>
      <xdr:col>11</xdr:col>
      <xdr:colOff>82550</xdr:colOff>
      <xdr:row>40</xdr:row>
      <xdr:rowOff>57150</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286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38</xdr:row>
      <xdr:rowOff>67327</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955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39</xdr:row>
      <xdr:rowOff>92528</xdr:rowOff>
    </xdr:from>
    <xdr:to>
      <xdr:col>7</xdr:col>
      <xdr:colOff>31750</xdr:colOff>
      <xdr:row>40</xdr:row>
      <xdr:rowOff>22678</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397000" y="6779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38</xdr:row>
      <xdr:rowOff>32855</xdr:rowOff>
    </xdr:from>
    <xdr:ext cx="762000" cy="25904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066800" y="654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[101.0%]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tx1"/>
              </a:solidFill>
              <a:effectLst/>
              <a:latin typeface="+mn-lt"/>
              <a:ea typeface="+mn-ea"/>
              <a:cs typeface="+mn-cs"/>
            </a:rPr>
            <a:t>　</a:t>
          </a:r>
          <a:r>
            <a:rPr kumimoji="1" lang="ja-JP" altLang="ja-JP" sz="1200">
              <a:solidFill>
                <a:schemeClr val="tx1"/>
              </a:solidFill>
              <a:effectLst/>
              <a:latin typeface="ＭＳ Ｐゴシック" panose="020B0600070205080204" pitchFamily="50" charset="-128"/>
              <a:ea typeface="ＭＳ Ｐゴシック" panose="020B0600070205080204" pitchFamily="50" charset="-128"/>
              <a:cs typeface="+mn-cs"/>
            </a:rPr>
            <a:t>令和</a:t>
          </a:r>
          <a:r>
            <a:rPr kumimoji="1"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６</a:t>
          </a:r>
          <a:r>
            <a:rPr kumimoji="1" lang="ja-JP" altLang="ja-JP" sz="1200">
              <a:solidFill>
                <a:schemeClr val="tx1"/>
              </a:solidFill>
              <a:effectLst/>
              <a:latin typeface="ＭＳ Ｐゴシック" panose="020B0600070205080204" pitchFamily="50" charset="-128"/>
              <a:ea typeface="ＭＳ Ｐゴシック" panose="020B0600070205080204" pitchFamily="50" charset="-128"/>
              <a:cs typeface="+mn-cs"/>
            </a:rPr>
            <a:t>年度は、</a:t>
          </a:r>
          <a:r>
            <a:rPr kumimoji="1"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臨時財政対策債の発行など、分母で経常収支比率を下げる要因はあったものの、人事院勧告に基づく給与改定や物価・賃金の上昇に伴う物件費の増等により分子</a:t>
          </a:r>
          <a:r>
            <a:rPr kumimoji="1" lang="ja-JP" altLang="ja-JP" sz="1200">
              <a:solidFill>
                <a:schemeClr val="tx1"/>
              </a:solidFill>
              <a:effectLst/>
              <a:latin typeface="ＭＳ Ｐゴシック" panose="020B0600070205080204" pitchFamily="50" charset="-128"/>
              <a:ea typeface="ＭＳ Ｐゴシック" panose="020B0600070205080204" pitchFamily="50" charset="-128"/>
              <a:cs typeface="+mn-cs"/>
            </a:rPr>
            <a:t>が増加したことから</a:t>
          </a:r>
          <a:r>
            <a:rPr kumimoji="1"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tx1"/>
              </a:solidFill>
              <a:effectLst/>
              <a:latin typeface="ＭＳ Ｐゴシック" panose="020B0600070205080204" pitchFamily="50" charset="-128"/>
              <a:ea typeface="ＭＳ Ｐゴシック" panose="020B0600070205080204" pitchFamily="50" charset="-128"/>
              <a:cs typeface="+mn-cs"/>
            </a:rPr>
            <a:t>経常収支比率は</a:t>
          </a:r>
          <a:r>
            <a:rPr kumimoji="1"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4.8</a:t>
          </a:r>
          <a:r>
            <a:rPr kumimoji="1" lang="ja-JP" altLang="ja-JP" sz="1200">
              <a:solidFill>
                <a:schemeClr val="tx1"/>
              </a:solidFill>
              <a:effectLst/>
              <a:latin typeface="ＭＳ Ｐゴシック" panose="020B0600070205080204" pitchFamily="50" charset="-128"/>
              <a:ea typeface="ＭＳ Ｐゴシック" panose="020B0600070205080204" pitchFamily="50" charset="-128"/>
              <a:cs typeface="+mn-cs"/>
            </a:rPr>
            <a:t>ポイント悪化した。</a:t>
          </a:r>
          <a:endParaRPr lang="ja-JP" altLang="ja-JP" sz="1600">
            <a:solidFill>
              <a:schemeClr val="tx1"/>
            </a:solidFill>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類似団体内平均値を上回る</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状態が続いている</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ことから、財政構造の弾力性を担保すべく、今後も職員体制の見直しや債権管理の適正化等を進め、吹田市第４次総合計画に掲げる財政運営の基本方針指標である経常収支比率</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95</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％以下を維持するため、引き続き経常経費の削減等に努める。</a:t>
          </a:r>
          <a:endParaRPr lang="ja-JP" altLang="ja-JP" sz="16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a:extLst>
            <a:ext uri="{FF2B5EF4-FFF2-40B4-BE49-F238E27FC236}">
              <a16:creationId xmlns:a16="http://schemas.microsoft.com/office/drawing/2014/main" id="{00000000-0008-0000-0300-00007F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a:extLst>
            <a:ext uri="{FF2B5EF4-FFF2-40B4-BE49-F238E27FC236}">
              <a16:creationId xmlns:a16="http://schemas.microsoft.com/office/drawing/2014/main" id="{00000000-0008-0000-0300-000080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76200</xdr:rowOff>
    </xdr:from>
    <xdr:to>
      <xdr:col>23</xdr:col>
      <xdr:colOff>133350</xdr:colOff>
      <xdr:row>67</xdr:row>
      <xdr:rowOff>152400</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953000" y="10191750"/>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124477</xdr:rowOff>
    </xdr:from>
    <xdr:ext cx="762000" cy="259045"/>
    <xdr:sp macro="" textlink="">
      <xdr:nvSpPr>
        <xdr:cNvPr id="130" name="財政構造の弾力性最小値テキスト">
          <a:extLst>
            <a:ext uri="{FF2B5EF4-FFF2-40B4-BE49-F238E27FC236}">
              <a16:creationId xmlns:a16="http://schemas.microsoft.com/office/drawing/2014/main" id="{00000000-0008-0000-0300-000082000000}"/>
            </a:ext>
          </a:extLst>
        </xdr:cNvPr>
        <xdr:cNvSpPr txBox="1"/>
      </xdr:nvSpPr>
      <xdr:spPr>
        <a:xfrm>
          <a:off x="5041900" y="1161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152400</xdr:rowOff>
    </xdr:from>
    <xdr:to>
      <xdr:col>24</xdr:col>
      <xdr:colOff>12700</xdr:colOff>
      <xdr:row>67</xdr:row>
      <xdr:rowOff>152400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163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162577</xdr:rowOff>
    </xdr:from>
    <xdr:ext cx="762000" cy="259045"/>
    <xdr:sp macro="" textlink="">
      <xdr:nvSpPr>
        <xdr:cNvPr id="132" name="財政構造の弾力性最大値テキスト">
          <a:extLst>
            <a:ext uri="{FF2B5EF4-FFF2-40B4-BE49-F238E27FC236}">
              <a16:creationId xmlns:a16="http://schemas.microsoft.com/office/drawing/2014/main" id="{00000000-0008-0000-0300-000084000000}"/>
            </a:ext>
          </a:extLst>
        </xdr:cNvPr>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76200</xdr:rowOff>
    </xdr:from>
    <xdr:to>
      <xdr:col>24</xdr:col>
      <xdr:colOff>12700</xdr:colOff>
      <xdr:row>59</xdr:row>
      <xdr:rowOff>76200</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66</xdr:row>
      <xdr:rowOff>130810</xdr:rowOff>
    </xdr:from>
    <xdr:to>
      <xdr:col>23</xdr:col>
      <xdr:colOff>133350</xdr:colOff>
      <xdr:row>67</xdr:row>
      <xdr:rowOff>152400</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4114800" y="11446510"/>
          <a:ext cx="8382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64</xdr:row>
      <xdr:rowOff>147337</xdr:rowOff>
    </xdr:from>
    <xdr:ext cx="762000" cy="259045"/>
    <xdr:sp macro="" textlink="">
      <xdr:nvSpPr>
        <xdr:cNvPr id="135" name="財政構造の弾力性平均値テキスト">
          <a:extLst>
            <a:ext uri="{FF2B5EF4-FFF2-40B4-BE49-F238E27FC236}">
              <a16:creationId xmlns:a16="http://schemas.microsoft.com/office/drawing/2014/main" id="{00000000-0008-0000-0300-000087000000}"/>
            </a:ext>
          </a:extLst>
        </xdr:cNvPr>
        <xdr:cNvSpPr txBox="1"/>
      </xdr:nvSpPr>
      <xdr:spPr>
        <a:xfrm>
          <a:off x="5041900" y="11120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130810</xdr:rowOff>
    </xdr:from>
    <xdr:to>
      <xdr:col>23</xdr:col>
      <xdr:colOff>184150</xdr:colOff>
      <xdr:row>66</xdr:row>
      <xdr:rowOff>60960</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902200" y="1127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66</xdr:row>
      <xdr:rowOff>106680</xdr:rowOff>
    </xdr:from>
    <xdr:to>
      <xdr:col>19</xdr:col>
      <xdr:colOff>133350</xdr:colOff>
      <xdr:row>66</xdr:row>
      <xdr:rowOff>130810</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3225800" y="1142238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65</xdr:row>
      <xdr:rowOff>122767</xdr:rowOff>
    </xdr:from>
    <xdr:to>
      <xdr:col>19</xdr:col>
      <xdr:colOff>184150</xdr:colOff>
      <xdr:row>66</xdr:row>
      <xdr:rowOff>52917</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4064000" y="11267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63094</xdr:rowOff>
    </xdr:from>
    <xdr:ext cx="7366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3733800" y="110358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66</xdr:row>
      <xdr:rowOff>38312</xdr:rowOff>
    </xdr:from>
    <xdr:to>
      <xdr:col>15</xdr:col>
      <xdr:colOff>82550</xdr:colOff>
      <xdr:row>66</xdr:row>
      <xdr:rowOff>106680</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a:off x="2336800" y="11354012"/>
          <a:ext cx="889000" cy="68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65</xdr:row>
      <xdr:rowOff>82550</xdr:rowOff>
    </xdr:from>
    <xdr:to>
      <xdr:col>15</xdr:col>
      <xdr:colOff>133350</xdr:colOff>
      <xdr:row>66</xdr:row>
      <xdr:rowOff>12700</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3175000" y="1122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22877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2844800" y="1099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66</xdr:row>
      <xdr:rowOff>38312</xdr:rowOff>
    </xdr:from>
    <xdr:to>
      <xdr:col>11</xdr:col>
      <xdr:colOff>31750</xdr:colOff>
      <xdr:row>66</xdr:row>
      <xdr:rowOff>90594</xdr:rowOff>
    </xdr:to>
    <xdr:cxnSp macro="">
      <xdr:nvCxnSpPr>
        <xdr:cNvPr id="143" name="直線コネクタ 142">
          <a:extLst>
            <a:ext uri="{FF2B5EF4-FFF2-40B4-BE49-F238E27FC236}">
              <a16:creationId xmlns:a16="http://schemas.microsoft.com/office/drawing/2014/main" id="{00000000-0008-0000-0300-00008F000000}"/>
            </a:ext>
          </a:extLst>
        </xdr:cNvPr>
        <xdr:cNvCxnSpPr/>
      </xdr:nvCxnSpPr>
      <xdr:spPr>
        <a:xfrm flipV="1">
          <a:off x="1447800" y="11354012"/>
          <a:ext cx="889000" cy="5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64</xdr:row>
      <xdr:rowOff>121285</xdr:rowOff>
    </xdr:from>
    <xdr:to>
      <xdr:col>11</xdr:col>
      <xdr:colOff>82550</xdr:colOff>
      <xdr:row>65</xdr:row>
      <xdr:rowOff>51435</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2286000" y="11094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61612</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955800" y="1086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110702</xdr:rowOff>
    </xdr:from>
    <xdr:to>
      <xdr:col>7</xdr:col>
      <xdr:colOff>31750</xdr:colOff>
      <xdr:row>66</xdr:row>
      <xdr:rowOff>40852</xdr:rowOff>
    </xdr:to>
    <xdr:sp macro="" textlink="">
      <xdr:nvSpPr>
        <xdr:cNvPr id="146" name="フローチャート: 判断 145">
          <a:extLst>
            <a:ext uri="{FF2B5EF4-FFF2-40B4-BE49-F238E27FC236}">
              <a16:creationId xmlns:a16="http://schemas.microsoft.com/office/drawing/2014/main" id="{00000000-0008-0000-0300-000092000000}"/>
            </a:ext>
          </a:extLst>
        </xdr:cNvPr>
        <xdr:cNvSpPr/>
      </xdr:nvSpPr>
      <xdr:spPr>
        <a:xfrm>
          <a:off x="1397000" y="11254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51029</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066800" y="11023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67</xdr:row>
      <xdr:rowOff>101600</xdr:rowOff>
    </xdr:from>
    <xdr:to>
      <xdr:col>23</xdr:col>
      <xdr:colOff>184150</xdr:colOff>
      <xdr:row>68</xdr:row>
      <xdr:rowOff>31750</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902200" y="1158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66</xdr:row>
      <xdr:rowOff>168927</xdr:rowOff>
    </xdr:from>
    <xdr:ext cx="762000" cy="259045"/>
    <xdr:sp macro="" textlink="">
      <xdr:nvSpPr>
        <xdr:cNvPr id="154" name="財政構造の弾力性該当値テキスト">
          <a:extLst>
            <a:ext uri="{FF2B5EF4-FFF2-40B4-BE49-F238E27FC236}">
              <a16:creationId xmlns:a16="http://schemas.microsoft.com/office/drawing/2014/main" id="{00000000-0008-0000-0300-00009A000000}"/>
            </a:ext>
          </a:extLst>
        </xdr:cNvPr>
        <xdr:cNvSpPr txBox="1"/>
      </xdr:nvSpPr>
      <xdr:spPr>
        <a:xfrm>
          <a:off x="5041900" y="11484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66</xdr:row>
      <xdr:rowOff>80010</xdr:rowOff>
    </xdr:from>
    <xdr:to>
      <xdr:col>19</xdr:col>
      <xdr:colOff>184150</xdr:colOff>
      <xdr:row>67</xdr:row>
      <xdr:rowOff>10160</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4064000" y="1139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66</xdr:row>
      <xdr:rowOff>166387</xdr:rowOff>
    </xdr:from>
    <xdr:ext cx="7366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3733800" y="114820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66</xdr:row>
      <xdr:rowOff>55880</xdr:rowOff>
    </xdr:from>
    <xdr:to>
      <xdr:col>15</xdr:col>
      <xdr:colOff>133350</xdr:colOff>
      <xdr:row>66</xdr:row>
      <xdr:rowOff>157480</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3175000" y="1137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66</xdr:row>
      <xdr:rowOff>142257</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2844800" y="1145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65</xdr:row>
      <xdr:rowOff>158962</xdr:rowOff>
    </xdr:from>
    <xdr:to>
      <xdr:col>11</xdr:col>
      <xdr:colOff>82550</xdr:colOff>
      <xdr:row>66</xdr:row>
      <xdr:rowOff>89112</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2286000" y="11303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66</xdr:row>
      <xdr:rowOff>73889</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955800" y="11389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66</xdr:row>
      <xdr:rowOff>39794</xdr:rowOff>
    </xdr:from>
    <xdr:to>
      <xdr:col>7</xdr:col>
      <xdr:colOff>31750</xdr:colOff>
      <xdr:row>66</xdr:row>
      <xdr:rowOff>141394</xdr:rowOff>
    </xdr:to>
    <xdr:sp macro="" textlink="">
      <xdr:nvSpPr>
        <xdr:cNvPr id="161" name="楕円 160">
          <a:extLst>
            <a:ext uri="{FF2B5EF4-FFF2-40B4-BE49-F238E27FC236}">
              <a16:creationId xmlns:a16="http://schemas.microsoft.com/office/drawing/2014/main" id="{00000000-0008-0000-0300-0000A1000000}"/>
            </a:ext>
          </a:extLst>
        </xdr:cNvPr>
        <xdr:cNvSpPr/>
      </xdr:nvSpPr>
      <xdr:spPr>
        <a:xfrm>
          <a:off x="1397000" y="11355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66</xdr:row>
      <xdr:rowOff>126171</xdr:rowOff>
    </xdr:from>
    <xdr:ext cx="762000" cy="259045"/>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1066800" y="11441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[154,600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151,421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200" b="0" i="0" baseline="0">
              <a:solidFill>
                <a:schemeClr val="dk1"/>
              </a:solidFill>
              <a:effectLst/>
              <a:latin typeface="+mn-lt"/>
              <a:ea typeface="+mn-ea"/>
              <a:cs typeface="+mn-cs"/>
            </a:rPr>
            <a:t>　</a:t>
          </a:r>
          <a:r>
            <a:rPr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類似団体平均に比べ高くなっている要因は</a:t>
          </a:r>
          <a:r>
            <a:rPr lang="ja-JP" altLang="ja-JP" sz="1200" b="0" i="0" baseline="0">
              <a:solidFill>
                <a:schemeClr val="tx1"/>
              </a:solidFill>
              <a:effectLst/>
              <a:latin typeface="ＭＳ Ｐゴシック" panose="020B0600070205080204" pitchFamily="50" charset="-128"/>
              <a:ea typeface="ＭＳ Ｐゴシック" panose="020B0600070205080204" pitchFamily="50" charset="-128"/>
              <a:cs typeface="+mn-cs"/>
            </a:rPr>
            <a:t>、主に物件費であり、保有する公共施設数が多く、その維持管理に費用がかかっているためである。</a:t>
          </a:r>
          <a:r>
            <a:rPr kumimoji="1" lang="ja-JP"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令和</a:t>
          </a:r>
          <a:r>
            <a:rPr kumimoji="1"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６</a:t>
          </a:r>
          <a:r>
            <a:rPr kumimoji="1" lang="ja-JP"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年度においても、全国的な傾向ではあるが、光熱費や物価等の高騰の影響により、物件費の決算額を押し上げることとなった。</a:t>
          </a:r>
          <a:endParaRPr lang="ja-JP" altLang="ja-JP" sz="1600">
            <a:solidFill>
              <a:schemeClr val="tx1"/>
            </a:solidFill>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今後は、民間でも実施可能な部分については、指定管理者制度の導入などにより委託化を進め、コストの低減を図っていく方針である。</a:t>
          </a:r>
          <a:endParaRPr lang="ja-JP" altLang="ja-JP" sz="16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a:extLst>
            <a:ext uri="{FF2B5EF4-FFF2-40B4-BE49-F238E27FC236}">
              <a16:creationId xmlns:a16="http://schemas.microsoft.com/office/drawing/2014/main" id="{00000000-0008-0000-0300-0000BE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a:extLst>
            <a:ext uri="{FF2B5EF4-FFF2-40B4-BE49-F238E27FC236}">
              <a16:creationId xmlns:a16="http://schemas.microsoft.com/office/drawing/2014/main" id="{00000000-0008-0000-0300-0000BF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91081</xdr:rowOff>
    </xdr:from>
    <xdr:to>
      <xdr:col>23</xdr:col>
      <xdr:colOff>133350</xdr:colOff>
      <xdr:row>89</xdr:row>
      <xdr:rowOff>163415</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953000" y="13807081"/>
          <a:ext cx="0" cy="16153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135492</xdr:rowOff>
    </xdr:from>
    <xdr:ext cx="762000" cy="259045"/>
    <xdr:sp macro="" textlink="">
      <xdr:nvSpPr>
        <xdr:cNvPr id="193" name="人件費・物件費等の状況最小値テキスト">
          <a:extLst>
            <a:ext uri="{FF2B5EF4-FFF2-40B4-BE49-F238E27FC236}">
              <a16:creationId xmlns:a16="http://schemas.microsoft.com/office/drawing/2014/main" id="{00000000-0008-0000-0300-0000C1000000}"/>
            </a:ext>
          </a:extLst>
        </xdr:cNvPr>
        <xdr:cNvSpPr txBox="1"/>
      </xdr:nvSpPr>
      <xdr:spPr>
        <a:xfrm>
          <a:off x="5041900" y="15394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180,653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163415</xdr:rowOff>
    </xdr:from>
    <xdr:to>
      <xdr:col>24</xdr:col>
      <xdr:colOff>12700</xdr:colOff>
      <xdr:row>89</xdr:row>
      <xdr:rowOff>163415</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54224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6008</xdr:rowOff>
    </xdr:from>
    <xdr:ext cx="762000" cy="259045"/>
    <xdr:sp macro="" textlink="">
      <xdr:nvSpPr>
        <xdr:cNvPr id="195" name="人件費・物件費等の状況最大値テキスト">
          <a:extLst>
            <a:ext uri="{FF2B5EF4-FFF2-40B4-BE49-F238E27FC236}">
              <a16:creationId xmlns:a16="http://schemas.microsoft.com/office/drawing/2014/main" id="{00000000-0008-0000-0300-0000C3000000}"/>
            </a:ext>
          </a:extLst>
        </xdr:cNvPr>
        <xdr:cNvSpPr txBox="1"/>
      </xdr:nvSpPr>
      <xdr:spPr>
        <a:xfrm>
          <a:off x="5041900" y="13550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100,319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91081</xdr:rowOff>
    </xdr:from>
    <xdr:to>
      <xdr:col>24</xdr:col>
      <xdr:colOff>12700</xdr:colOff>
      <xdr:row>80</xdr:row>
      <xdr:rowOff>91081</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3807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85</xdr:row>
      <xdr:rowOff>93221</xdr:rowOff>
    </xdr:from>
    <xdr:to>
      <xdr:col>23</xdr:col>
      <xdr:colOff>133350</xdr:colOff>
      <xdr:row>86</xdr:row>
      <xdr:rowOff>153882</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4114800" y="14666471"/>
          <a:ext cx="838200" cy="232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75685</xdr:rowOff>
    </xdr:from>
    <xdr:ext cx="762000" cy="259045"/>
    <xdr:sp macro="" textlink="">
      <xdr:nvSpPr>
        <xdr:cNvPr id="198" name="人件費・物件費等の状況平均値テキスト">
          <a:extLst>
            <a:ext uri="{FF2B5EF4-FFF2-40B4-BE49-F238E27FC236}">
              <a16:creationId xmlns:a16="http://schemas.microsoft.com/office/drawing/2014/main" id="{00000000-0008-0000-0300-0000C6000000}"/>
            </a:ext>
          </a:extLst>
        </xdr:cNvPr>
        <xdr:cNvSpPr txBox="1"/>
      </xdr:nvSpPr>
      <xdr:spPr>
        <a:xfrm>
          <a:off x="5041900" y="143060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135,363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59158</xdr:rowOff>
    </xdr:from>
    <xdr:to>
      <xdr:col>23</xdr:col>
      <xdr:colOff>184150</xdr:colOff>
      <xdr:row>84</xdr:row>
      <xdr:rowOff>160758</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902200" y="14460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85</xdr:row>
      <xdr:rowOff>93221</xdr:rowOff>
    </xdr:from>
    <xdr:to>
      <xdr:col>19</xdr:col>
      <xdr:colOff>133350</xdr:colOff>
      <xdr:row>85</xdr:row>
      <xdr:rowOff>138083</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3225800" y="14666471"/>
          <a:ext cx="889000" cy="44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85123</xdr:rowOff>
    </xdr:from>
    <xdr:to>
      <xdr:col>19</xdr:col>
      <xdr:colOff>184150</xdr:colOff>
      <xdr:row>84</xdr:row>
      <xdr:rowOff>15273</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064000" y="14315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25450</xdr:rowOff>
    </xdr:from>
    <xdr:ext cx="7366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733800" y="140843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164250</xdr:rowOff>
    </xdr:from>
    <xdr:to>
      <xdr:col>15</xdr:col>
      <xdr:colOff>82550</xdr:colOff>
      <xdr:row>85</xdr:row>
      <xdr:rowOff>138083</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2336800" y="14566050"/>
          <a:ext cx="889000" cy="1452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164009</xdr:rowOff>
    </xdr:from>
    <xdr:to>
      <xdr:col>15</xdr:col>
      <xdr:colOff>133350</xdr:colOff>
      <xdr:row>84</xdr:row>
      <xdr:rowOff>94159</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3175000" y="14394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104336</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844800" y="141632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84</xdr:row>
      <xdr:rowOff>38030</xdr:rowOff>
    </xdr:from>
    <xdr:to>
      <xdr:col>11</xdr:col>
      <xdr:colOff>31750</xdr:colOff>
      <xdr:row>84</xdr:row>
      <xdr:rowOff>164250</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a:off x="1447800" y="14439830"/>
          <a:ext cx="889000" cy="126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70224</xdr:rowOff>
    </xdr:from>
    <xdr:to>
      <xdr:col>11</xdr:col>
      <xdr:colOff>82550</xdr:colOff>
      <xdr:row>84</xdr:row>
      <xdr:rowOff>374</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2286000" y="14300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10551</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55800" y="14069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80787</xdr:rowOff>
    </xdr:from>
    <xdr:to>
      <xdr:col>7</xdr:col>
      <xdr:colOff>31750</xdr:colOff>
      <xdr:row>83</xdr:row>
      <xdr:rowOff>10937</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1397000" y="14139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21114</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066800" y="13908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86</xdr:row>
      <xdr:rowOff>103082</xdr:rowOff>
    </xdr:from>
    <xdr:to>
      <xdr:col>23</xdr:col>
      <xdr:colOff>184150</xdr:colOff>
      <xdr:row>87</xdr:row>
      <xdr:rowOff>33232</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902200" y="14847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86</xdr:row>
      <xdr:rowOff>75159</xdr:rowOff>
    </xdr:from>
    <xdr:ext cx="762000" cy="259045"/>
    <xdr:sp macro="" textlink="">
      <xdr:nvSpPr>
        <xdr:cNvPr id="217" name="人件費・物件費等の状況該当値テキスト">
          <a:extLst>
            <a:ext uri="{FF2B5EF4-FFF2-40B4-BE49-F238E27FC236}">
              <a16:creationId xmlns:a16="http://schemas.microsoft.com/office/drawing/2014/main" id="{00000000-0008-0000-0300-0000D9000000}"/>
            </a:ext>
          </a:extLst>
        </xdr:cNvPr>
        <xdr:cNvSpPr txBox="1"/>
      </xdr:nvSpPr>
      <xdr:spPr>
        <a:xfrm>
          <a:off x="5041900" y="14819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85</xdr:row>
      <xdr:rowOff>42421</xdr:rowOff>
    </xdr:from>
    <xdr:to>
      <xdr:col>19</xdr:col>
      <xdr:colOff>184150</xdr:colOff>
      <xdr:row>85</xdr:row>
      <xdr:rowOff>144021</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064000" y="14615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85</xdr:row>
      <xdr:rowOff>128798</xdr:rowOff>
    </xdr:from>
    <xdr:ext cx="7366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3733800" y="147020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85</xdr:row>
      <xdr:rowOff>87283</xdr:rowOff>
    </xdr:from>
    <xdr:to>
      <xdr:col>15</xdr:col>
      <xdr:colOff>133350</xdr:colOff>
      <xdr:row>86</xdr:row>
      <xdr:rowOff>17433</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3175000" y="14660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86</xdr:row>
      <xdr:rowOff>2210</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2844800" y="14746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84</xdr:row>
      <xdr:rowOff>113450</xdr:rowOff>
    </xdr:from>
    <xdr:to>
      <xdr:col>11</xdr:col>
      <xdr:colOff>82550</xdr:colOff>
      <xdr:row>85</xdr:row>
      <xdr:rowOff>43600</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2286000" y="14515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85</xdr:row>
      <xdr:rowOff>28377</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955800" y="146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158680</xdr:rowOff>
    </xdr:from>
    <xdr:to>
      <xdr:col>7</xdr:col>
      <xdr:colOff>31750</xdr:colOff>
      <xdr:row>84</xdr:row>
      <xdr:rowOff>88830</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1397000" y="14389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73607</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066800" y="14475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本市の職員の給与制度については、国の制度に準拠しており、引き続き、国及び類似団体とバランスのとれた指数の達成に向けて取り組む。</a:t>
          </a:r>
          <a:endParaRPr lang="ja-JP" altLang="ja-JP" sz="16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79375</xdr:rowOff>
    </xdr:from>
    <xdr:to>
      <xdr:col>85</xdr:col>
      <xdr:colOff>95250</xdr:colOff>
      <xdr:row>90</xdr:row>
      <xdr:rowOff>79375</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108602</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120650</xdr:rowOff>
    </xdr:from>
    <xdr:to>
      <xdr:col>85</xdr:col>
      <xdr:colOff>95250</xdr:colOff>
      <xdr:row>88</xdr:row>
      <xdr:rowOff>120650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149877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161925</xdr:rowOff>
    </xdr:from>
    <xdr:to>
      <xdr:col>85</xdr:col>
      <xdr:colOff>95250</xdr:colOff>
      <xdr:row>86</xdr:row>
      <xdr:rowOff>161925</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19702</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73025</xdr:rowOff>
    </xdr:from>
    <xdr:to>
      <xdr:col>85</xdr:col>
      <xdr:colOff>95250</xdr:colOff>
      <xdr:row>83</xdr:row>
      <xdr:rowOff>73025</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102252</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81</xdr:row>
      <xdr:rowOff>114300</xdr:rowOff>
    </xdr:from>
    <xdr:to>
      <xdr:col>85</xdr:col>
      <xdr:colOff>95250</xdr:colOff>
      <xdr:row>81</xdr:row>
      <xdr:rowOff>114300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143527</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79</xdr:row>
      <xdr:rowOff>155575</xdr:rowOff>
    </xdr:from>
    <xdr:to>
      <xdr:col>85</xdr:col>
      <xdr:colOff>95250</xdr:colOff>
      <xdr:row>79</xdr:row>
      <xdr:rowOff>155575</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2827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13352</xdr:rowOff>
    </xdr:from>
    <xdr:ext cx="7620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206500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6" name="テキスト ボックス 255">
          <a:extLst>
            <a:ext uri="{FF2B5EF4-FFF2-40B4-BE49-F238E27FC236}">
              <a16:creationId xmlns:a16="http://schemas.microsoft.com/office/drawing/2014/main" id="{00000000-0008-0000-0300-00000001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7" name="給与水準   （国との比較）グラフ枠">
          <a:extLst>
            <a:ext uri="{FF2B5EF4-FFF2-40B4-BE49-F238E27FC236}">
              <a16:creationId xmlns:a16="http://schemas.microsoft.com/office/drawing/2014/main" id="{00000000-0008-0000-0300-00000101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8731</xdr:rowOff>
    </xdr:from>
    <xdr:to>
      <xdr:col>81</xdr:col>
      <xdr:colOff>44450</xdr:colOff>
      <xdr:row>89</xdr:row>
      <xdr:rowOff>54769</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7018000" y="13896181"/>
          <a:ext cx="0" cy="14176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26846</xdr:rowOff>
    </xdr:from>
    <xdr:ext cx="762000" cy="259045"/>
    <xdr:sp macro="" textlink="">
      <xdr:nvSpPr>
        <xdr:cNvPr id="259" name="給与水準   （国との比較）最小値テキスト">
          <a:extLst>
            <a:ext uri="{FF2B5EF4-FFF2-40B4-BE49-F238E27FC236}">
              <a16:creationId xmlns:a16="http://schemas.microsoft.com/office/drawing/2014/main" id="{00000000-0008-0000-0300-000003010000}"/>
            </a:ext>
          </a:extLst>
        </xdr:cNvPr>
        <xdr:cNvSpPr txBox="1"/>
      </xdr:nvSpPr>
      <xdr:spPr>
        <a:xfrm>
          <a:off x="17106900" y="15285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54769</xdr:rowOff>
    </xdr:from>
    <xdr:to>
      <xdr:col>81</xdr:col>
      <xdr:colOff>133350</xdr:colOff>
      <xdr:row>89</xdr:row>
      <xdr:rowOff>54769</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6929100" y="15313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95108</xdr:rowOff>
    </xdr:from>
    <xdr:ext cx="762000" cy="259045"/>
    <xdr:sp macro="" textlink="">
      <xdr:nvSpPr>
        <xdr:cNvPr id="261" name="給与水準   （国との比較）最大値テキスト">
          <a:extLst>
            <a:ext uri="{FF2B5EF4-FFF2-40B4-BE49-F238E27FC236}">
              <a16:creationId xmlns:a16="http://schemas.microsoft.com/office/drawing/2014/main" id="{00000000-0008-0000-0300-000005010000}"/>
            </a:ext>
          </a:extLst>
        </xdr:cNvPr>
        <xdr:cNvSpPr txBox="1"/>
      </xdr:nvSpPr>
      <xdr:spPr>
        <a:xfrm>
          <a:off x="17106900" y="13639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8731</xdr:rowOff>
    </xdr:from>
    <xdr:to>
      <xdr:col>81</xdr:col>
      <xdr:colOff>133350</xdr:colOff>
      <xdr:row>81</xdr:row>
      <xdr:rowOff>8731</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6929100" y="13896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161925</xdr:rowOff>
    </xdr:from>
    <xdr:to>
      <xdr:col>81</xdr:col>
      <xdr:colOff>44450</xdr:colOff>
      <xdr:row>87</xdr:row>
      <xdr:rowOff>5556</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a:off x="16179800" y="14906625"/>
          <a:ext cx="838200" cy="15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7002</xdr:rowOff>
    </xdr:from>
    <xdr:ext cx="762000" cy="259045"/>
    <xdr:sp macro="" textlink="">
      <xdr:nvSpPr>
        <xdr:cNvPr id="264" name="給与水準   （国との比較）平均値テキスト">
          <a:extLst>
            <a:ext uri="{FF2B5EF4-FFF2-40B4-BE49-F238E27FC236}">
              <a16:creationId xmlns:a16="http://schemas.microsoft.com/office/drawing/2014/main" id="{00000000-0008-0000-0300-000008010000}"/>
            </a:ext>
          </a:extLst>
        </xdr:cNvPr>
        <xdr:cNvSpPr txBox="1"/>
      </xdr:nvSpPr>
      <xdr:spPr>
        <a:xfrm>
          <a:off x="17106900" y="145802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161925</xdr:rowOff>
    </xdr:from>
    <xdr:to>
      <xdr:col>81</xdr:col>
      <xdr:colOff>95250</xdr:colOff>
      <xdr:row>86</xdr:row>
      <xdr:rowOff>92075</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6967200" y="1473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161925</xdr:rowOff>
    </xdr:from>
    <xdr:to>
      <xdr:col>77</xdr:col>
      <xdr:colOff>44450</xdr:colOff>
      <xdr:row>87</xdr:row>
      <xdr:rowOff>35719</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15290800" y="14906625"/>
          <a:ext cx="889000" cy="45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161925</xdr:rowOff>
    </xdr:from>
    <xdr:to>
      <xdr:col>77</xdr:col>
      <xdr:colOff>95250</xdr:colOff>
      <xdr:row>86</xdr:row>
      <xdr:rowOff>92075</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6129000" y="1473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102252</xdr:rowOff>
    </xdr:from>
    <xdr:ext cx="7366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5798800" y="145040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87</xdr:row>
      <xdr:rowOff>35719</xdr:rowOff>
    </xdr:from>
    <xdr:to>
      <xdr:col>72</xdr:col>
      <xdr:colOff>203200</xdr:colOff>
      <xdr:row>87</xdr:row>
      <xdr:rowOff>96044</xdr:rowOff>
    </xdr:to>
    <xdr:cxnSp macro="">
      <xdr:nvCxnSpPr>
        <xdr:cNvPr id="269" name="直線コネクタ 268">
          <a:extLst>
            <a:ext uri="{FF2B5EF4-FFF2-40B4-BE49-F238E27FC236}">
              <a16:creationId xmlns:a16="http://schemas.microsoft.com/office/drawing/2014/main" id="{00000000-0008-0000-0300-00000D010000}"/>
            </a:ext>
          </a:extLst>
        </xdr:cNvPr>
        <xdr:cNvCxnSpPr/>
      </xdr:nvCxnSpPr>
      <xdr:spPr>
        <a:xfrm flipV="1">
          <a:off x="14401800" y="14951869"/>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20638</xdr:rowOff>
    </xdr:from>
    <xdr:to>
      <xdr:col>73</xdr:col>
      <xdr:colOff>44450</xdr:colOff>
      <xdr:row>86</xdr:row>
      <xdr:rowOff>122238</xdr:rowOff>
    </xdr:to>
    <xdr:sp macro="" textlink="">
      <xdr:nvSpPr>
        <xdr:cNvPr id="270" name="フローチャート: 判断 269">
          <a:extLst>
            <a:ext uri="{FF2B5EF4-FFF2-40B4-BE49-F238E27FC236}">
              <a16:creationId xmlns:a16="http://schemas.microsoft.com/office/drawing/2014/main" id="{00000000-0008-0000-0300-00000E010000}"/>
            </a:ext>
          </a:extLst>
        </xdr:cNvPr>
        <xdr:cNvSpPr/>
      </xdr:nvSpPr>
      <xdr:spPr>
        <a:xfrm>
          <a:off x="15240000" y="1476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132415</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4909800" y="14534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87</xdr:row>
      <xdr:rowOff>96044</xdr:rowOff>
    </xdr:from>
    <xdr:to>
      <xdr:col>68</xdr:col>
      <xdr:colOff>152400</xdr:colOff>
      <xdr:row>87</xdr:row>
      <xdr:rowOff>126206</xdr:rowOff>
    </xdr:to>
    <xdr:cxnSp macro="">
      <xdr:nvCxnSpPr>
        <xdr:cNvPr id="272" name="直線コネクタ 271">
          <a:extLst>
            <a:ext uri="{FF2B5EF4-FFF2-40B4-BE49-F238E27FC236}">
              <a16:creationId xmlns:a16="http://schemas.microsoft.com/office/drawing/2014/main" id="{00000000-0008-0000-0300-000010010000}"/>
            </a:ext>
          </a:extLst>
        </xdr:cNvPr>
        <xdr:cNvCxnSpPr/>
      </xdr:nvCxnSpPr>
      <xdr:spPr>
        <a:xfrm flipV="1">
          <a:off x="13512800" y="15012194"/>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65881</xdr:rowOff>
    </xdr:from>
    <xdr:to>
      <xdr:col>68</xdr:col>
      <xdr:colOff>203200</xdr:colOff>
      <xdr:row>86</xdr:row>
      <xdr:rowOff>167481</xdr:rowOff>
    </xdr:to>
    <xdr:sp macro="" textlink="">
      <xdr:nvSpPr>
        <xdr:cNvPr id="273" name="フローチャート: 判断 272">
          <a:extLst>
            <a:ext uri="{FF2B5EF4-FFF2-40B4-BE49-F238E27FC236}">
              <a16:creationId xmlns:a16="http://schemas.microsoft.com/office/drawing/2014/main" id="{00000000-0008-0000-0300-000011010000}"/>
            </a:ext>
          </a:extLst>
        </xdr:cNvPr>
        <xdr:cNvSpPr/>
      </xdr:nvSpPr>
      <xdr:spPr>
        <a:xfrm>
          <a:off x="14351000" y="14810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6208</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020800" y="145794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96044</xdr:rowOff>
    </xdr:from>
    <xdr:to>
      <xdr:col>64</xdr:col>
      <xdr:colOff>152400</xdr:colOff>
      <xdr:row>87</xdr:row>
      <xdr:rowOff>26194</xdr:rowOff>
    </xdr:to>
    <xdr:sp macro="" textlink="">
      <xdr:nvSpPr>
        <xdr:cNvPr id="275" name="フローチャート: 判断 274">
          <a:extLst>
            <a:ext uri="{FF2B5EF4-FFF2-40B4-BE49-F238E27FC236}">
              <a16:creationId xmlns:a16="http://schemas.microsoft.com/office/drawing/2014/main" id="{00000000-0008-0000-0300-000013010000}"/>
            </a:ext>
          </a:extLst>
        </xdr:cNvPr>
        <xdr:cNvSpPr/>
      </xdr:nvSpPr>
      <xdr:spPr>
        <a:xfrm>
          <a:off x="13462000" y="14840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36371</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3131800" y="14609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126206</xdr:rowOff>
    </xdr:from>
    <xdr:to>
      <xdr:col>81</xdr:col>
      <xdr:colOff>95250</xdr:colOff>
      <xdr:row>87</xdr:row>
      <xdr:rowOff>56356</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6967200" y="14870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98283</xdr:rowOff>
    </xdr:from>
    <xdr:ext cx="762000" cy="259045"/>
    <xdr:sp macro="" textlink="">
      <xdr:nvSpPr>
        <xdr:cNvPr id="283" name="給与水準   （国との比較）該当値テキスト">
          <a:extLst>
            <a:ext uri="{FF2B5EF4-FFF2-40B4-BE49-F238E27FC236}">
              <a16:creationId xmlns:a16="http://schemas.microsoft.com/office/drawing/2014/main" id="{00000000-0008-0000-0300-00001B010000}"/>
            </a:ext>
          </a:extLst>
        </xdr:cNvPr>
        <xdr:cNvSpPr txBox="1"/>
      </xdr:nvSpPr>
      <xdr:spPr>
        <a:xfrm>
          <a:off x="17106900" y="14842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111125</xdr:rowOff>
    </xdr:from>
    <xdr:to>
      <xdr:col>77</xdr:col>
      <xdr:colOff>95250</xdr:colOff>
      <xdr:row>87</xdr:row>
      <xdr:rowOff>41275</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6129000" y="1485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26052</xdr:rowOff>
    </xdr:from>
    <xdr:ext cx="7366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5798800" y="14942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156369</xdr:rowOff>
    </xdr:from>
    <xdr:to>
      <xdr:col>73</xdr:col>
      <xdr:colOff>44450</xdr:colOff>
      <xdr:row>87</xdr:row>
      <xdr:rowOff>86519</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5240000" y="14901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71296</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4909800" y="14987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87</xdr:row>
      <xdr:rowOff>45244</xdr:rowOff>
    </xdr:from>
    <xdr:to>
      <xdr:col>68</xdr:col>
      <xdr:colOff>203200</xdr:colOff>
      <xdr:row>87</xdr:row>
      <xdr:rowOff>146844</xdr:rowOff>
    </xdr:to>
    <xdr:sp macro="" textlink="">
      <xdr:nvSpPr>
        <xdr:cNvPr id="288" name="楕円 287">
          <a:extLst>
            <a:ext uri="{FF2B5EF4-FFF2-40B4-BE49-F238E27FC236}">
              <a16:creationId xmlns:a16="http://schemas.microsoft.com/office/drawing/2014/main" id="{00000000-0008-0000-0300-000020010000}"/>
            </a:ext>
          </a:extLst>
        </xdr:cNvPr>
        <xdr:cNvSpPr/>
      </xdr:nvSpPr>
      <xdr:spPr>
        <a:xfrm>
          <a:off x="14351000" y="14961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131621</xdr:rowOff>
    </xdr:from>
    <xdr:ext cx="762000" cy="259045"/>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4020800" y="15047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75406</xdr:rowOff>
    </xdr:from>
    <xdr:to>
      <xdr:col>64</xdr:col>
      <xdr:colOff>152400</xdr:colOff>
      <xdr:row>88</xdr:row>
      <xdr:rowOff>5556</xdr:rowOff>
    </xdr:to>
    <xdr:sp macro="" textlink="">
      <xdr:nvSpPr>
        <xdr:cNvPr id="290" name="楕円 289">
          <a:extLst>
            <a:ext uri="{FF2B5EF4-FFF2-40B4-BE49-F238E27FC236}">
              <a16:creationId xmlns:a16="http://schemas.microsoft.com/office/drawing/2014/main" id="{00000000-0008-0000-0300-000022010000}"/>
            </a:ext>
          </a:extLst>
        </xdr:cNvPr>
        <xdr:cNvSpPr/>
      </xdr:nvSpPr>
      <xdr:spPr>
        <a:xfrm>
          <a:off x="13462000" y="14991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161783</xdr:rowOff>
    </xdr:from>
    <xdr:ext cx="762000" cy="259045"/>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3131800" y="15077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4" name="テキスト ボックス 293">
          <a:extLst>
            <a:ext uri="{FF2B5EF4-FFF2-40B4-BE49-F238E27FC236}">
              <a16:creationId xmlns:a16="http://schemas.microsoft.com/office/drawing/2014/main" id="{00000000-0008-0000-0300-000026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[6.75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300" name="正方形/長方形 299">
          <a:extLst>
            <a:ext uri="{FF2B5EF4-FFF2-40B4-BE49-F238E27FC236}">
              <a16:creationId xmlns:a16="http://schemas.microsoft.com/office/drawing/2014/main" id="{00000000-0008-0000-0300-00002C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301" name="正方形/長方形 300">
          <a:extLst>
            <a:ext uri="{FF2B5EF4-FFF2-40B4-BE49-F238E27FC236}">
              <a16:creationId xmlns:a16="http://schemas.microsoft.com/office/drawing/2014/main" id="{00000000-0008-0000-0300-00002D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302" name="正方形/長方形 301">
          <a:extLst>
            <a:ext uri="{FF2B5EF4-FFF2-40B4-BE49-F238E27FC236}">
              <a16:creationId xmlns:a16="http://schemas.microsoft.com/office/drawing/2014/main" id="{00000000-0008-0000-0300-00002E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3" name="正方形/長方形 302">
          <a:extLst>
            <a:ext uri="{FF2B5EF4-FFF2-40B4-BE49-F238E27FC236}">
              <a16:creationId xmlns:a16="http://schemas.microsoft.com/office/drawing/2014/main" id="{00000000-0008-0000-0300-00002F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ワーク・ライフ・バランスの観点から、産休、育休者等に対応するために必要な職員を確保していることやその他の新たな行政課題への対応を行ったこと等により、類似団体平均を上回る水準で推移している。今後は、令和７年３月に策定した吹田市職員体制方針に沿って、業務プロセス改善に取り組むとともに、新たな業務増に対しても増員することなく既存体制で対応するなど、最適な職員体制の構築を進める。</a:t>
          </a:r>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9" name="テキスト ボックス 318">
          <a:extLst>
            <a:ext uri="{FF2B5EF4-FFF2-40B4-BE49-F238E27FC236}">
              <a16:creationId xmlns:a16="http://schemas.microsoft.com/office/drawing/2014/main" id="{00000000-0008-0000-0300-00003F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22" name="定員管理の状況グラフ枠">
          <a:extLst>
            <a:ext uri="{FF2B5EF4-FFF2-40B4-BE49-F238E27FC236}">
              <a16:creationId xmlns:a16="http://schemas.microsoft.com/office/drawing/2014/main" id="{00000000-0008-0000-0300-000042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57</xdr:row>
      <xdr:rowOff>108857</xdr:rowOff>
    </xdr:from>
    <xdr:to>
      <xdr:col>81</xdr:col>
      <xdr:colOff>44450</xdr:colOff>
      <xdr:row>66</xdr:row>
      <xdr:rowOff>85997</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flipV="1">
          <a:off x="17018000" y="9881507"/>
          <a:ext cx="0" cy="15201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58074</xdr:rowOff>
    </xdr:from>
    <xdr:ext cx="762000" cy="259045"/>
    <xdr:sp macro="" textlink="">
      <xdr:nvSpPr>
        <xdr:cNvPr id="324" name="定員管理の状況最小値テキスト">
          <a:extLst>
            <a:ext uri="{FF2B5EF4-FFF2-40B4-BE49-F238E27FC236}">
              <a16:creationId xmlns:a16="http://schemas.microsoft.com/office/drawing/2014/main" id="{00000000-0008-0000-0300-000044010000}"/>
            </a:ext>
          </a:extLst>
        </xdr:cNvPr>
        <xdr:cNvSpPr txBox="1"/>
      </xdr:nvSpPr>
      <xdr:spPr>
        <a:xfrm>
          <a:off x="17106900" y="11373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85997</xdr:rowOff>
    </xdr:from>
    <xdr:to>
      <xdr:col>81</xdr:col>
      <xdr:colOff>133350</xdr:colOff>
      <xdr:row>66</xdr:row>
      <xdr:rowOff>85997</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6929100" y="114016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23784</xdr:rowOff>
    </xdr:from>
    <xdr:ext cx="762000" cy="259045"/>
    <xdr:sp macro="" textlink="">
      <xdr:nvSpPr>
        <xdr:cNvPr id="326" name="定員管理の状況最大値テキスト">
          <a:extLst>
            <a:ext uri="{FF2B5EF4-FFF2-40B4-BE49-F238E27FC236}">
              <a16:creationId xmlns:a16="http://schemas.microsoft.com/office/drawing/2014/main" id="{00000000-0008-0000-0300-000046010000}"/>
            </a:ext>
          </a:extLst>
        </xdr:cNvPr>
        <xdr:cNvSpPr txBox="1"/>
      </xdr:nvSpPr>
      <xdr:spPr>
        <a:xfrm>
          <a:off x="17106900" y="9624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57</xdr:row>
      <xdr:rowOff>108857</xdr:rowOff>
    </xdr:from>
    <xdr:to>
      <xdr:col>81</xdr:col>
      <xdr:colOff>133350</xdr:colOff>
      <xdr:row>57</xdr:row>
      <xdr:rowOff>108857</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a:off x="16929100" y="98815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64226</xdr:rowOff>
    </xdr:from>
    <xdr:to>
      <xdr:col>81</xdr:col>
      <xdr:colOff>44450</xdr:colOff>
      <xdr:row>61</xdr:row>
      <xdr:rowOff>78015</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6179800" y="10522676"/>
          <a:ext cx="8382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160037</xdr:rowOff>
    </xdr:from>
    <xdr:ext cx="762000" cy="259045"/>
    <xdr:sp macro="" textlink="">
      <xdr:nvSpPr>
        <xdr:cNvPr id="329" name="定員管理の状況平均値テキスト">
          <a:extLst>
            <a:ext uri="{FF2B5EF4-FFF2-40B4-BE49-F238E27FC236}">
              <a16:creationId xmlns:a16="http://schemas.microsoft.com/office/drawing/2014/main" id="{00000000-0008-0000-0300-000049010000}"/>
            </a:ext>
          </a:extLst>
        </xdr:cNvPr>
        <xdr:cNvSpPr txBox="1"/>
      </xdr:nvSpPr>
      <xdr:spPr>
        <a:xfrm>
          <a:off x="17106900" y="102755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143510</xdr:rowOff>
    </xdr:from>
    <xdr:to>
      <xdr:col>81</xdr:col>
      <xdr:colOff>95250</xdr:colOff>
      <xdr:row>61</xdr:row>
      <xdr:rowOff>73660</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6967200" y="1043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64226</xdr:rowOff>
    </xdr:from>
    <xdr:to>
      <xdr:col>77</xdr:col>
      <xdr:colOff>44450</xdr:colOff>
      <xdr:row>61</xdr:row>
      <xdr:rowOff>74567</xdr:rowOff>
    </xdr:to>
    <xdr:cxnSp macro="">
      <xdr:nvCxnSpPr>
        <xdr:cNvPr id="331" name="直線コネクタ 330">
          <a:extLst>
            <a:ext uri="{FF2B5EF4-FFF2-40B4-BE49-F238E27FC236}">
              <a16:creationId xmlns:a16="http://schemas.microsoft.com/office/drawing/2014/main" id="{00000000-0008-0000-0300-00004B010000}"/>
            </a:ext>
          </a:extLst>
        </xdr:cNvPr>
        <xdr:cNvCxnSpPr/>
      </xdr:nvCxnSpPr>
      <xdr:spPr>
        <a:xfrm flipV="1">
          <a:off x="15290800" y="10522676"/>
          <a:ext cx="8890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119380</xdr:rowOff>
    </xdr:from>
    <xdr:to>
      <xdr:col>77</xdr:col>
      <xdr:colOff>95250</xdr:colOff>
      <xdr:row>61</xdr:row>
      <xdr:rowOff>49530</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6129000" y="1040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59707</xdr:rowOff>
    </xdr:from>
    <xdr:ext cx="7366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798800" y="1017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71120</xdr:rowOff>
    </xdr:from>
    <xdr:to>
      <xdr:col>72</xdr:col>
      <xdr:colOff>203200</xdr:colOff>
      <xdr:row>61</xdr:row>
      <xdr:rowOff>74567</xdr:rowOff>
    </xdr:to>
    <xdr:cxnSp macro="">
      <xdr:nvCxnSpPr>
        <xdr:cNvPr id="334" name="直線コネクタ 333">
          <a:extLst>
            <a:ext uri="{FF2B5EF4-FFF2-40B4-BE49-F238E27FC236}">
              <a16:creationId xmlns:a16="http://schemas.microsoft.com/office/drawing/2014/main" id="{00000000-0008-0000-0300-00004E010000}"/>
            </a:ext>
          </a:extLst>
        </xdr:cNvPr>
        <xdr:cNvCxnSpPr/>
      </xdr:nvCxnSpPr>
      <xdr:spPr>
        <a:xfrm>
          <a:off x="14401800" y="10529570"/>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98697</xdr:rowOff>
    </xdr:from>
    <xdr:to>
      <xdr:col>73</xdr:col>
      <xdr:colOff>44450</xdr:colOff>
      <xdr:row>61</xdr:row>
      <xdr:rowOff>28847</xdr:rowOff>
    </xdr:to>
    <xdr:sp macro="" textlink="">
      <xdr:nvSpPr>
        <xdr:cNvPr id="335" name="フローチャート: 判断 334">
          <a:extLst>
            <a:ext uri="{FF2B5EF4-FFF2-40B4-BE49-F238E27FC236}">
              <a16:creationId xmlns:a16="http://schemas.microsoft.com/office/drawing/2014/main" id="{00000000-0008-0000-0300-00004F010000}"/>
            </a:ext>
          </a:extLst>
        </xdr:cNvPr>
        <xdr:cNvSpPr/>
      </xdr:nvSpPr>
      <xdr:spPr>
        <a:xfrm>
          <a:off x="15240000" y="10385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39024</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4909800" y="10154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71120</xdr:rowOff>
    </xdr:from>
    <xdr:to>
      <xdr:col>68</xdr:col>
      <xdr:colOff>152400</xdr:colOff>
      <xdr:row>61</xdr:row>
      <xdr:rowOff>88356</xdr:rowOff>
    </xdr:to>
    <xdr:cxnSp macro="">
      <xdr:nvCxnSpPr>
        <xdr:cNvPr id="337" name="直線コネクタ 336">
          <a:extLst>
            <a:ext uri="{FF2B5EF4-FFF2-40B4-BE49-F238E27FC236}">
              <a16:creationId xmlns:a16="http://schemas.microsoft.com/office/drawing/2014/main" id="{00000000-0008-0000-0300-000051010000}"/>
            </a:ext>
          </a:extLst>
        </xdr:cNvPr>
        <xdr:cNvCxnSpPr/>
      </xdr:nvCxnSpPr>
      <xdr:spPr>
        <a:xfrm flipV="1">
          <a:off x="13512800" y="10529570"/>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81462</xdr:rowOff>
    </xdr:from>
    <xdr:to>
      <xdr:col>68</xdr:col>
      <xdr:colOff>203200</xdr:colOff>
      <xdr:row>61</xdr:row>
      <xdr:rowOff>11612</xdr:rowOff>
    </xdr:to>
    <xdr:sp macro="" textlink="">
      <xdr:nvSpPr>
        <xdr:cNvPr id="338" name="フローチャート: 判断 337">
          <a:extLst>
            <a:ext uri="{FF2B5EF4-FFF2-40B4-BE49-F238E27FC236}">
              <a16:creationId xmlns:a16="http://schemas.microsoft.com/office/drawing/2014/main" id="{00000000-0008-0000-0300-000052010000}"/>
            </a:ext>
          </a:extLst>
        </xdr:cNvPr>
        <xdr:cNvSpPr/>
      </xdr:nvSpPr>
      <xdr:spPr>
        <a:xfrm>
          <a:off x="14351000" y="10368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21789</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020800" y="10137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67673</xdr:rowOff>
    </xdr:from>
    <xdr:to>
      <xdr:col>64</xdr:col>
      <xdr:colOff>152400</xdr:colOff>
      <xdr:row>60</xdr:row>
      <xdr:rowOff>169273</xdr:rowOff>
    </xdr:to>
    <xdr:sp macro="" textlink="">
      <xdr:nvSpPr>
        <xdr:cNvPr id="340" name="フローチャート: 判断 339">
          <a:extLst>
            <a:ext uri="{FF2B5EF4-FFF2-40B4-BE49-F238E27FC236}">
              <a16:creationId xmlns:a16="http://schemas.microsoft.com/office/drawing/2014/main" id="{00000000-0008-0000-0300-000054010000}"/>
            </a:ext>
          </a:extLst>
        </xdr:cNvPr>
        <xdr:cNvSpPr/>
      </xdr:nvSpPr>
      <xdr:spPr>
        <a:xfrm>
          <a:off x="13462000" y="1035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8000</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3131800" y="10123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27215</xdr:rowOff>
    </xdr:from>
    <xdr:to>
      <xdr:col>81</xdr:col>
      <xdr:colOff>95250</xdr:colOff>
      <xdr:row>61</xdr:row>
      <xdr:rowOff>128815</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6967200" y="10485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170742</xdr:rowOff>
    </xdr:from>
    <xdr:ext cx="762000" cy="259045"/>
    <xdr:sp macro="" textlink="">
      <xdr:nvSpPr>
        <xdr:cNvPr id="348" name="定員管理の状況該当値テキスト">
          <a:extLst>
            <a:ext uri="{FF2B5EF4-FFF2-40B4-BE49-F238E27FC236}">
              <a16:creationId xmlns:a16="http://schemas.microsoft.com/office/drawing/2014/main" id="{00000000-0008-0000-0300-00005C010000}"/>
            </a:ext>
          </a:extLst>
        </xdr:cNvPr>
        <xdr:cNvSpPr txBox="1"/>
      </xdr:nvSpPr>
      <xdr:spPr>
        <a:xfrm>
          <a:off x="17106900" y="10457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13426</xdr:rowOff>
    </xdr:from>
    <xdr:to>
      <xdr:col>77</xdr:col>
      <xdr:colOff>95250</xdr:colOff>
      <xdr:row>61</xdr:row>
      <xdr:rowOff>115026</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6129000" y="10471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99803</xdr:rowOff>
    </xdr:from>
    <xdr:ext cx="7366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5798800" y="105582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23767</xdr:rowOff>
    </xdr:from>
    <xdr:to>
      <xdr:col>73</xdr:col>
      <xdr:colOff>44450</xdr:colOff>
      <xdr:row>61</xdr:row>
      <xdr:rowOff>125367</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5240000" y="10482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110144</xdr:rowOff>
    </xdr:from>
    <xdr:ext cx="762000" cy="25904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4909800" y="10568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20320</xdr:rowOff>
    </xdr:from>
    <xdr:to>
      <xdr:col>68</xdr:col>
      <xdr:colOff>203200</xdr:colOff>
      <xdr:row>61</xdr:row>
      <xdr:rowOff>121920</xdr:rowOff>
    </xdr:to>
    <xdr:sp macro="" textlink="">
      <xdr:nvSpPr>
        <xdr:cNvPr id="353" name="楕円 352">
          <a:extLst>
            <a:ext uri="{FF2B5EF4-FFF2-40B4-BE49-F238E27FC236}">
              <a16:creationId xmlns:a16="http://schemas.microsoft.com/office/drawing/2014/main" id="{00000000-0008-0000-0300-000061010000}"/>
            </a:ext>
          </a:extLst>
        </xdr:cNvPr>
        <xdr:cNvSpPr/>
      </xdr:nvSpPr>
      <xdr:spPr>
        <a:xfrm>
          <a:off x="14351000" y="1047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106697</xdr:rowOff>
    </xdr:from>
    <xdr:ext cx="762000" cy="259045"/>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4020800" y="1056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37556</xdr:rowOff>
    </xdr:from>
    <xdr:to>
      <xdr:col>64</xdr:col>
      <xdr:colOff>152400</xdr:colOff>
      <xdr:row>61</xdr:row>
      <xdr:rowOff>139156</xdr:rowOff>
    </xdr:to>
    <xdr:sp macro="" textlink="">
      <xdr:nvSpPr>
        <xdr:cNvPr id="355" name="楕円 354">
          <a:extLst>
            <a:ext uri="{FF2B5EF4-FFF2-40B4-BE49-F238E27FC236}">
              <a16:creationId xmlns:a16="http://schemas.microsoft.com/office/drawing/2014/main" id="{00000000-0008-0000-0300-000063010000}"/>
            </a:ext>
          </a:extLst>
        </xdr:cNvPr>
        <xdr:cNvSpPr/>
      </xdr:nvSpPr>
      <xdr:spPr>
        <a:xfrm>
          <a:off x="13462000" y="10496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123933</xdr:rowOff>
    </xdr:from>
    <xdr:ext cx="762000" cy="259045"/>
    <xdr:sp macro=""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3131800" y="10582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5" name="正方形/長方形 364">
          <a:extLst>
            <a:ext uri="{FF2B5EF4-FFF2-40B4-BE49-F238E27FC236}">
              <a16:creationId xmlns:a16="http://schemas.microsoft.com/office/drawing/2014/main" id="{00000000-0008-0000-0300-00006D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6" name="正方形/長方形 365">
          <a:extLst>
            <a:ext uri="{FF2B5EF4-FFF2-40B4-BE49-F238E27FC236}">
              <a16:creationId xmlns:a16="http://schemas.microsoft.com/office/drawing/2014/main" id="{00000000-0008-0000-0300-00006E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7" name="正方形/長方形 366">
          <a:extLst>
            <a:ext uri="{FF2B5EF4-FFF2-40B4-BE49-F238E27FC236}">
              <a16:creationId xmlns:a16="http://schemas.microsoft.com/office/drawing/2014/main" id="{00000000-0008-0000-0300-00006F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8" name="正方形/長方形 367">
          <a:extLst>
            <a:ext uri="{FF2B5EF4-FFF2-40B4-BE49-F238E27FC236}">
              <a16:creationId xmlns:a16="http://schemas.microsoft.com/office/drawing/2014/main" id="{00000000-0008-0000-0300-000070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本市では、赤字地方債について、発行を極力抑制することを財政運営における指標の一つとしており、令和２年度及び４</a:t>
          </a:r>
          <a:r>
            <a:rPr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～６</a:t>
          </a:r>
          <a:r>
            <a:rPr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年度を除き、平成</a:t>
          </a:r>
          <a:r>
            <a:rPr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23</a:t>
          </a:r>
          <a:r>
            <a:rPr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以降は臨時財政対策債を発行していない。また、過去に借り入れた地方債について、償還が完了するものも多く、地方債償還のための一般財源等を抑えることができていることから、類似団体平均を下回っている。</a:t>
          </a:r>
          <a:endParaRPr lang="ja-JP" altLang="ja-JP" sz="1600">
            <a:effectLst/>
            <a:latin typeface="ＭＳ Ｐゴシック" panose="020B0600070205080204" pitchFamily="50" charset="-128"/>
            <a:ea typeface="ＭＳ Ｐゴシック" panose="020B0600070205080204" pitchFamily="50" charset="-128"/>
          </a:endParaRPr>
        </a:p>
        <a:p>
          <a:r>
            <a:rPr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今後、大規模な普通建設事業の実施に伴う建設債の発行が見込まれることから、適切な市債管理に努める必要がある。</a:t>
          </a:r>
          <a:endParaRPr lang="ja-JP" altLang="ja-JP" sz="16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3" name="公債費負担の状況グラフ枠">
          <a:extLst>
            <a:ext uri="{FF2B5EF4-FFF2-40B4-BE49-F238E27FC236}">
              <a16:creationId xmlns:a16="http://schemas.microsoft.com/office/drawing/2014/main" id="{00000000-0008-0000-0300-00007F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22013</xdr:rowOff>
    </xdr:from>
    <xdr:to>
      <xdr:col>81</xdr:col>
      <xdr:colOff>44450</xdr:colOff>
      <xdr:row>44</xdr:row>
      <xdr:rowOff>52494</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flipV="1">
          <a:off x="17018000" y="6365663"/>
          <a:ext cx="0" cy="12306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24571</xdr:rowOff>
    </xdr:from>
    <xdr:ext cx="762000" cy="259045"/>
    <xdr:sp macro="" textlink="">
      <xdr:nvSpPr>
        <xdr:cNvPr id="385" name="公債費負担の状況最小値テキスト">
          <a:extLst>
            <a:ext uri="{FF2B5EF4-FFF2-40B4-BE49-F238E27FC236}">
              <a16:creationId xmlns:a16="http://schemas.microsoft.com/office/drawing/2014/main" id="{00000000-0008-0000-0300-000081010000}"/>
            </a:ext>
          </a:extLst>
        </xdr:cNvPr>
        <xdr:cNvSpPr txBox="1"/>
      </xdr:nvSpPr>
      <xdr:spPr>
        <a:xfrm>
          <a:off x="17106900" y="7568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52494</xdr:rowOff>
    </xdr:from>
    <xdr:to>
      <xdr:col>81</xdr:col>
      <xdr:colOff>133350</xdr:colOff>
      <xdr:row>44</xdr:row>
      <xdr:rowOff>52494</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6929100" y="7596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108390</xdr:rowOff>
    </xdr:from>
    <xdr:ext cx="762000" cy="259045"/>
    <xdr:sp macro="" textlink="">
      <xdr:nvSpPr>
        <xdr:cNvPr id="387" name="公債費負担の状況最大値テキスト">
          <a:extLst>
            <a:ext uri="{FF2B5EF4-FFF2-40B4-BE49-F238E27FC236}">
              <a16:creationId xmlns:a16="http://schemas.microsoft.com/office/drawing/2014/main" id="{00000000-0008-0000-0300-000083010000}"/>
            </a:ext>
          </a:extLst>
        </xdr:cNvPr>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22013</xdr:rowOff>
    </xdr:from>
    <xdr:to>
      <xdr:col>81</xdr:col>
      <xdr:colOff>133350</xdr:colOff>
      <xdr:row>37</xdr:row>
      <xdr:rowOff>22013</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38</xdr:row>
      <xdr:rowOff>83820</xdr:rowOff>
    </xdr:from>
    <xdr:to>
      <xdr:col>81</xdr:col>
      <xdr:colOff>44450</xdr:colOff>
      <xdr:row>38</xdr:row>
      <xdr:rowOff>107950</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a:off x="16179800" y="659892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64364</xdr:rowOff>
    </xdr:from>
    <xdr:ext cx="762000" cy="259045"/>
    <xdr:sp macro="" textlink="">
      <xdr:nvSpPr>
        <xdr:cNvPr id="390" name="公債費負担の状況平均値テキスト">
          <a:extLst>
            <a:ext uri="{FF2B5EF4-FFF2-40B4-BE49-F238E27FC236}">
              <a16:creationId xmlns:a16="http://schemas.microsoft.com/office/drawing/2014/main" id="{00000000-0008-0000-0300-000086010000}"/>
            </a:ext>
          </a:extLst>
        </xdr:cNvPr>
        <xdr:cNvSpPr txBox="1"/>
      </xdr:nvSpPr>
      <xdr:spPr>
        <a:xfrm>
          <a:off x="17106900" y="69223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92287</xdr:rowOff>
    </xdr:from>
    <xdr:to>
      <xdr:col>81</xdr:col>
      <xdr:colOff>95250</xdr:colOff>
      <xdr:row>41</xdr:row>
      <xdr:rowOff>22437</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6967200" y="695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38</xdr:row>
      <xdr:rowOff>43604</xdr:rowOff>
    </xdr:from>
    <xdr:to>
      <xdr:col>77</xdr:col>
      <xdr:colOff>44450</xdr:colOff>
      <xdr:row>38</xdr:row>
      <xdr:rowOff>83820</xdr:rowOff>
    </xdr:to>
    <xdr:cxnSp macro="">
      <xdr:nvCxnSpPr>
        <xdr:cNvPr id="392" name="直線コネクタ 391">
          <a:extLst>
            <a:ext uri="{FF2B5EF4-FFF2-40B4-BE49-F238E27FC236}">
              <a16:creationId xmlns:a16="http://schemas.microsoft.com/office/drawing/2014/main" id="{00000000-0008-0000-0300-000088010000}"/>
            </a:ext>
          </a:extLst>
        </xdr:cNvPr>
        <xdr:cNvCxnSpPr/>
      </xdr:nvCxnSpPr>
      <xdr:spPr>
        <a:xfrm>
          <a:off x="15290800" y="6558704"/>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92287</xdr:rowOff>
    </xdr:from>
    <xdr:to>
      <xdr:col>77</xdr:col>
      <xdr:colOff>95250</xdr:colOff>
      <xdr:row>41</xdr:row>
      <xdr:rowOff>22437</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6129000" y="695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7214</xdr:rowOff>
    </xdr:from>
    <xdr:ext cx="7366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5798800" y="70366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37</xdr:row>
      <xdr:rowOff>142663</xdr:rowOff>
    </xdr:from>
    <xdr:to>
      <xdr:col>72</xdr:col>
      <xdr:colOff>203200</xdr:colOff>
      <xdr:row>38</xdr:row>
      <xdr:rowOff>43604</xdr:rowOff>
    </xdr:to>
    <xdr:cxnSp macro="">
      <xdr:nvCxnSpPr>
        <xdr:cNvPr id="395" name="直線コネクタ 394">
          <a:extLst>
            <a:ext uri="{FF2B5EF4-FFF2-40B4-BE49-F238E27FC236}">
              <a16:creationId xmlns:a16="http://schemas.microsoft.com/office/drawing/2014/main" id="{00000000-0008-0000-0300-00008B010000}"/>
            </a:ext>
          </a:extLst>
        </xdr:cNvPr>
        <xdr:cNvCxnSpPr/>
      </xdr:nvCxnSpPr>
      <xdr:spPr>
        <a:xfrm>
          <a:off x="14401800" y="6486313"/>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92287</xdr:rowOff>
    </xdr:from>
    <xdr:to>
      <xdr:col>73</xdr:col>
      <xdr:colOff>44450</xdr:colOff>
      <xdr:row>41</xdr:row>
      <xdr:rowOff>22437</xdr:rowOff>
    </xdr:to>
    <xdr:sp macro="" textlink="">
      <xdr:nvSpPr>
        <xdr:cNvPr id="396" name="フローチャート: 判断 395">
          <a:extLst>
            <a:ext uri="{FF2B5EF4-FFF2-40B4-BE49-F238E27FC236}">
              <a16:creationId xmlns:a16="http://schemas.microsoft.com/office/drawing/2014/main" id="{00000000-0008-0000-0300-00008C010000}"/>
            </a:ext>
          </a:extLst>
        </xdr:cNvPr>
        <xdr:cNvSpPr/>
      </xdr:nvSpPr>
      <xdr:spPr>
        <a:xfrm>
          <a:off x="15240000" y="695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7214</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4909800" y="703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37</xdr:row>
      <xdr:rowOff>70273</xdr:rowOff>
    </xdr:from>
    <xdr:to>
      <xdr:col>68</xdr:col>
      <xdr:colOff>152400</xdr:colOff>
      <xdr:row>37</xdr:row>
      <xdr:rowOff>142663</xdr:rowOff>
    </xdr:to>
    <xdr:cxnSp macro="">
      <xdr:nvCxnSpPr>
        <xdr:cNvPr id="398" name="直線コネクタ 397">
          <a:extLst>
            <a:ext uri="{FF2B5EF4-FFF2-40B4-BE49-F238E27FC236}">
              <a16:creationId xmlns:a16="http://schemas.microsoft.com/office/drawing/2014/main" id="{00000000-0008-0000-0300-00008E010000}"/>
            </a:ext>
          </a:extLst>
        </xdr:cNvPr>
        <xdr:cNvCxnSpPr/>
      </xdr:nvCxnSpPr>
      <xdr:spPr>
        <a:xfrm>
          <a:off x="13512800" y="6413923"/>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92287</xdr:rowOff>
    </xdr:from>
    <xdr:to>
      <xdr:col>68</xdr:col>
      <xdr:colOff>203200</xdr:colOff>
      <xdr:row>41</xdr:row>
      <xdr:rowOff>22437</xdr:rowOff>
    </xdr:to>
    <xdr:sp macro="" textlink="">
      <xdr:nvSpPr>
        <xdr:cNvPr id="399" name="フローチャート: 判断 398">
          <a:extLst>
            <a:ext uri="{FF2B5EF4-FFF2-40B4-BE49-F238E27FC236}">
              <a16:creationId xmlns:a16="http://schemas.microsoft.com/office/drawing/2014/main" id="{00000000-0008-0000-0300-00008F010000}"/>
            </a:ext>
          </a:extLst>
        </xdr:cNvPr>
        <xdr:cNvSpPr/>
      </xdr:nvSpPr>
      <xdr:spPr>
        <a:xfrm>
          <a:off x="14351000" y="695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7214</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020800" y="703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108373</xdr:rowOff>
    </xdr:from>
    <xdr:to>
      <xdr:col>64</xdr:col>
      <xdr:colOff>152400</xdr:colOff>
      <xdr:row>41</xdr:row>
      <xdr:rowOff>38523</xdr:rowOff>
    </xdr:to>
    <xdr:sp macro="" textlink="">
      <xdr:nvSpPr>
        <xdr:cNvPr id="401" name="フローチャート: 判断 400">
          <a:extLst>
            <a:ext uri="{FF2B5EF4-FFF2-40B4-BE49-F238E27FC236}">
              <a16:creationId xmlns:a16="http://schemas.microsoft.com/office/drawing/2014/main" id="{00000000-0008-0000-0300-000091010000}"/>
            </a:ext>
          </a:extLst>
        </xdr:cNvPr>
        <xdr:cNvSpPr/>
      </xdr:nvSpPr>
      <xdr:spPr>
        <a:xfrm>
          <a:off x="134620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23300</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3131800" y="7052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38</xdr:row>
      <xdr:rowOff>57150</xdr:rowOff>
    </xdr:from>
    <xdr:to>
      <xdr:col>81</xdr:col>
      <xdr:colOff>95250</xdr:colOff>
      <xdr:row>38</xdr:row>
      <xdr:rowOff>158750</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6967200" y="657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37</xdr:row>
      <xdr:rowOff>73677</xdr:rowOff>
    </xdr:from>
    <xdr:ext cx="762000" cy="259045"/>
    <xdr:sp macro="" textlink="">
      <xdr:nvSpPr>
        <xdr:cNvPr id="409" name="公債費負担の状況該当値テキスト">
          <a:extLst>
            <a:ext uri="{FF2B5EF4-FFF2-40B4-BE49-F238E27FC236}">
              <a16:creationId xmlns:a16="http://schemas.microsoft.com/office/drawing/2014/main" id="{00000000-0008-0000-0300-000099010000}"/>
            </a:ext>
          </a:extLst>
        </xdr:cNvPr>
        <xdr:cNvSpPr txBox="1"/>
      </xdr:nvSpPr>
      <xdr:spPr>
        <a:xfrm>
          <a:off x="17106900" y="6417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38</xdr:row>
      <xdr:rowOff>33020</xdr:rowOff>
    </xdr:from>
    <xdr:to>
      <xdr:col>77</xdr:col>
      <xdr:colOff>95250</xdr:colOff>
      <xdr:row>38</xdr:row>
      <xdr:rowOff>134620</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6129000" y="654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36</xdr:row>
      <xdr:rowOff>144797</xdr:rowOff>
    </xdr:from>
    <xdr:ext cx="7366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5798800" y="6316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37</xdr:row>
      <xdr:rowOff>164254</xdr:rowOff>
    </xdr:from>
    <xdr:to>
      <xdr:col>73</xdr:col>
      <xdr:colOff>44450</xdr:colOff>
      <xdr:row>38</xdr:row>
      <xdr:rowOff>94404</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5240000" y="6507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36</xdr:row>
      <xdr:rowOff>104580</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4909800" y="6276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37</xdr:row>
      <xdr:rowOff>91863</xdr:rowOff>
    </xdr:from>
    <xdr:to>
      <xdr:col>68</xdr:col>
      <xdr:colOff>203200</xdr:colOff>
      <xdr:row>38</xdr:row>
      <xdr:rowOff>22013</xdr:rowOff>
    </xdr:to>
    <xdr:sp macro="" textlink="">
      <xdr:nvSpPr>
        <xdr:cNvPr id="414" name="楕円 413">
          <a:extLst>
            <a:ext uri="{FF2B5EF4-FFF2-40B4-BE49-F238E27FC236}">
              <a16:creationId xmlns:a16="http://schemas.microsoft.com/office/drawing/2014/main" id="{00000000-0008-0000-0300-00009E010000}"/>
            </a:ext>
          </a:extLst>
        </xdr:cNvPr>
        <xdr:cNvSpPr/>
      </xdr:nvSpPr>
      <xdr:spPr>
        <a:xfrm>
          <a:off x="14351000" y="6435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36</xdr:row>
      <xdr:rowOff>32190</xdr:rowOff>
    </xdr:from>
    <xdr:ext cx="762000" cy="259045"/>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4020800" y="6204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37</xdr:row>
      <xdr:rowOff>19473</xdr:rowOff>
    </xdr:from>
    <xdr:to>
      <xdr:col>64</xdr:col>
      <xdr:colOff>152400</xdr:colOff>
      <xdr:row>37</xdr:row>
      <xdr:rowOff>121073</xdr:rowOff>
    </xdr:to>
    <xdr:sp macro="" textlink="">
      <xdr:nvSpPr>
        <xdr:cNvPr id="416" name="楕円 415">
          <a:extLst>
            <a:ext uri="{FF2B5EF4-FFF2-40B4-BE49-F238E27FC236}">
              <a16:creationId xmlns:a16="http://schemas.microsoft.com/office/drawing/2014/main" id="{00000000-0008-0000-0300-0000A0010000}"/>
            </a:ext>
          </a:extLst>
        </xdr:cNvPr>
        <xdr:cNvSpPr/>
      </xdr:nvSpPr>
      <xdr:spPr>
        <a:xfrm>
          <a:off x="13462000" y="6363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35</xdr:row>
      <xdr:rowOff>131250</xdr:rowOff>
    </xdr:from>
    <xdr:ext cx="762000" cy="259045"/>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3131800" y="6132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6" name="正方形/長方形 425">
          <a:extLst>
            <a:ext uri="{FF2B5EF4-FFF2-40B4-BE49-F238E27FC236}">
              <a16:creationId xmlns:a16="http://schemas.microsoft.com/office/drawing/2014/main" id="{00000000-0008-0000-0300-0000AA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7" name="正方形/長方形 426">
          <a:extLst>
            <a:ext uri="{FF2B5EF4-FFF2-40B4-BE49-F238E27FC236}">
              <a16:creationId xmlns:a16="http://schemas.microsoft.com/office/drawing/2014/main" id="{00000000-0008-0000-0300-0000AB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8" name="正方形/長方形 427">
          <a:extLst>
            <a:ext uri="{FF2B5EF4-FFF2-40B4-BE49-F238E27FC236}">
              <a16:creationId xmlns:a16="http://schemas.microsoft.com/office/drawing/2014/main" id="{00000000-0008-0000-0300-0000AC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9" name="正方形/長方形 428">
          <a:extLst>
            <a:ext uri="{FF2B5EF4-FFF2-40B4-BE49-F238E27FC236}">
              <a16:creationId xmlns:a16="http://schemas.microsoft.com/office/drawing/2014/main" id="{00000000-0008-0000-0300-0000AD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　</a:t>
          </a:r>
          <a:r>
            <a:rPr kumimoji="1" lang="ja-JP" altLang="ja-JP" sz="1200" i="0">
              <a:solidFill>
                <a:schemeClr val="dk1"/>
              </a:solidFill>
              <a:effectLst/>
              <a:latin typeface="ＭＳ Ｐゴシック" panose="020B0600070205080204" pitchFamily="50" charset="-128"/>
              <a:ea typeface="ＭＳ Ｐゴシック" panose="020B0600070205080204" pitchFamily="50" charset="-128"/>
              <a:cs typeface="+mn-cs"/>
            </a:rPr>
            <a:t>本市が将来負担する可能性のある債務等の規模は、令和</a:t>
          </a:r>
          <a:r>
            <a:rPr kumimoji="1" lang="ja-JP" altLang="en-US" sz="1200" i="0">
              <a:solidFill>
                <a:schemeClr val="dk1"/>
              </a:solidFill>
              <a:effectLst/>
              <a:latin typeface="ＭＳ Ｐゴシック" panose="020B0600070205080204" pitchFamily="50" charset="-128"/>
              <a:ea typeface="ＭＳ Ｐゴシック" panose="020B0600070205080204" pitchFamily="50" charset="-128"/>
              <a:cs typeface="+mn-cs"/>
            </a:rPr>
            <a:t>５</a:t>
          </a:r>
          <a:r>
            <a:rPr kumimoji="1" lang="ja-JP" altLang="ja-JP" sz="1200" i="0">
              <a:solidFill>
                <a:schemeClr val="dk1"/>
              </a:solidFill>
              <a:effectLst/>
              <a:latin typeface="ＭＳ Ｐゴシック" panose="020B0600070205080204" pitchFamily="50" charset="-128"/>
              <a:ea typeface="ＭＳ Ｐゴシック" panose="020B0600070205080204" pitchFamily="50" charset="-128"/>
              <a:cs typeface="+mn-cs"/>
            </a:rPr>
            <a:t>年度に引き続き</a:t>
          </a:r>
          <a:r>
            <a:rPr kumimoji="1" lang="ja-JP" altLang="en-US" sz="1200" i="0">
              <a:solidFill>
                <a:schemeClr val="dk1"/>
              </a:solidFill>
              <a:effectLst/>
              <a:latin typeface="ＭＳ Ｐゴシック" panose="020B0600070205080204" pitchFamily="50" charset="-128"/>
              <a:ea typeface="ＭＳ Ｐゴシック" panose="020B0600070205080204" pitchFamily="50" charset="-128"/>
              <a:cs typeface="+mn-cs"/>
            </a:rPr>
            <a:t>類似</a:t>
          </a:r>
          <a:r>
            <a:rPr kumimoji="1" lang="ja-JP" altLang="ja-JP" sz="1200" i="0">
              <a:solidFill>
                <a:schemeClr val="dk1"/>
              </a:solidFill>
              <a:effectLst/>
              <a:latin typeface="ＭＳ Ｐゴシック" panose="020B0600070205080204" pitchFamily="50" charset="-128"/>
              <a:ea typeface="ＭＳ Ｐゴシック" panose="020B0600070205080204" pitchFamily="50" charset="-128"/>
              <a:cs typeface="+mn-cs"/>
            </a:rPr>
            <a:t>団体に比べて小さい。</a:t>
          </a:r>
          <a:endParaRPr lang="ja-JP" altLang="ja-JP" sz="1600" i="0">
            <a:effectLst/>
            <a:latin typeface="ＭＳ Ｐゴシック" panose="020B0600070205080204" pitchFamily="50" charset="-128"/>
            <a:ea typeface="ＭＳ Ｐゴシック" panose="020B0600070205080204" pitchFamily="50" charset="-128"/>
          </a:endParaRPr>
        </a:p>
        <a:p>
          <a:r>
            <a:rPr kumimoji="1" lang="ja-JP" altLang="ja-JP" sz="1200" i="0">
              <a:solidFill>
                <a:schemeClr val="dk1"/>
              </a:solidFill>
              <a:effectLst/>
              <a:latin typeface="ＭＳ Ｐゴシック" panose="020B0600070205080204" pitchFamily="50" charset="-128"/>
              <a:ea typeface="ＭＳ Ｐゴシック" panose="020B0600070205080204" pitchFamily="50" charset="-128"/>
              <a:cs typeface="+mn-cs"/>
            </a:rPr>
            <a:t>　しかし、今後土地区画整理事業や千里ニュータウン再開発事業などの大規模な普通建設事業を実施予定であり、その財源として多額の地方債発行を予定しており、</a:t>
          </a:r>
          <a:r>
            <a:rPr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比率が上昇することが見込まれることから、今後も事業実施の適正化を図り、財政の健全化に努める。</a:t>
          </a:r>
          <a:endParaRPr lang="ja-JP" altLang="ja-JP" sz="1600" i="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3" name="将来負担の状況グラフ枠">
          <a:extLst>
            <a:ext uri="{FF2B5EF4-FFF2-40B4-BE49-F238E27FC236}">
              <a16:creationId xmlns:a16="http://schemas.microsoft.com/office/drawing/2014/main" id="{00000000-0008-0000-0300-0000BB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22</xdr:row>
      <xdr:rowOff>132791</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flipV="1">
          <a:off x="17018000" y="2451100"/>
          <a:ext cx="0" cy="14535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104868</xdr:rowOff>
    </xdr:from>
    <xdr:ext cx="762000" cy="259045"/>
    <xdr:sp macro="" textlink="">
      <xdr:nvSpPr>
        <xdr:cNvPr id="445" name="将来負担の状況最小値テキスト">
          <a:extLst>
            <a:ext uri="{FF2B5EF4-FFF2-40B4-BE49-F238E27FC236}">
              <a16:creationId xmlns:a16="http://schemas.microsoft.com/office/drawing/2014/main" id="{00000000-0008-0000-0300-0000BD010000}"/>
            </a:ext>
          </a:extLst>
        </xdr:cNvPr>
        <xdr:cNvSpPr txBox="1"/>
      </xdr:nvSpPr>
      <xdr:spPr>
        <a:xfrm>
          <a:off x="17106900" y="3876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132791</xdr:rowOff>
    </xdr:from>
    <xdr:to>
      <xdr:col>81</xdr:col>
      <xdr:colOff>133350</xdr:colOff>
      <xdr:row>22</xdr:row>
      <xdr:rowOff>132791</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a:off x="16929100" y="39046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137177</xdr:rowOff>
    </xdr:from>
    <xdr:ext cx="762000" cy="259045"/>
    <xdr:sp macro="" textlink="">
      <xdr:nvSpPr>
        <xdr:cNvPr id="447" name="将来負担の状況最大値テキスト">
          <a:extLst>
            <a:ext uri="{FF2B5EF4-FFF2-40B4-BE49-F238E27FC236}">
              <a16:creationId xmlns:a16="http://schemas.microsoft.com/office/drawing/2014/main" id="{00000000-0008-0000-0300-0000BF010000}"/>
            </a:ext>
          </a:extLst>
        </xdr:cNvPr>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132300</xdr:rowOff>
    </xdr:from>
    <xdr:ext cx="762000" cy="259045"/>
    <xdr:sp macro="" textlink="">
      <xdr:nvSpPr>
        <xdr:cNvPr id="449" name="将来負担の状況平均値テキスト">
          <a:extLst>
            <a:ext uri="{FF2B5EF4-FFF2-40B4-BE49-F238E27FC236}">
              <a16:creationId xmlns:a16="http://schemas.microsoft.com/office/drawing/2014/main" id="{00000000-0008-0000-0300-0000C1010000}"/>
            </a:ext>
          </a:extLst>
        </xdr:cNvPr>
        <xdr:cNvSpPr txBox="1"/>
      </xdr:nvSpPr>
      <xdr:spPr>
        <a:xfrm>
          <a:off x="17106900" y="25326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160223</xdr:rowOff>
    </xdr:from>
    <xdr:to>
      <xdr:col>81</xdr:col>
      <xdr:colOff>95250</xdr:colOff>
      <xdr:row>15</xdr:row>
      <xdr:rowOff>90373</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6967200" y="2560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14</xdr:row>
      <xdr:rowOff>165049</xdr:rowOff>
    </xdr:from>
    <xdr:to>
      <xdr:col>77</xdr:col>
      <xdr:colOff>95250</xdr:colOff>
      <xdr:row>15</xdr:row>
      <xdr:rowOff>95199</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6129000" y="2565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105376</xdr:rowOff>
    </xdr:from>
    <xdr:ext cx="7366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5798800" y="23342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15</xdr:row>
      <xdr:rowOff>4216</xdr:rowOff>
    </xdr:from>
    <xdr:to>
      <xdr:col>73</xdr:col>
      <xdr:colOff>44450</xdr:colOff>
      <xdr:row>15</xdr:row>
      <xdr:rowOff>105816</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5240000" y="2575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115993</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909800" y="2344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54407</xdr:rowOff>
    </xdr:from>
    <xdr:to>
      <xdr:col>68</xdr:col>
      <xdr:colOff>203200</xdr:colOff>
      <xdr:row>15</xdr:row>
      <xdr:rowOff>156007</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4351000" y="262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166184</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020800" y="239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132588</xdr:rowOff>
    </xdr:from>
    <xdr:to>
      <xdr:col>64</xdr:col>
      <xdr:colOff>152400</xdr:colOff>
      <xdr:row>16</xdr:row>
      <xdr:rowOff>62738</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3462000" y="2704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72915</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131800" y="2473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大阪府吹田市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384,506
377,092
36.09
179,005,895
177,941,377
316,622
83,824,632
69,697,344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en-US" sz="14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職員数や手当の水準が類似団体と比較して高いために、経常収支比率の人件費分が高くなっており、改善を図っていく。具体的には、</a:t>
          </a:r>
          <a:r>
            <a:rPr lang="ja-JP" altLang="en-US" sz="1400" b="0" i="0" baseline="0">
              <a:solidFill>
                <a:schemeClr val="dk1"/>
              </a:solidFill>
              <a:effectLst/>
              <a:latin typeface="ＭＳ Ｐゴシック" panose="020B0600070205080204" pitchFamily="50" charset="-128"/>
              <a:ea typeface="ＭＳ Ｐゴシック" panose="020B0600070205080204" pitchFamily="50" charset="-128"/>
              <a:cs typeface="+mn-cs"/>
            </a:rPr>
            <a:t>業務プロセス改善に取り組むことや、最適な職員体制の構築を進めることなど</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を通じて人件費の削減に努める。</a:t>
          </a:r>
          <a:endParaRPr lang="ja-JP" altLang="ja-JP" sz="18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39370</xdr:rowOff>
    </xdr:from>
    <xdr:to>
      <xdr:col>24</xdr:col>
      <xdr:colOff>25400</xdr:colOff>
      <xdr:row>40</xdr:row>
      <xdr:rowOff>35560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69722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7637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86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35560</xdr:rowOff>
    </xdr:from>
    <xdr:to>
      <xdr:col>24</xdr:col>
      <xdr:colOff>114300</xdr:colOff>
      <xdr:row>40</xdr:row>
      <xdr:rowOff>35560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89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125747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39370</xdr:rowOff>
    </xdr:from>
    <xdr:to>
      <xdr:col>24</xdr:col>
      <xdr:colOff>114300</xdr:colOff>
      <xdr:row>33</xdr:row>
      <xdr:rowOff>39370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39</xdr:row>
      <xdr:rowOff>24130</xdr:rowOff>
    </xdr:from>
    <xdr:to>
      <xdr:col>24</xdr:col>
      <xdr:colOff>25400</xdr:colOff>
      <xdr:row>40</xdr:row>
      <xdr:rowOff>5080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71068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12717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184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167640</xdr:rowOff>
    </xdr:from>
    <xdr:to>
      <xdr:col>24</xdr:col>
      <xdr:colOff>76200</xdr:colOff>
      <xdr:row>37</xdr:row>
      <xdr:rowOff>97790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39</xdr:row>
      <xdr:rowOff>24130</xdr:rowOff>
    </xdr:from>
    <xdr:to>
      <xdr:col>19</xdr:col>
      <xdr:colOff>187325</xdr:colOff>
      <xdr:row>39</xdr:row>
      <xdr:rowOff>77470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7106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76200</xdr:rowOff>
    </xdr:from>
    <xdr:to>
      <xdr:col>20</xdr:col>
      <xdr:colOff>38100</xdr:colOff>
      <xdr:row>37</xdr:row>
      <xdr:rowOff>6350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16527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017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39</xdr:row>
      <xdr:rowOff>77470</xdr:rowOff>
    </xdr:from>
    <xdr:to>
      <xdr:col>15</xdr:col>
      <xdr:colOff>98425</xdr:colOff>
      <xdr:row>39</xdr:row>
      <xdr:rowOff>92710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flipV="1">
          <a:off x="2209800" y="67640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114300</xdr:rowOff>
    </xdr:from>
    <xdr:to>
      <xdr:col>15</xdr:col>
      <xdr:colOff>149225</xdr:colOff>
      <xdr:row>37</xdr:row>
      <xdr:rowOff>44450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54627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39</xdr:row>
      <xdr:rowOff>92710</xdr:rowOff>
    </xdr:from>
    <xdr:to>
      <xdr:col>11</xdr:col>
      <xdr:colOff>9525</xdr:colOff>
      <xdr:row>39</xdr:row>
      <xdr:rowOff>138430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7792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76200</xdr:rowOff>
    </xdr:from>
    <xdr:to>
      <xdr:col>11</xdr:col>
      <xdr:colOff>60325</xdr:colOff>
      <xdr:row>37</xdr:row>
      <xdr:rowOff>6350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16527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3810</xdr:rowOff>
    </xdr:from>
    <xdr:to>
      <xdr:col>6</xdr:col>
      <xdr:colOff>171450</xdr:colOff>
      <xdr:row>37</xdr:row>
      <xdr:rowOff>105410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34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115587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39</xdr:row>
      <xdr:rowOff>125730</xdr:rowOff>
    </xdr:from>
    <xdr:to>
      <xdr:col>24</xdr:col>
      <xdr:colOff>76200</xdr:colOff>
      <xdr:row>40</xdr:row>
      <xdr:rowOff>55880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812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39</xdr:row>
      <xdr:rowOff>34307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72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38</xdr:row>
      <xdr:rowOff>144780</xdr:rowOff>
    </xdr:from>
    <xdr:to>
      <xdr:col>20</xdr:col>
      <xdr:colOff>38100</xdr:colOff>
      <xdr:row>39</xdr:row>
      <xdr:rowOff>74930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65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39</xdr:row>
      <xdr:rowOff>59707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74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39</xdr:row>
      <xdr:rowOff>26670</xdr:rowOff>
    </xdr:from>
    <xdr:to>
      <xdr:col>15</xdr:col>
      <xdr:colOff>149225</xdr:colOff>
      <xdr:row>39</xdr:row>
      <xdr:rowOff>128270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71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39</xdr:row>
      <xdr:rowOff>113047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39</xdr:row>
      <xdr:rowOff>41910</xdr:rowOff>
    </xdr:from>
    <xdr:to>
      <xdr:col>11</xdr:col>
      <xdr:colOff>60325</xdr:colOff>
      <xdr:row>39</xdr:row>
      <xdr:rowOff>143510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72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39</xdr:row>
      <xdr:rowOff>128287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81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39</xdr:row>
      <xdr:rowOff>87630</xdr:rowOff>
    </xdr:from>
    <xdr:to>
      <xdr:col>6</xdr:col>
      <xdr:colOff>171450</xdr:colOff>
      <xdr:row>40</xdr:row>
      <xdr:rowOff>17780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77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40</xdr:row>
      <xdr:rowOff>2557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86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en-US" sz="14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当市は保有する施設数が</a:t>
          </a:r>
          <a:r>
            <a:rPr lang="ja-JP" altLang="en-US" sz="1400" b="0" i="0" baseline="0">
              <a:solidFill>
                <a:schemeClr val="dk1"/>
              </a:solidFill>
              <a:effectLst/>
              <a:latin typeface="ＭＳ Ｐゴシック" panose="020B0600070205080204" pitchFamily="50" charset="-128"/>
              <a:ea typeface="ＭＳ Ｐゴシック" panose="020B0600070205080204" pitchFamily="50" charset="-128"/>
              <a:cs typeface="+mn-cs"/>
            </a:rPr>
            <a:t>比較的</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多い</a:t>
          </a:r>
          <a:r>
            <a:rPr lang="ja-JP" altLang="en-US" sz="1400" b="0" i="0" baseline="0">
              <a:solidFill>
                <a:schemeClr val="dk1"/>
              </a:solidFill>
              <a:effectLst/>
              <a:latin typeface="ＭＳ Ｐゴシック" panose="020B0600070205080204" pitchFamily="50" charset="-128"/>
              <a:ea typeface="ＭＳ Ｐゴシック" panose="020B0600070205080204" pitchFamily="50" charset="-128"/>
              <a:cs typeface="+mn-cs"/>
            </a:rPr>
            <a:t>ことから、物価・賃金上昇の影響を強く受け、</a:t>
          </a:r>
          <a:r>
            <a:rPr kumimoji="1" lang="ja-JP" altLang="ja-JP" sz="1400" baseline="0">
              <a:solidFill>
                <a:schemeClr val="dk1"/>
              </a:solidFill>
              <a:effectLst/>
              <a:latin typeface="ＭＳ Ｐゴシック" panose="020B0600070205080204" pitchFamily="50" charset="-128"/>
              <a:ea typeface="ＭＳ Ｐゴシック" panose="020B0600070205080204" pitchFamily="50" charset="-128"/>
              <a:cs typeface="+mn-cs"/>
            </a:rPr>
            <a:t>物件費の決算額を押し上げることとなった。</a:t>
          </a:r>
          <a:endParaRPr lang="ja-JP" altLang="ja-JP" sz="1800">
            <a:effectLst/>
            <a:latin typeface="ＭＳ Ｐゴシック" panose="020B0600070205080204" pitchFamily="50" charset="-128"/>
            <a:ea typeface="ＭＳ Ｐゴシック" panose="020B0600070205080204" pitchFamily="50" charset="-128"/>
          </a:endParaRPr>
        </a:p>
        <a:p>
          <a:pPr eaLnBrk="1" fontAlgn="auto" latinLnBrk="0" hangingPunct="1"/>
          <a:r>
            <a:rPr lang="ja-JP" altLang="en-US" sz="14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今後は、民間でも実施可能な部分については、指定管理者制度の導入などにより委託化を進め、コストの低減を図っていく方針である。</a:t>
          </a:r>
          <a:endParaRPr lang="ja-JP" altLang="ja-JP" sz="18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58420</xdr:rowOff>
    </xdr:from>
    <xdr:to>
      <xdr:col>82</xdr:col>
      <xdr:colOff>107950</xdr:colOff>
      <xdr:row>21</xdr:row>
      <xdr:rowOff>100330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458720"/>
          <a:ext cx="0" cy="12420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72407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67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100330</xdr:rowOff>
    </xdr:from>
    <xdr:to>
      <xdr:col>82</xdr:col>
      <xdr:colOff>196850</xdr:colOff>
      <xdr:row>21</xdr:row>
      <xdr:rowOff>100330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700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144797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22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58420</xdr:rowOff>
    </xdr:from>
    <xdr:to>
      <xdr:col>82</xdr:col>
      <xdr:colOff>196850</xdr:colOff>
      <xdr:row>14</xdr:row>
      <xdr:rowOff>58420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45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19</xdr:row>
      <xdr:rowOff>123190</xdr:rowOff>
    </xdr:from>
    <xdr:to>
      <xdr:col>82</xdr:col>
      <xdr:colOff>107950</xdr:colOff>
      <xdr:row>20</xdr:row>
      <xdr:rowOff>88900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338074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119397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862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102870</xdr:rowOff>
    </xdr:from>
    <xdr:to>
      <xdr:col>82</xdr:col>
      <xdr:colOff>158750</xdr:colOff>
      <xdr:row>18</xdr:row>
      <xdr:rowOff>33020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3017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19</xdr:row>
      <xdr:rowOff>115570</xdr:rowOff>
    </xdr:from>
    <xdr:to>
      <xdr:col>78</xdr:col>
      <xdr:colOff>69850</xdr:colOff>
      <xdr:row>19</xdr:row>
      <xdr:rowOff>123190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33731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87630</xdr:rowOff>
    </xdr:from>
    <xdr:to>
      <xdr:col>78</xdr:col>
      <xdr:colOff>120650</xdr:colOff>
      <xdr:row>18</xdr:row>
      <xdr:rowOff>17780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3002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27957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771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19</xdr:row>
      <xdr:rowOff>46990</xdr:rowOff>
    </xdr:from>
    <xdr:to>
      <xdr:col>73</xdr:col>
      <xdr:colOff>180975</xdr:colOff>
      <xdr:row>19</xdr:row>
      <xdr:rowOff>115570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33045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64770</xdr:rowOff>
    </xdr:from>
    <xdr:to>
      <xdr:col>74</xdr:col>
      <xdr:colOff>31750</xdr:colOff>
      <xdr:row>17</xdr:row>
      <xdr:rowOff>166370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97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5097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74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19</xdr:row>
      <xdr:rowOff>46990</xdr:rowOff>
    </xdr:from>
    <xdr:to>
      <xdr:col>69</xdr:col>
      <xdr:colOff>92075</xdr:colOff>
      <xdr:row>19</xdr:row>
      <xdr:rowOff>130810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330454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152400</xdr:rowOff>
    </xdr:from>
    <xdr:to>
      <xdr:col>69</xdr:col>
      <xdr:colOff>142875</xdr:colOff>
      <xdr:row>17</xdr:row>
      <xdr:rowOff>82550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92727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6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26670</xdr:rowOff>
    </xdr:from>
    <xdr:to>
      <xdr:col>65</xdr:col>
      <xdr:colOff>53975</xdr:colOff>
      <xdr:row>17</xdr:row>
      <xdr:rowOff>128270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941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138447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710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20</xdr:row>
      <xdr:rowOff>38100</xdr:rowOff>
    </xdr:from>
    <xdr:to>
      <xdr:col>82</xdr:col>
      <xdr:colOff>158750</xdr:colOff>
      <xdr:row>20</xdr:row>
      <xdr:rowOff>139700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346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20</xdr:row>
      <xdr:rowOff>10177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343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19</xdr:row>
      <xdr:rowOff>72390</xdr:rowOff>
    </xdr:from>
    <xdr:to>
      <xdr:col>78</xdr:col>
      <xdr:colOff>120650</xdr:colOff>
      <xdr:row>20</xdr:row>
      <xdr:rowOff>2540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3329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19</xdr:row>
      <xdr:rowOff>158767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3416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19</xdr:row>
      <xdr:rowOff>64770</xdr:rowOff>
    </xdr:from>
    <xdr:to>
      <xdr:col>74</xdr:col>
      <xdr:colOff>31750</xdr:colOff>
      <xdr:row>19</xdr:row>
      <xdr:rowOff>166370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3322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19</xdr:row>
      <xdr:rowOff>151147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340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18</xdr:row>
      <xdr:rowOff>167640</xdr:rowOff>
    </xdr:from>
    <xdr:to>
      <xdr:col>69</xdr:col>
      <xdr:colOff>142875</xdr:colOff>
      <xdr:row>19</xdr:row>
      <xdr:rowOff>97790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3253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19</xdr:row>
      <xdr:rowOff>82567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334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19</xdr:row>
      <xdr:rowOff>80010</xdr:rowOff>
    </xdr:from>
    <xdr:to>
      <xdr:col>65</xdr:col>
      <xdr:colOff>53975</xdr:colOff>
      <xdr:row>20</xdr:row>
      <xdr:rowOff>10160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3337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19</xdr:row>
      <xdr:rowOff>166387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342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en-US" sz="14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扶助費に</a:t>
          </a:r>
          <a:r>
            <a:rPr lang="ja-JP" altLang="ja-JP" sz="1400" b="0" i="0" baseline="0">
              <a:solidFill>
                <a:schemeClr val="tx1"/>
              </a:solidFill>
              <a:effectLst/>
              <a:latin typeface="ＭＳ Ｐゴシック" panose="020B0600070205080204" pitchFamily="50" charset="-128"/>
              <a:ea typeface="ＭＳ Ｐゴシック" panose="020B0600070205080204" pitchFamily="50" charset="-128"/>
              <a:cs typeface="+mn-cs"/>
            </a:rPr>
            <a:t>係る経常収支比率が類似団体平均を上回り、かつ上昇傾向にある要因として、</a:t>
          </a:r>
          <a:r>
            <a:rPr lang="ja-JP" altLang="en-US" sz="1400" b="0" i="0" baseline="0">
              <a:solidFill>
                <a:schemeClr val="tx1"/>
              </a:solidFill>
              <a:effectLst/>
              <a:latin typeface="ＭＳ Ｐゴシック" panose="020B0600070205080204" pitchFamily="50" charset="-128"/>
              <a:ea typeface="ＭＳ Ｐゴシック" panose="020B0600070205080204" pitchFamily="50" charset="-128"/>
              <a:cs typeface="+mn-cs"/>
            </a:rPr>
            <a:t>第二子無償化を実施したことによる施設型給付費の増加や</a:t>
          </a:r>
          <a:r>
            <a:rPr kumimoji="1" lang="ja-JP" altLang="en-US" sz="1400">
              <a:solidFill>
                <a:schemeClr val="tx1"/>
              </a:solidFill>
              <a:effectLst/>
              <a:latin typeface="ＭＳ Ｐゴシック" panose="020B0600070205080204" pitchFamily="50" charset="-128"/>
              <a:ea typeface="ＭＳ Ｐゴシック" panose="020B0600070205080204" pitchFamily="50" charset="-128"/>
              <a:cs typeface="+mn-cs"/>
            </a:rPr>
            <a:t>障害福祉サービス費</a:t>
          </a:r>
          <a:r>
            <a:rPr lang="ja-JP" altLang="ja-JP" sz="1400" b="0" i="0" baseline="0">
              <a:solidFill>
                <a:schemeClr val="tx1"/>
              </a:solidFill>
              <a:effectLst/>
              <a:latin typeface="ＭＳ Ｐゴシック" panose="020B0600070205080204" pitchFamily="50" charset="-128"/>
              <a:ea typeface="ＭＳ Ｐゴシック" panose="020B0600070205080204" pitchFamily="50" charset="-128"/>
              <a:cs typeface="+mn-cs"/>
            </a:rPr>
            <a:t>の増加などが</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挙げられる。</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今後も十分な事業費の精査を行い、持続可能な給付施策の運営に努める。</a:t>
          </a:r>
          <a:endParaRPr lang="ja-JP" altLang="ja-JP" sz="18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127000</xdr:rowOff>
    </xdr:from>
    <xdr:to>
      <xdr:col>24</xdr:col>
      <xdr:colOff>25400</xdr:colOff>
      <xdr:row>61</xdr:row>
      <xdr:rowOff>120650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826000" y="90424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92727</xdr:rowOff>
    </xdr:from>
    <xdr:ext cx="762000" cy="259045"/>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914900" y="1055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120650</xdr:rowOff>
    </xdr:from>
    <xdr:to>
      <xdr:col>24</xdr:col>
      <xdr:colOff>114300</xdr:colOff>
      <xdr:row>61</xdr:row>
      <xdr:rowOff>120650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10579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41927</xdr:rowOff>
    </xdr:from>
    <xdr:ext cx="762000" cy="259045"/>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127000</xdr:rowOff>
    </xdr:from>
    <xdr:to>
      <xdr:col>24</xdr:col>
      <xdr:colOff>114300</xdr:colOff>
      <xdr:row>52</xdr:row>
      <xdr:rowOff>127000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59</xdr:row>
      <xdr:rowOff>6350</xdr:rowOff>
    </xdr:from>
    <xdr:to>
      <xdr:col>24</xdr:col>
      <xdr:colOff>25400</xdr:colOff>
      <xdr:row>59</xdr:row>
      <xdr:rowOff>82550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3987800" y="101219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149877</xdr:rowOff>
    </xdr:from>
    <xdr:ext cx="762000" cy="259045"/>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914900" y="975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133350</xdr:rowOff>
    </xdr:from>
    <xdr:to>
      <xdr:col>24</xdr:col>
      <xdr:colOff>76200</xdr:colOff>
      <xdr:row>58</xdr:row>
      <xdr:rowOff>63500</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4775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58</xdr:row>
      <xdr:rowOff>76200</xdr:rowOff>
    </xdr:from>
    <xdr:to>
      <xdr:col>19</xdr:col>
      <xdr:colOff>187325</xdr:colOff>
      <xdr:row>59</xdr:row>
      <xdr:rowOff>6350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3098800" y="100203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146050</xdr:rowOff>
    </xdr:from>
    <xdr:to>
      <xdr:col>20</xdr:col>
      <xdr:colOff>38100</xdr:colOff>
      <xdr:row>58</xdr:row>
      <xdr:rowOff>76200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937000" y="9918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86377</xdr:rowOff>
    </xdr:from>
    <xdr:ext cx="7366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606800" y="9687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58</xdr:row>
      <xdr:rowOff>38100</xdr:rowOff>
    </xdr:from>
    <xdr:to>
      <xdr:col>15</xdr:col>
      <xdr:colOff>98425</xdr:colOff>
      <xdr:row>58</xdr:row>
      <xdr:rowOff>76200</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2209800" y="9982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57</xdr:row>
      <xdr:rowOff>31750</xdr:rowOff>
    </xdr:from>
    <xdr:to>
      <xdr:col>15</xdr:col>
      <xdr:colOff>149225</xdr:colOff>
      <xdr:row>57</xdr:row>
      <xdr:rowOff>133350</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3048000" y="9804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143527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717800" y="957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57</xdr:row>
      <xdr:rowOff>69850</xdr:rowOff>
    </xdr:from>
    <xdr:to>
      <xdr:col>11</xdr:col>
      <xdr:colOff>9525</xdr:colOff>
      <xdr:row>58</xdr:row>
      <xdr:rowOff>38100</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a:off x="1320800" y="98425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139700</xdr:rowOff>
    </xdr:from>
    <xdr:to>
      <xdr:col>11</xdr:col>
      <xdr:colOff>60325</xdr:colOff>
      <xdr:row>57</xdr:row>
      <xdr:rowOff>69850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2159000" y="9740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80027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828800" y="950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19050</xdr:rowOff>
    </xdr:from>
    <xdr:to>
      <xdr:col>6</xdr:col>
      <xdr:colOff>171450</xdr:colOff>
      <xdr:row>57</xdr:row>
      <xdr:rowOff>120650</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270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130827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939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59</xdr:row>
      <xdr:rowOff>31750</xdr:rowOff>
    </xdr:from>
    <xdr:to>
      <xdr:col>24</xdr:col>
      <xdr:colOff>76200</xdr:colOff>
      <xdr:row>59</xdr:row>
      <xdr:rowOff>133350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4775200" y="1014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59</xdr:row>
      <xdr:rowOff>3827</xdr:rowOff>
    </xdr:from>
    <xdr:ext cx="762000" cy="259045"/>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914900" y="1011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58</xdr:row>
      <xdr:rowOff>127000</xdr:rowOff>
    </xdr:from>
    <xdr:to>
      <xdr:col>20</xdr:col>
      <xdr:colOff>38100</xdr:colOff>
      <xdr:row>59</xdr:row>
      <xdr:rowOff>57150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937000" y="1007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59</xdr:row>
      <xdr:rowOff>41927</xdr:rowOff>
    </xdr:from>
    <xdr:ext cx="7366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606800" y="10157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58</xdr:row>
      <xdr:rowOff>25400</xdr:rowOff>
    </xdr:from>
    <xdr:to>
      <xdr:col>15</xdr:col>
      <xdr:colOff>149225</xdr:colOff>
      <xdr:row>58</xdr:row>
      <xdr:rowOff>127000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048000" y="996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58</xdr:row>
      <xdr:rowOff>111777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717800" y="1005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57</xdr:row>
      <xdr:rowOff>158750</xdr:rowOff>
    </xdr:from>
    <xdr:to>
      <xdr:col>11</xdr:col>
      <xdr:colOff>60325</xdr:colOff>
      <xdr:row>58</xdr:row>
      <xdr:rowOff>88900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159000" y="993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58</xdr:row>
      <xdr:rowOff>73677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828800" y="1001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19050</xdr:rowOff>
    </xdr:from>
    <xdr:to>
      <xdr:col>6</xdr:col>
      <xdr:colOff>171450</xdr:colOff>
      <xdr:row>57</xdr:row>
      <xdr:rowOff>120650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270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105427</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939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en-US" sz="14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その他に係る経常収支比率が類似団体平均を上回っているのは、</a:t>
          </a:r>
          <a:r>
            <a:rPr lang="ja-JP" altLang="ja-JP" sz="1400" b="0" i="0" baseline="0">
              <a:solidFill>
                <a:schemeClr val="tx1"/>
              </a:solidFill>
              <a:effectLst/>
              <a:latin typeface="ＭＳ Ｐゴシック" panose="020B0600070205080204" pitchFamily="50" charset="-128"/>
              <a:ea typeface="ＭＳ Ｐゴシック" panose="020B0600070205080204" pitchFamily="50" charset="-128"/>
              <a:cs typeface="+mn-cs"/>
            </a:rPr>
            <a:t>繰出金の増加が主な要因である。</a:t>
          </a:r>
          <a:endParaRPr lang="ja-JP" altLang="ja-JP" sz="1800">
            <a:solidFill>
              <a:schemeClr val="tx1"/>
            </a:solidFill>
            <a:effectLst/>
            <a:latin typeface="ＭＳ Ｐゴシック" panose="020B0600070205080204" pitchFamily="50" charset="-128"/>
            <a:ea typeface="ＭＳ Ｐゴシック" panose="020B0600070205080204" pitchFamily="50" charset="-128"/>
          </a:endParaRPr>
        </a:p>
        <a:p>
          <a:pPr eaLnBrk="1" fontAlgn="auto" latinLnBrk="0" hangingPunct="1"/>
          <a:r>
            <a:rPr lang="ja-JP" altLang="en-US" sz="1400" b="0" i="0" baseline="0">
              <a:solidFill>
                <a:schemeClr val="tx1"/>
              </a:solidFill>
              <a:effectLst/>
              <a:latin typeface="ＭＳ Ｐゴシック" panose="020B0600070205080204" pitchFamily="50" charset="-128"/>
              <a:ea typeface="ＭＳ Ｐゴシック" panose="020B0600070205080204" pitchFamily="50" charset="-128"/>
              <a:cs typeface="+mn-cs"/>
            </a:rPr>
            <a:t>　</a:t>
          </a:r>
          <a:r>
            <a:rPr lang="ja-JP" altLang="ja-JP" sz="1400" b="0" i="0" baseline="0">
              <a:solidFill>
                <a:schemeClr val="tx1"/>
              </a:solidFill>
              <a:effectLst/>
              <a:latin typeface="ＭＳ Ｐゴシック" panose="020B0600070205080204" pitchFamily="50" charset="-128"/>
              <a:ea typeface="ＭＳ Ｐゴシック" panose="020B0600070205080204" pitchFamily="50" charset="-128"/>
              <a:cs typeface="+mn-cs"/>
            </a:rPr>
            <a:t>令和</a:t>
          </a:r>
          <a:r>
            <a:rPr lang="ja-JP" altLang="en-US" sz="1400" b="0" i="0" baseline="0">
              <a:solidFill>
                <a:schemeClr val="tx1"/>
              </a:solidFill>
              <a:effectLst/>
              <a:latin typeface="ＭＳ Ｐゴシック" panose="020B0600070205080204" pitchFamily="50" charset="-128"/>
              <a:ea typeface="ＭＳ Ｐゴシック" panose="020B0600070205080204" pitchFamily="50" charset="-128"/>
              <a:cs typeface="+mn-cs"/>
            </a:rPr>
            <a:t>６</a:t>
          </a:r>
          <a:r>
            <a:rPr lang="ja-JP" altLang="ja-JP" sz="1400" b="0" i="0" baseline="0">
              <a:solidFill>
                <a:schemeClr val="tx1"/>
              </a:solidFill>
              <a:effectLst/>
              <a:latin typeface="ＭＳ Ｐゴシック" panose="020B0600070205080204" pitchFamily="50" charset="-128"/>
              <a:ea typeface="ＭＳ Ｐゴシック" panose="020B0600070205080204" pitchFamily="50" charset="-128"/>
              <a:cs typeface="+mn-cs"/>
            </a:rPr>
            <a:t>年度は、介護保険特別会計において、繰出金が前年度比</a:t>
          </a:r>
          <a:r>
            <a:rPr lang="en-US" altLang="ja-JP" sz="1400" b="0" i="0" baseline="0">
              <a:solidFill>
                <a:schemeClr val="tx1"/>
              </a:solidFill>
              <a:effectLst/>
              <a:latin typeface="ＭＳ Ｐゴシック" panose="020B0600070205080204" pitchFamily="50" charset="-128"/>
              <a:ea typeface="ＭＳ Ｐゴシック" panose="020B0600070205080204" pitchFamily="50" charset="-128"/>
              <a:cs typeface="+mn-cs"/>
            </a:rPr>
            <a:t>2.1</a:t>
          </a:r>
          <a:r>
            <a:rPr lang="ja-JP" altLang="ja-JP" sz="1400" b="0" i="0" baseline="0">
              <a:solidFill>
                <a:schemeClr val="tx1"/>
              </a:solidFill>
              <a:effectLst/>
              <a:latin typeface="ＭＳ Ｐゴシック" panose="020B0600070205080204" pitchFamily="50" charset="-128"/>
              <a:ea typeface="ＭＳ Ｐゴシック" panose="020B0600070205080204" pitchFamily="50" charset="-128"/>
              <a:cs typeface="+mn-cs"/>
            </a:rPr>
            <a:t>億円増となったこと</a:t>
          </a:r>
          <a:r>
            <a:rPr kumimoji="1" lang="ja-JP" altLang="ja-JP" sz="1400">
              <a:solidFill>
                <a:schemeClr val="tx1"/>
              </a:solidFill>
              <a:effectLst/>
              <a:latin typeface="ＭＳ Ｐゴシック" panose="020B0600070205080204" pitchFamily="50" charset="-128"/>
              <a:ea typeface="ＭＳ Ｐゴシック" panose="020B0600070205080204" pitchFamily="50" charset="-128"/>
              <a:cs typeface="+mn-cs"/>
            </a:rPr>
            <a:t>から類似団体内平均値と比べて高い比率を示している。</a:t>
          </a:r>
          <a:r>
            <a:rPr lang="ja-JP" altLang="ja-JP" sz="1400" b="0" i="0" baseline="0">
              <a:solidFill>
                <a:schemeClr val="tx1"/>
              </a:solidFill>
              <a:effectLst/>
              <a:latin typeface="ＭＳ Ｐゴシック" panose="020B0600070205080204" pitchFamily="50" charset="-128"/>
              <a:ea typeface="ＭＳ Ｐゴシック" panose="020B0600070205080204" pitchFamily="50" charset="-128"/>
              <a:cs typeface="+mn-cs"/>
            </a:rPr>
            <a:t>今後、</a:t>
          </a:r>
          <a:r>
            <a:rPr kumimoji="1" lang="ja-JP" altLang="ja-JP" sz="1400">
              <a:solidFill>
                <a:schemeClr val="tx1"/>
              </a:solidFill>
              <a:effectLst/>
              <a:latin typeface="ＭＳ Ｐゴシック" panose="020B0600070205080204" pitchFamily="50" charset="-128"/>
              <a:ea typeface="ＭＳ Ｐゴシック" panose="020B0600070205080204" pitchFamily="50" charset="-128"/>
              <a:cs typeface="+mn-cs"/>
            </a:rPr>
            <a:t>介護保険会計</a:t>
          </a:r>
          <a:r>
            <a:rPr lang="ja-JP" altLang="ja-JP" sz="1400" b="0" i="0" baseline="0">
              <a:solidFill>
                <a:schemeClr val="tx1"/>
              </a:solidFill>
              <a:effectLst/>
              <a:latin typeface="ＭＳ Ｐゴシック" panose="020B0600070205080204" pitchFamily="50" charset="-128"/>
              <a:ea typeface="ＭＳ Ｐゴシック" panose="020B0600070205080204" pitchFamily="50" charset="-128"/>
              <a:cs typeface="+mn-cs"/>
            </a:rPr>
            <a:t>において保険料の適正化を図ること</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などにより、税収を主な財源とする普通会計の負担額を減らしていくよう努める。</a:t>
          </a:r>
          <a:endParaRPr lang="ja-JP" altLang="ja-JP" sz="18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31750</xdr:rowOff>
    </xdr:from>
    <xdr:to>
      <xdr:col>82</xdr:col>
      <xdr:colOff>107950</xdr:colOff>
      <xdr:row>61</xdr:row>
      <xdr:rowOff>44450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9118600"/>
          <a:ext cx="0" cy="1384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16527</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47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44450</xdr:rowOff>
    </xdr:from>
    <xdr:to>
      <xdr:col>82</xdr:col>
      <xdr:colOff>196850</xdr:colOff>
      <xdr:row>61</xdr:row>
      <xdr:rowOff>44450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50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118127</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31750</xdr:rowOff>
    </xdr:from>
    <xdr:to>
      <xdr:col>82</xdr:col>
      <xdr:colOff>196850</xdr:colOff>
      <xdr:row>53</xdr:row>
      <xdr:rowOff>31750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59</xdr:row>
      <xdr:rowOff>158750</xdr:rowOff>
    </xdr:from>
    <xdr:to>
      <xdr:col>82</xdr:col>
      <xdr:colOff>107950</xdr:colOff>
      <xdr:row>60</xdr:row>
      <xdr:rowOff>50800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5671800" y="102743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54627</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827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38100</xdr:rowOff>
    </xdr:from>
    <xdr:to>
      <xdr:col>82</xdr:col>
      <xdr:colOff>158750</xdr:colOff>
      <xdr:row>58</xdr:row>
      <xdr:rowOff>139700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59</xdr:row>
      <xdr:rowOff>82550</xdr:rowOff>
    </xdr:from>
    <xdr:to>
      <xdr:col>78</xdr:col>
      <xdr:colOff>69850</xdr:colOff>
      <xdr:row>59</xdr:row>
      <xdr:rowOff>158750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4782800" y="101981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63500</xdr:rowOff>
    </xdr:from>
    <xdr:to>
      <xdr:col>78</xdr:col>
      <xdr:colOff>120650</xdr:colOff>
      <xdr:row>58</xdr:row>
      <xdr:rowOff>165100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1000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3827</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9776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59</xdr:row>
      <xdr:rowOff>31750</xdr:rowOff>
    </xdr:from>
    <xdr:to>
      <xdr:col>73</xdr:col>
      <xdr:colOff>180975</xdr:colOff>
      <xdr:row>59</xdr:row>
      <xdr:rowOff>82550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3893800" y="101473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25400</xdr:rowOff>
    </xdr:from>
    <xdr:to>
      <xdr:col>74</xdr:col>
      <xdr:colOff>31750</xdr:colOff>
      <xdr:row>58</xdr:row>
      <xdr:rowOff>127000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137177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59</xdr:row>
      <xdr:rowOff>31750</xdr:rowOff>
    </xdr:from>
    <xdr:to>
      <xdr:col>69</xdr:col>
      <xdr:colOff>92075</xdr:colOff>
      <xdr:row>59</xdr:row>
      <xdr:rowOff>133350</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flipV="1">
          <a:off x="13004800" y="101473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133350</xdr:rowOff>
    </xdr:from>
    <xdr:to>
      <xdr:col>69</xdr:col>
      <xdr:colOff>142875</xdr:colOff>
      <xdr:row>58</xdr:row>
      <xdr:rowOff>63500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73677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25400</xdr:rowOff>
    </xdr:from>
    <xdr:to>
      <xdr:col>65</xdr:col>
      <xdr:colOff>53975</xdr:colOff>
      <xdr:row>58</xdr:row>
      <xdr:rowOff>127000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137177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60</xdr:row>
      <xdr:rowOff>0</xdr:rowOff>
    </xdr:from>
    <xdr:to>
      <xdr:col>82</xdr:col>
      <xdr:colOff>158750</xdr:colOff>
      <xdr:row>60</xdr:row>
      <xdr:rowOff>101600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1028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59</xdr:row>
      <xdr:rowOff>143527</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1025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59</xdr:row>
      <xdr:rowOff>107950</xdr:rowOff>
    </xdr:from>
    <xdr:to>
      <xdr:col>78</xdr:col>
      <xdr:colOff>120650</xdr:colOff>
      <xdr:row>60</xdr:row>
      <xdr:rowOff>38100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1022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60</xdr:row>
      <xdr:rowOff>22877</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10309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59</xdr:row>
      <xdr:rowOff>31750</xdr:rowOff>
    </xdr:from>
    <xdr:to>
      <xdr:col>74</xdr:col>
      <xdr:colOff>31750</xdr:colOff>
      <xdr:row>59</xdr:row>
      <xdr:rowOff>133350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1014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118127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1023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152400</xdr:rowOff>
    </xdr:from>
    <xdr:to>
      <xdr:col>69</xdr:col>
      <xdr:colOff>142875</xdr:colOff>
      <xdr:row>59</xdr:row>
      <xdr:rowOff>82550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67327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1018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82550</xdr:rowOff>
    </xdr:from>
    <xdr:to>
      <xdr:col>65</xdr:col>
      <xdr:colOff>53975</xdr:colOff>
      <xdr:row>60</xdr:row>
      <xdr:rowOff>12700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1019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168927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1028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わずかではあるが、類似団体平均を下回る状況が続いている。今後、補助金ガイドラインに沿って、補助金を交付するのが適当な事業を行っているのかなどについて精査を行い、引き続き経費の縮減に努める。</a:t>
          </a:r>
          <a:endParaRPr lang="ja-JP" altLang="ja-JP" sz="18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2" name="補助費等グラフ枠">
          <a:extLst>
            <a:ext uri="{FF2B5EF4-FFF2-40B4-BE49-F238E27FC236}">
              <a16:creationId xmlns:a16="http://schemas.microsoft.com/office/drawing/2014/main" id="{00000000-0008-0000-0400-00002E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24130</xdr:rowOff>
    </xdr:from>
    <xdr:to>
      <xdr:col>82</xdr:col>
      <xdr:colOff>107950</xdr:colOff>
      <xdr:row>41</xdr:row>
      <xdr:rowOff>97282</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flipV="1">
          <a:off x="16510000" y="5681980"/>
          <a:ext cx="0" cy="14447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69359</xdr:rowOff>
    </xdr:from>
    <xdr:ext cx="762000" cy="259045"/>
    <xdr:sp macro="" textlink="">
      <xdr:nvSpPr>
        <xdr:cNvPr id="304" name="補助費等最小値テキスト">
          <a:extLst>
            <a:ext uri="{FF2B5EF4-FFF2-40B4-BE49-F238E27FC236}">
              <a16:creationId xmlns:a16="http://schemas.microsoft.com/office/drawing/2014/main" id="{00000000-0008-0000-0400-000030010000}"/>
            </a:ext>
          </a:extLst>
        </xdr:cNvPr>
        <xdr:cNvSpPr txBox="1"/>
      </xdr:nvSpPr>
      <xdr:spPr>
        <a:xfrm>
          <a:off x="16598900" y="709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97282</xdr:rowOff>
    </xdr:from>
    <xdr:to>
      <xdr:col>82</xdr:col>
      <xdr:colOff>196850</xdr:colOff>
      <xdr:row>41</xdr:row>
      <xdr:rowOff>97282</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6421100" y="7126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110507</xdr:rowOff>
    </xdr:from>
    <xdr:ext cx="762000" cy="259045"/>
    <xdr:sp macro="" textlink="">
      <xdr:nvSpPr>
        <xdr:cNvPr id="306" name="補助費等最大値テキスト">
          <a:extLst>
            <a:ext uri="{FF2B5EF4-FFF2-40B4-BE49-F238E27FC236}">
              <a16:creationId xmlns:a16="http://schemas.microsoft.com/office/drawing/2014/main" id="{00000000-0008-0000-0400-000032010000}"/>
            </a:ext>
          </a:extLst>
        </xdr:cNvPr>
        <xdr:cNvSpPr txBox="1"/>
      </xdr:nvSpPr>
      <xdr:spPr>
        <a:xfrm>
          <a:off x="16598900" y="5425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24130</xdr:rowOff>
    </xdr:from>
    <xdr:to>
      <xdr:col>82</xdr:col>
      <xdr:colOff>196850</xdr:colOff>
      <xdr:row>33</xdr:row>
      <xdr:rowOff>24130</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6421100" y="5681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34</xdr:row>
      <xdr:rowOff>44704</xdr:rowOff>
    </xdr:from>
    <xdr:to>
      <xdr:col>82</xdr:col>
      <xdr:colOff>107950</xdr:colOff>
      <xdr:row>34</xdr:row>
      <xdr:rowOff>72136</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5671800" y="587400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34</xdr:row>
      <xdr:rowOff>148861</xdr:rowOff>
    </xdr:from>
    <xdr:ext cx="762000" cy="259045"/>
    <xdr:sp macro="" textlink="">
      <xdr:nvSpPr>
        <xdr:cNvPr id="309" name="補助費等平均値テキスト">
          <a:extLst>
            <a:ext uri="{FF2B5EF4-FFF2-40B4-BE49-F238E27FC236}">
              <a16:creationId xmlns:a16="http://schemas.microsoft.com/office/drawing/2014/main" id="{00000000-0008-0000-0400-000035010000}"/>
            </a:ext>
          </a:extLst>
        </xdr:cNvPr>
        <xdr:cNvSpPr txBox="1"/>
      </xdr:nvSpPr>
      <xdr:spPr>
        <a:xfrm>
          <a:off x="16598900" y="59781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5334</xdr:rowOff>
    </xdr:from>
    <xdr:to>
      <xdr:col>82</xdr:col>
      <xdr:colOff>158750</xdr:colOff>
      <xdr:row>35</xdr:row>
      <xdr:rowOff>106934</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6459200" y="6006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34</xdr:row>
      <xdr:rowOff>44704</xdr:rowOff>
    </xdr:from>
    <xdr:to>
      <xdr:col>78</xdr:col>
      <xdr:colOff>69850</xdr:colOff>
      <xdr:row>34</xdr:row>
      <xdr:rowOff>62992</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4782800" y="587400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35</xdr:row>
      <xdr:rowOff>14478</xdr:rowOff>
    </xdr:from>
    <xdr:to>
      <xdr:col>78</xdr:col>
      <xdr:colOff>120650</xdr:colOff>
      <xdr:row>35</xdr:row>
      <xdr:rowOff>116078</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5621000" y="6015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100855</xdr:rowOff>
    </xdr:from>
    <xdr:ext cx="7366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5290800" y="6101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34</xdr:row>
      <xdr:rowOff>62992</xdr:rowOff>
    </xdr:from>
    <xdr:to>
      <xdr:col>73</xdr:col>
      <xdr:colOff>180975</xdr:colOff>
      <xdr:row>34</xdr:row>
      <xdr:rowOff>72136</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flipV="1">
          <a:off x="13893800" y="589229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5334</xdr:rowOff>
    </xdr:from>
    <xdr:to>
      <xdr:col>74</xdr:col>
      <xdr:colOff>31750</xdr:colOff>
      <xdr:row>35</xdr:row>
      <xdr:rowOff>106934</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4732000" y="6006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91711</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4401800" y="6092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34</xdr:row>
      <xdr:rowOff>72136</xdr:rowOff>
    </xdr:from>
    <xdr:to>
      <xdr:col>69</xdr:col>
      <xdr:colOff>92075</xdr:colOff>
      <xdr:row>34</xdr:row>
      <xdr:rowOff>81280</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flipV="1">
          <a:off x="13004800" y="590143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34</xdr:row>
      <xdr:rowOff>149352</xdr:rowOff>
    </xdr:from>
    <xdr:to>
      <xdr:col>69</xdr:col>
      <xdr:colOff>142875</xdr:colOff>
      <xdr:row>35</xdr:row>
      <xdr:rowOff>79502</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3843000" y="5978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64279</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512800" y="6065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14478</xdr:rowOff>
    </xdr:from>
    <xdr:to>
      <xdr:col>65</xdr:col>
      <xdr:colOff>53975</xdr:colOff>
      <xdr:row>35</xdr:row>
      <xdr:rowOff>116078</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2954000" y="6015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100855</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2623800" y="6101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21336</xdr:rowOff>
    </xdr:from>
    <xdr:to>
      <xdr:col>82</xdr:col>
      <xdr:colOff>158750</xdr:colOff>
      <xdr:row>34</xdr:row>
      <xdr:rowOff>122936</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6459200" y="5850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33</xdr:row>
      <xdr:rowOff>37863</xdr:rowOff>
    </xdr:from>
    <xdr:ext cx="762000" cy="259045"/>
    <xdr:sp macro="" textlink="">
      <xdr:nvSpPr>
        <xdr:cNvPr id="328" name="補助費等該当値テキスト">
          <a:extLst>
            <a:ext uri="{FF2B5EF4-FFF2-40B4-BE49-F238E27FC236}">
              <a16:creationId xmlns:a16="http://schemas.microsoft.com/office/drawing/2014/main" id="{00000000-0008-0000-0400-000048010000}"/>
            </a:ext>
          </a:extLst>
        </xdr:cNvPr>
        <xdr:cNvSpPr txBox="1"/>
      </xdr:nvSpPr>
      <xdr:spPr>
        <a:xfrm>
          <a:off x="16598900" y="569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33</xdr:row>
      <xdr:rowOff>165354</xdr:rowOff>
    </xdr:from>
    <xdr:to>
      <xdr:col>78</xdr:col>
      <xdr:colOff>120650</xdr:colOff>
      <xdr:row>34</xdr:row>
      <xdr:rowOff>95504</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5621000" y="5823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32</xdr:row>
      <xdr:rowOff>105681</xdr:rowOff>
    </xdr:from>
    <xdr:ext cx="7366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5290800" y="5592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34</xdr:row>
      <xdr:rowOff>12192</xdr:rowOff>
    </xdr:from>
    <xdr:to>
      <xdr:col>74</xdr:col>
      <xdr:colOff>31750</xdr:colOff>
      <xdr:row>34</xdr:row>
      <xdr:rowOff>113792</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4732000" y="5841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32</xdr:row>
      <xdr:rowOff>123969</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4401800" y="5610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34</xdr:row>
      <xdr:rowOff>21336</xdr:rowOff>
    </xdr:from>
    <xdr:to>
      <xdr:col>69</xdr:col>
      <xdr:colOff>142875</xdr:colOff>
      <xdr:row>34</xdr:row>
      <xdr:rowOff>122936</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3843000" y="5850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32</xdr:row>
      <xdr:rowOff>133113</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3512800" y="5619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30480</xdr:rowOff>
    </xdr:from>
    <xdr:to>
      <xdr:col>65</xdr:col>
      <xdr:colOff>53975</xdr:colOff>
      <xdr:row>34</xdr:row>
      <xdr:rowOff>132080</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29540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32</xdr:row>
      <xdr:rowOff>142257</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2623800" y="562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資産形成につながらない負担を将来世代へ先送りしないよう、赤字地方債の発行を極力抑制していることや、起債対象となる事業の必要性・効果等を十分に検討し、必要最小限の発行に努めてきた結果、公債費に係る経常収支比率は類似団体平均を</a:t>
          </a:r>
          <a:r>
            <a:rPr lang="en-US" altLang="ja-JP" sz="1400">
              <a:solidFill>
                <a:schemeClr val="tx1"/>
              </a:solidFill>
              <a:effectLst/>
              <a:latin typeface="ＭＳ Ｐゴシック" panose="020B0600070205080204" pitchFamily="50" charset="-128"/>
              <a:ea typeface="ＭＳ Ｐゴシック" panose="020B0600070205080204" pitchFamily="50" charset="-128"/>
              <a:cs typeface="+mn-cs"/>
            </a:rPr>
            <a:t>6.9</a:t>
          </a:r>
          <a:r>
            <a:rPr lang="ja-JP" altLang="ja-JP" sz="1400">
              <a:solidFill>
                <a:schemeClr val="tx1"/>
              </a:solidFill>
              <a:effectLst/>
              <a:latin typeface="ＭＳ Ｐゴシック" panose="020B0600070205080204" pitchFamily="50" charset="-128"/>
              <a:ea typeface="ＭＳ Ｐゴシック" panose="020B0600070205080204" pitchFamily="50" charset="-128"/>
              <a:cs typeface="+mn-cs"/>
            </a:rPr>
            <a:t>ポイント</a:t>
          </a:r>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下回っている。今後も事業実施の適正化を図り、財政の健全化に努める。</a:t>
          </a:r>
          <a:endParaRPr lang="ja-JP" altLang="ja-JP" sz="18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3" name="公債費グラフ枠">
          <a:extLst>
            <a:ext uri="{FF2B5EF4-FFF2-40B4-BE49-F238E27FC236}">
              <a16:creationId xmlns:a16="http://schemas.microsoft.com/office/drawing/2014/main" id="{00000000-0008-0000-0400-00006B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104140</xdr:rowOff>
    </xdr:from>
    <xdr:to>
      <xdr:col>24</xdr:col>
      <xdr:colOff>25400</xdr:colOff>
      <xdr:row>80</xdr:row>
      <xdr:rowOff>142239</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flipV="1">
          <a:off x="4826000" y="12448540"/>
          <a:ext cx="0" cy="14096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114316</xdr:rowOff>
    </xdr:from>
    <xdr:ext cx="762000" cy="259045"/>
    <xdr:sp macro="" textlink="">
      <xdr:nvSpPr>
        <xdr:cNvPr id="365" name="公債費最小値テキスト">
          <a:extLst>
            <a:ext uri="{FF2B5EF4-FFF2-40B4-BE49-F238E27FC236}">
              <a16:creationId xmlns:a16="http://schemas.microsoft.com/office/drawing/2014/main" id="{00000000-0008-0000-0400-00006D010000}"/>
            </a:ext>
          </a:extLst>
        </xdr:cNvPr>
        <xdr:cNvSpPr txBox="1"/>
      </xdr:nvSpPr>
      <xdr:spPr>
        <a:xfrm>
          <a:off x="4914900" y="13830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142239</xdr:rowOff>
    </xdr:from>
    <xdr:to>
      <xdr:col>24</xdr:col>
      <xdr:colOff>114300</xdr:colOff>
      <xdr:row>80</xdr:row>
      <xdr:rowOff>142239</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737100" y="13858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19067</xdr:rowOff>
    </xdr:from>
    <xdr:ext cx="762000" cy="259045"/>
    <xdr:sp macro="" textlink="">
      <xdr:nvSpPr>
        <xdr:cNvPr id="367" name="公債費最大値テキスト">
          <a:extLst>
            <a:ext uri="{FF2B5EF4-FFF2-40B4-BE49-F238E27FC236}">
              <a16:creationId xmlns:a16="http://schemas.microsoft.com/office/drawing/2014/main" id="{00000000-0008-0000-0400-00006F010000}"/>
            </a:ext>
          </a:extLst>
        </xdr:cNvPr>
        <xdr:cNvSpPr txBox="1"/>
      </xdr:nvSpPr>
      <xdr:spPr>
        <a:xfrm>
          <a:off x="4914900" y="1219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104140</xdr:rowOff>
    </xdr:from>
    <xdr:to>
      <xdr:col>24</xdr:col>
      <xdr:colOff>114300</xdr:colOff>
      <xdr:row>72</xdr:row>
      <xdr:rowOff>104140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a:off x="4737100" y="12448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74</xdr:row>
      <xdr:rowOff>12700</xdr:rowOff>
    </xdr:from>
    <xdr:to>
      <xdr:col>24</xdr:col>
      <xdr:colOff>25400</xdr:colOff>
      <xdr:row>74</xdr:row>
      <xdr:rowOff>43180</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flipV="1">
          <a:off x="3987800" y="127000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116857</xdr:rowOff>
    </xdr:from>
    <xdr:ext cx="762000" cy="259045"/>
    <xdr:sp macro="" textlink="">
      <xdr:nvSpPr>
        <xdr:cNvPr id="370" name="公債費平均値テキスト">
          <a:extLst>
            <a:ext uri="{FF2B5EF4-FFF2-40B4-BE49-F238E27FC236}">
              <a16:creationId xmlns:a16="http://schemas.microsoft.com/office/drawing/2014/main" id="{00000000-0008-0000-0400-000072010000}"/>
            </a:ext>
          </a:extLst>
        </xdr:cNvPr>
        <xdr:cNvSpPr txBox="1"/>
      </xdr:nvSpPr>
      <xdr:spPr>
        <a:xfrm>
          <a:off x="4914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144780</xdr:rowOff>
    </xdr:from>
    <xdr:to>
      <xdr:col>24</xdr:col>
      <xdr:colOff>76200</xdr:colOff>
      <xdr:row>77</xdr:row>
      <xdr:rowOff>74930</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74</xdr:row>
      <xdr:rowOff>43180</xdr:rowOff>
    </xdr:from>
    <xdr:to>
      <xdr:col>19</xdr:col>
      <xdr:colOff>187325</xdr:colOff>
      <xdr:row>74</xdr:row>
      <xdr:rowOff>43180</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a:off x="3098800" y="12730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34289</xdr:rowOff>
    </xdr:from>
    <xdr:to>
      <xdr:col>20</xdr:col>
      <xdr:colOff>38100</xdr:colOff>
      <xdr:row>77</xdr:row>
      <xdr:rowOff>135889</xdr:rowOff>
    </xdr:to>
    <xdr:sp macro="" textlink="">
      <xdr:nvSpPr>
        <xdr:cNvPr id="373" name="フローチャート: 判断 372">
          <a:extLst>
            <a:ext uri="{FF2B5EF4-FFF2-40B4-BE49-F238E27FC236}">
              <a16:creationId xmlns:a16="http://schemas.microsoft.com/office/drawing/2014/main" id="{00000000-0008-0000-0400-000075010000}"/>
            </a:ext>
          </a:extLst>
        </xdr:cNvPr>
        <xdr:cNvSpPr/>
      </xdr:nvSpPr>
      <xdr:spPr>
        <a:xfrm>
          <a:off x="3937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120666</xdr:rowOff>
    </xdr:from>
    <xdr:ext cx="7366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3606800" y="133223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74</xdr:row>
      <xdr:rowOff>12700</xdr:rowOff>
    </xdr:from>
    <xdr:to>
      <xdr:col>15</xdr:col>
      <xdr:colOff>98425</xdr:colOff>
      <xdr:row>74</xdr:row>
      <xdr:rowOff>43180</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a:off x="2209800" y="127000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41911</xdr:rowOff>
    </xdr:from>
    <xdr:to>
      <xdr:col>15</xdr:col>
      <xdr:colOff>149225</xdr:colOff>
      <xdr:row>77</xdr:row>
      <xdr:rowOff>143511</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3048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128288</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2717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73</xdr:row>
      <xdr:rowOff>168910</xdr:rowOff>
    </xdr:from>
    <xdr:to>
      <xdr:col>11</xdr:col>
      <xdr:colOff>9525</xdr:colOff>
      <xdr:row>74</xdr:row>
      <xdr:rowOff>12700</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a:off x="1320800" y="126847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11430</xdr:rowOff>
    </xdr:from>
    <xdr:to>
      <xdr:col>11</xdr:col>
      <xdr:colOff>60325</xdr:colOff>
      <xdr:row>77</xdr:row>
      <xdr:rowOff>113030</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2159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97807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828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72389</xdr:rowOff>
    </xdr:from>
    <xdr:to>
      <xdr:col>6</xdr:col>
      <xdr:colOff>171450</xdr:colOff>
      <xdr:row>78</xdr:row>
      <xdr:rowOff>2539</xdr:rowOff>
    </xdr:to>
    <xdr:sp macro="" textlink="">
      <xdr:nvSpPr>
        <xdr:cNvPr id="381" name="フローチャート: 判断 380">
          <a:extLst>
            <a:ext uri="{FF2B5EF4-FFF2-40B4-BE49-F238E27FC236}">
              <a16:creationId xmlns:a16="http://schemas.microsoft.com/office/drawing/2014/main" id="{00000000-0008-0000-0400-00007D010000}"/>
            </a:ext>
          </a:extLst>
        </xdr:cNvPr>
        <xdr:cNvSpPr/>
      </xdr:nvSpPr>
      <xdr:spPr>
        <a:xfrm>
          <a:off x="1270000" y="13274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158766</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939800" y="13360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73</xdr:row>
      <xdr:rowOff>133350</xdr:rowOff>
    </xdr:from>
    <xdr:to>
      <xdr:col>24</xdr:col>
      <xdr:colOff>76200</xdr:colOff>
      <xdr:row>74</xdr:row>
      <xdr:rowOff>63500</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4775200" y="1264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72</xdr:row>
      <xdr:rowOff>149877</xdr:rowOff>
    </xdr:from>
    <xdr:ext cx="762000" cy="259045"/>
    <xdr:sp macro="" textlink="">
      <xdr:nvSpPr>
        <xdr:cNvPr id="389" name="公債費該当値テキスト">
          <a:extLst>
            <a:ext uri="{FF2B5EF4-FFF2-40B4-BE49-F238E27FC236}">
              <a16:creationId xmlns:a16="http://schemas.microsoft.com/office/drawing/2014/main" id="{00000000-0008-0000-0400-000085010000}"/>
            </a:ext>
          </a:extLst>
        </xdr:cNvPr>
        <xdr:cNvSpPr txBox="1"/>
      </xdr:nvSpPr>
      <xdr:spPr>
        <a:xfrm>
          <a:off x="4914900" y="1249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73</xdr:row>
      <xdr:rowOff>163830</xdr:rowOff>
    </xdr:from>
    <xdr:to>
      <xdr:col>20</xdr:col>
      <xdr:colOff>38100</xdr:colOff>
      <xdr:row>74</xdr:row>
      <xdr:rowOff>93980</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3937000" y="12679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72</xdr:row>
      <xdr:rowOff>104157</xdr:rowOff>
    </xdr:from>
    <xdr:ext cx="7366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3606800" y="1244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73</xdr:row>
      <xdr:rowOff>163830</xdr:rowOff>
    </xdr:from>
    <xdr:to>
      <xdr:col>15</xdr:col>
      <xdr:colOff>149225</xdr:colOff>
      <xdr:row>74</xdr:row>
      <xdr:rowOff>93980</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3048000" y="12679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72</xdr:row>
      <xdr:rowOff>104157</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2717800" y="1244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73</xdr:row>
      <xdr:rowOff>133350</xdr:rowOff>
    </xdr:from>
    <xdr:to>
      <xdr:col>11</xdr:col>
      <xdr:colOff>60325</xdr:colOff>
      <xdr:row>74</xdr:row>
      <xdr:rowOff>63500</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2159000" y="1264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72</xdr:row>
      <xdr:rowOff>73677</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1828800" y="1241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73</xdr:row>
      <xdr:rowOff>118110</xdr:rowOff>
    </xdr:from>
    <xdr:to>
      <xdr:col>6</xdr:col>
      <xdr:colOff>171450</xdr:colOff>
      <xdr:row>74</xdr:row>
      <xdr:rowOff>48260</xdr:rowOff>
    </xdr:to>
    <xdr:sp macro="" textlink="">
      <xdr:nvSpPr>
        <xdr:cNvPr id="396" name="楕円 395">
          <a:extLst>
            <a:ext uri="{FF2B5EF4-FFF2-40B4-BE49-F238E27FC236}">
              <a16:creationId xmlns:a16="http://schemas.microsoft.com/office/drawing/2014/main" id="{00000000-0008-0000-0400-00008C010000}"/>
            </a:ext>
          </a:extLst>
        </xdr:cNvPr>
        <xdr:cNvSpPr/>
      </xdr:nvSpPr>
      <xdr:spPr>
        <a:xfrm>
          <a:off x="1270000" y="12633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72</xdr:row>
      <xdr:rowOff>58437</xdr:rowOff>
    </xdr:from>
    <xdr:ext cx="762000" cy="259045"/>
    <xdr:sp macro="" textlink="">
      <xdr:nvSpPr>
        <xdr:cNvPr id="397" name="テキスト ボックス 396">
          <a:extLst>
            <a:ext uri="{FF2B5EF4-FFF2-40B4-BE49-F238E27FC236}">
              <a16:creationId xmlns:a16="http://schemas.microsoft.com/office/drawing/2014/main" id="{00000000-0008-0000-0400-00008D010000}"/>
            </a:ext>
          </a:extLst>
        </xdr:cNvPr>
        <xdr:cNvSpPr txBox="1"/>
      </xdr:nvSpPr>
      <xdr:spPr>
        <a:xfrm>
          <a:off x="939800" y="1240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直営の公共施設を多く有していることや市独自事業を実施してきたことから、補助費等及び扶助費以外の各性質で類似団体内平均値を大きく上回っており、類似団体の中で最も高い数値を示している。</a:t>
          </a:r>
          <a:endParaRPr lang="ja-JP" altLang="ja-JP" sz="1800">
            <a:effectLst/>
            <a:latin typeface="ＭＳ Ｐゴシック" panose="020B0600070205080204" pitchFamily="50" charset="-128"/>
            <a:ea typeface="ＭＳ Ｐゴシック" panose="020B0600070205080204" pitchFamily="50" charset="-128"/>
          </a:endParaRPr>
        </a:p>
        <a:p>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　今後も事務事業を精査し、持続可能な財政運営に努めていく。</a:t>
          </a:r>
          <a:endParaRPr lang="ja-JP" altLang="ja-JP" sz="18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1" name="テキスト ボックス 420">
          <a:extLst>
            <a:ext uri="{FF2B5EF4-FFF2-40B4-BE49-F238E27FC236}">
              <a16:creationId xmlns:a16="http://schemas.microsoft.com/office/drawing/2014/main" id="{00000000-0008-0000-0400-0000A5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4" name="公債費以外グラフ枠">
          <a:extLst>
            <a:ext uri="{FF2B5EF4-FFF2-40B4-BE49-F238E27FC236}">
              <a16:creationId xmlns:a16="http://schemas.microsoft.com/office/drawing/2014/main" id="{00000000-0008-0000-0400-0000A8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24130</xdr:rowOff>
    </xdr:from>
    <xdr:to>
      <xdr:col>82</xdr:col>
      <xdr:colOff>107950</xdr:colOff>
      <xdr:row>80</xdr:row>
      <xdr:rowOff>69850</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flipV="1">
          <a:off x="16510000" y="12539980"/>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41927</xdr:rowOff>
    </xdr:from>
    <xdr:ext cx="762000" cy="259045"/>
    <xdr:sp macro="" textlink="">
      <xdr:nvSpPr>
        <xdr:cNvPr id="426" name="公債費以外最小値テキスト">
          <a:extLst>
            <a:ext uri="{FF2B5EF4-FFF2-40B4-BE49-F238E27FC236}">
              <a16:creationId xmlns:a16="http://schemas.microsoft.com/office/drawing/2014/main" id="{00000000-0008-0000-0400-0000AA010000}"/>
            </a:ext>
          </a:extLst>
        </xdr:cNvPr>
        <xdr:cNvSpPr txBox="1"/>
      </xdr:nvSpPr>
      <xdr:spPr>
        <a:xfrm>
          <a:off x="16598900" y="13757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69850</xdr:rowOff>
    </xdr:from>
    <xdr:to>
      <xdr:col>82</xdr:col>
      <xdr:colOff>196850</xdr:colOff>
      <xdr:row>80</xdr:row>
      <xdr:rowOff>69850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6421100" y="13785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110507</xdr:rowOff>
    </xdr:from>
    <xdr:ext cx="762000" cy="259045"/>
    <xdr:sp macro="" textlink="">
      <xdr:nvSpPr>
        <xdr:cNvPr id="428" name="公債費以外最大値テキスト">
          <a:extLst>
            <a:ext uri="{FF2B5EF4-FFF2-40B4-BE49-F238E27FC236}">
              <a16:creationId xmlns:a16="http://schemas.microsoft.com/office/drawing/2014/main" id="{00000000-0008-0000-0400-0000AC010000}"/>
            </a:ext>
          </a:extLst>
        </xdr:cNvPr>
        <xdr:cNvSpPr txBox="1"/>
      </xdr:nvSpPr>
      <xdr:spPr>
        <a:xfrm>
          <a:off x="16598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24130</xdr:rowOff>
    </xdr:from>
    <xdr:to>
      <xdr:col>82</xdr:col>
      <xdr:colOff>196850</xdr:colOff>
      <xdr:row>73</xdr:row>
      <xdr:rowOff>24130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6421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79</xdr:row>
      <xdr:rowOff>43180</xdr:rowOff>
    </xdr:from>
    <xdr:to>
      <xdr:col>82</xdr:col>
      <xdr:colOff>107950</xdr:colOff>
      <xdr:row>80</xdr:row>
      <xdr:rowOff>69850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5671800" y="13587730"/>
          <a:ext cx="8382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161307</xdr:rowOff>
    </xdr:from>
    <xdr:ext cx="762000" cy="259045"/>
    <xdr:sp macro="" textlink="">
      <xdr:nvSpPr>
        <xdr:cNvPr id="431" name="公債費以外平均値テキスト">
          <a:extLst>
            <a:ext uri="{FF2B5EF4-FFF2-40B4-BE49-F238E27FC236}">
              <a16:creationId xmlns:a16="http://schemas.microsoft.com/office/drawing/2014/main" id="{00000000-0008-0000-0400-0000AF010000}"/>
            </a:ext>
          </a:extLst>
        </xdr:cNvPr>
        <xdr:cNvSpPr txBox="1"/>
      </xdr:nvSpPr>
      <xdr:spPr>
        <a:xfrm>
          <a:off x="16598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144780</xdr:rowOff>
    </xdr:from>
    <xdr:to>
      <xdr:col>82</xdr:col>
      <xdr:colOff>158750</xdr:colOff>
      <xdr:row>77</xdr:row>
      <xdr:rowOff>74930</xdr:rowOff>
    </xdr:to>
    <xdr:sp macro="" textlink="">
      <xdr:nvSpPr>
        <xdr:cNvPr id="432" name="フローチャート: 判断 431">
          <a:extLst>
            <a:ext uri="{FF2B5EF4-FFF2-40B4-BE49-F238E27FC236}">
              <a16:creationId xmlns:a16="http://schemas.microsoft.com/office/drawing/2014/main" id="{00000000-0008-0000-0400-0000B0010000}"/>
            </a:ext>
          </a:extLst>
        </xdr:cNvPr>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79</xdr:row>
      <xdr:rowOff>20320</xdr:rowOff>
    </xdr:from>
    <xdr:to>
      <xdr:col>78</xdr:col>
      <xdr:colOff>69850</xdr:colOff>
      <xdr:row>79</xdr:row>
      <xdr:rowOff>43180</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4782800" y="1356487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106680</xdr:rowOff>
    </xdr:from>
    <xdr:to>
      <xdr:col>78</xdr:col>
      <xdr:colOff>120650</xdr:colOff>
      <xdr:row>77</xdr:row>
      <xdr:rowOff>36830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5621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47007</xdr:rowOff>
    </xdr:from>
    <xdr:ext cx="7366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5290800" y="1290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78</xdr:row>
      <xdr:rowOff>142239</xdr:rowOff>
    </xdr:from>
    <xdr:to>
      <xdr:col>73</xdr:col>
      <xdr:colOff>180975</xdr:colOff>
      <xdr:row>79</xdr:row>
      <xdr:rowOff>20320</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a:off x="13893800" y="13515339"/>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64770</xdr:rowOff>
    </xdr:from>
    <xdr:to>
      <xdr:col>74</xdr:col>
      <xdr:colOff>31750</xdr:colOff>
      <xdr:row>76</xdr:row>
      <xdr:rowOff>166370</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4732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5097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4401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78</xdr:row>
      <xdr:rowOff>142239</xdr:rowOff>
    </xdr:from>
    <xdr:to>
      <xdr:col>69</xdr:col>
      <xdr:colOff>92075</xdr:colOff>
      <xdr:row>79</xdr:row>
      <xdr:rowOff>27939</xdr:rowOff>
    </xdr:to>
    <xdr:cxnSp macro="">
      <xdr:nvCxnSpPr>
        <xdr:cNvPr id="439" name="直線コネクタ 438">
          <a:extLst>
            <a:ext uri="{FF2B5EF4-FFF2-40B4-BE49-F238E27FC236}">
              <a16:creationId xmlns:a16="http://schemas.microsoft.com/office/drawing/2014/main" id="{00000000-0008-0000-0400-0000B7010000}"/>
            </a:ext>
          </a:extLst>
        </xdr:cNvPr>
        <xdr:cNvCxnSpPr/>
      </xdr:nvCxnSpPr>
      <xdr:spPr>
        <a:xfrm flipV="1">
          <a:off x="13004800" y="13515339"/>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125730</xdr:rowOff>
    </xdr:from>
    <xdr:to>
      <xdr:col>69</xdr:col>
      <xdr:colOff>142875</xdr:colOff>
      <xdr:row>76</xdr:row>
      <xdr:rowOff>55880</xdr:rowOff>
    </xdr:to>
    <xdr:sp macro="" textlink="">
      <xdr:nvSpPr>
        <xdr:cNvPr id="440" name="フローチャート: 判断 439">
          <a:extLst>
            <a:ext uri="{FF2B5EF4-FFF2-40B4-BE49-F238E27FC236}">
              <a16:creationId xmlns:a16="http://schemas.microsoft.com/office/drawing/2014/main" id="{00000000-0008-0000-0400-0000B8010000}"/>
            </a:ext>
          </a:extLst>
        </xdr:cNvPr>
        <xdr:cNvSpPr/>
      </xdr:nvSpPr>
      <xdr:spPr>
        <a:xfrm>
          <a:off x="13843000" y="12984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66057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3512800" y="1275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76200</xdr:rowOff>
    </xdr:from>
    <xdr:to>
      <xdr:col>65</xdr:col>
      <xdr:colOff>53975</xdr:colOff>
      <xdr:row>77</xdr:row>
      <xdr:rowOff>6350</xdr:rowOff>
    </xdr:to>
    <xdr:sp macro="" textlink="">
      <xdr:nvSpPr>
        <xdr:cNvPr id="442" name="フローチャート: 判断 441">
          <a:extLst>
            <a:ext uri="{FF2B5EF4-FFF2-40B4-BE49-F238E27FC236}">
              <a16:creationId xmlns:a16="http://schemas.microsoft.com/office/drawing/2014/main" id="{00000000-0008-0000-0400-0000BA010000}"/>
            </a:ext>
          </a:extLst>
        </xdr:cNvPr>
        <xdr:cNvSpPr/>
      </xdr:nvSpPr>
      <xdr:spPr>
        <a:xfrm>
          <a:off x="12954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16527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2623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80</xdr:row>
      <xdr:rowOff>19050</xdr:rowOff>
    </xdr:from>
    <xdr:to>
      <xdr:col>82</xdr:col>
      <xdr:colOff>158750</xdr:colOff>
      <xdr:row>80</xdr:row>
      <xdr:rowOff>120650</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6459200" y="1373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79</xdr:row>
      <xdr:rowOff>99077</xdr:rowOff>
    </xdr:from>
    <xdr:ext cx="762000" cy="259045"/>
    <xdr:sp macro="" textlink="">
      <xdr:nvSpPr>
        <xdr:cNvPr id="450" name="公債費以外該当値テキスト">
          <a:extLst>
            <a:ext uri="{FF2B5EF4-FFF2-40B4-BE49-F238E27FC236}">
              <a16:creationId xmlns:a16="http://schemas.microsoft.com/office/drawing/2014/main" id="{00000000-0008-0000-0400-0000C2010000}"/>
            </a:ext>
          </a:extLst>
        </xdr:cNvPr>
        <xdr:cNvSpPr txBox="1"/>
      </xdr:nvSpPr>
      <xdr:spPr>
        <a:xfrm>
          <a:off x="16598900" y="13643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78</xdr:row>
      <xdr:rowOff>163830</xdr:rowOff>
    </xdr:from>
    <xdr:to>
      <xdr:col>78</xdr:col>
      <xdr:colOff>120650</xdr:colOff>
      <xdr:row>79</xdr:row>
      <xdr:rowOff>93980</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5621000" y="13536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79</xdr:row>
      <xdr:rowOff>78757</xdr:rowOff>
    </xdr:from>
    <xdr:ext cx="7366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5290800" y="13623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140970</xdr:rowOff>
    </xdr:from>
    <xdr:to>
      <xdr:col>74</xdr:col>
      <xdr:colOff>31750</xdr:colOff>
      <xdr:row>79</xdr:row>
      <xdr:rowOff>71120</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4732000" y="13514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79</xdr:row>
      <xdr:rowOff>55897</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4401800" y="1360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78</xdr:row>
      <xdr:rowOff>91439</xdr:rowOff>
    </xdr:from>
    <xdr:to>
      <xdr:col>69</xdr:col>
      <xdr:colOff>142875</xdr:colOff>
      <xdr:row>79</xdr:row>
      <xdr:rowOff>21589</xdr:rowOff>
    </xdr:to>
    <xdr:sp macro="" textlink="">
      <xdr:nvSpPr>
        <xdr:cNvPr id="455" name="楕円 454">
          <a:extLst>
            <a:ext uri="{FF2B5EF4-FFF2-40B4-BE49-F238E27FC236}">
              <a16:creationId xmlns:a16="http://schemas.microsoft.com/office/drawing/2014/main" id="{00000000-0008-0000-0400-0000C7010000}"/>
            </a:ext>
          </a:extLst>
        </xdr:cNvPr>
        <xdr:cNvSpPr/>
      </xdr:nvSpPr>
      <xdr:spPr>
        <a:xfrm>
          <a:off x="13843000" y="13464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79</xdr:row>
      <xdr:rowOff>6366</xdr:rowOff>
    </xdr:from>
    <xdr:ext cx="762000" cy="259045"/>
    <xdr:sp macro="" textlink="">
      <xdr:nvSpPr>
        <xdr:cNvPr id="456" name="テキスト ボックス 455">
          <a:extLst>
            <a:ext uri="{FF2B5EF4-FFF2-40B4-BE49-F238E27FC236}">
              <a16:creationId xmlns:a16="http://schemas.microsoft.com/office/drawing/2014/main" id="{00000000-0008-0000-0400-0000C8010000}"/>
            </a:ext>
          </a:extLst>
        </xdr:cNvPr>
        <xdr:cNvSpPr txBox="1"/>
      </xdr:nvSpPr>
      <xdr:spPr>
        <a:xfrm>
          <a:off x="13512800" y="13550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148589</xdr:rowOff>
    </xdr:from>
    <xdr:to>
      <xdr:col>65</xdr:col>
      <xdr:colOff>53975</xdr:colOff>
      <xdr:row>79</xdr:row>
      <xdr:rowOff>78739</xdr:rowOff>
    </xdr:to>
    <xdr:sp macro="" textlink="">
      <xdr:nvSpPr>
        <xdr:cNvPr id="457" name="楕円 456">
          <a:extLst>
            <a:ext uri="{FF2B5EF4-FFF2-40B4-BE49-F238E27FC236}">
              <a16:creationId xmlns:a16="http://schemas.microsoft.com/office/drawing/2014/main" id="{00000000-0008-0000-0400-0000C9010000}"/>
            </a:ext>
          </a:extLst>
        </xdr:cNvPr>
        <xdr:cNvSpPr/>
      </xdr:nvSpPr>
      <xdr:spPr>
        <a:xfrm>
          <a:off x="12954000" y="13521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79</xdr:row>
      <xdr:rowOff>63516</xdr:rowOff>
    </xdr:from>
    <xdr:ext cx="762000" cy="259045"/>
    <xdr:sp macro="" textlink="">
      <xdr:nvSpPr>
        <xdr:cNvPr id="458" name="テキスト ボックス 457">
          <a:extLst>
            <a:ext uri="{FF2B5EF4-FFF2-40B4-BE49-F238E27FC236}">
              <a16:creationId xmlns:a16="http://schemas.microsoft.com/office/drawing/2014/main" id="{00000000-0008-0000-0400-0000CA010000}"/>
            </a:ext>
          </a:extLst>
        </xdr:cNvPr>
        <xdr:cNvSpPr txBox="1"/>
      </xdr:nvSpPr>
      <xdr:spPr>
        <a:xfrm>
          <a:off x="12623800" y="13608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大阪府吹田市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20358</xdr:rowOff>
    </xdr:from>
    <xdr:to>
      <xdr:col>29</xdr:col>
      <xdr:colOff>127000</xdr:colOff>
      <xdr:row>19</xdr:row>
      <xdr:rowOff>31331</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1953933"/>
          <a:ext cx="0" cy="13825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3408</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308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55,761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31331</xdr:rowOff>
    </xdr:from>
    <xdr:to>
      <xdr:col>30</xdr:col>
      <xdr:colOff>25400</xdr:colOff>
      <xdr:row>19</xdr:row>
      <xdr:rowOff>31331</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3365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106735</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697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20358</xdr:rowOff>
    </xdr:from>
    <xdr:to>
      <xdr:col>30</xdr:col>
      <xdr:colOff>25400</xdr:colOff>
      <xdr:row>11</xdr:row>
      <xdr:rowOff>20358</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19539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4889</xdr:rowOff>
    </xdr:from>
    <xdr:to>
      <xdr:col>29</xdr:col>
      <xdr:colOff>127000</xdr:colOff>
      <xdr:row>16</xdr:row>
      <xdr:rowOff>4204</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2624264"/>
          <a:ext cx="647700" cy="1707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48391</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6677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76314</xdr:rowOff>
    </xdr:from>
    <xdr:to>
      <xdr:col>29</xdr:col>
      <xdr:colOff>177800</xdr:colOff>
      <xdr:row>16</xdr:row>
      <xdr:rowOff>6464</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6956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4204</xdr:rowOff>
    </xdr:from>
    <xdr:to>
      <xdr:col>26</xdr:col>
      <xdr:colOff>50800</xdr:colOff>
      <xdr:row>16</xdr:row>
      <xdr:rowOff>43752</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2795029"/>
          <a:ext cx="698500" cy="395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74219</xdr:rowOff>
    </xdr:from>
    <xdr:to>
      <xdr:col>26</xdr:col>
      <xdr:colOff>101600</xdr:colOff>
      <xdr:row>17</xdr:row>
      <xdr:rowOff>4369</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28650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160596</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2951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30264</xdr:rowOff>
    </xdr:from>
    <xdr:to>
      <xdr:col>22</xdr:col>
      <xdr:colOff>114300</xdr:colOff>
      <xdr:row>16</xdr:row>
      <xdr:rowOff>43752</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a:off x="3606800" y="2821089"/>
          <a:ext cx="698500" cy="134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128968</xdr:rowOff>
    </xdr:from>
    <xdr:to>
      <xdr:col>22</xdr:col>
      <xdr:colOff>165100</xdr:colOff>
      <xdr:row>17</xdr:row>
      <xdr:rowOff>59118</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29197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43895</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006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30264</xdr:rowOff>
    </xdr:from>
    <xdr:to>
      <xdr:col>18</xdr:col>
      <xdr:colOff>177800</xdr:colOff>
      <xdr:row>16</xdr:row>
      <xdr:rowOff>84366</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2821089"/>
          <a:ext cx="698500" cy="541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151714</xdr:rowOff>
    </xdr:from>
    <xdr:to>
      <xdr:col>19</xdr:col>
      <xdr:colOff>38100</xdr:colOff>
      <xdr:row>17</xdr:row>
      <xdr:rowOff>81864</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29425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66641</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028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5334</xdr:rowOff>
    </xdr:from>
    <xdr:to>
      <xdr:col>15</xdr:col>
      <xdr:colOff>101600</xdr:colOff>
      <xdr:row>17</xdr:row>
      <xdr:rowOff>106934</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29676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91711</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053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14</xdr:row>
      <xdr:rowOff>125539</xdr:rowOff>
    </xdr:from>
    <xdr:to>
      <xdr:col>29</xdr:col>
      <xdr:colOff>177800</xdr:colOff>
      <xdr:row>15</xdr:row>
      <xdr:rowOff>55689</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5734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13</xdr:row>
      <xdr:rowOff>142066</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418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15</xdr:row>
      <xdr:rowOff>124854</xdr:rowOff>
    </xdr:from>
    <xdr:to>
      <xdr:col>26</xdr:col>
      <xdr:colOff>101600</xdr:colOff>
      <xdr:row>16</xdr:row>
      <xdr:rowOff>55004</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27442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65181</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5131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15</xdr:row>
      <xdr:rowOff>164402</xdr:rowOff>
    </xdr:from>
    <xdr:to>
      <xdr:col>22</xdr:col>
      <xdr:colOff>165100</xdr:colOff>
      <xdr:row>16</xdr:row>
      <xdr:rowOff>94552</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27837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104729</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552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15</xdr:row>
      <xdr:rowOff>150914</xdr:rowOff>
    </xdr:from>
    <xdr:to>
      <xdr:col>19</xdr:col>
      <xdr:colOff>38100</xdr:colOff>
      <xdr:row>16</xdr:row>
      <xdr:rowOff>81064</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27702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91241</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539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33566</xdr:rowOff>
    </xdr:from>
    <xdr:to>
      <xdr:col>15</xdr:col>
      <xdr:colOff>101600</xdr:colOff>
      <xdr:row>16</xdr:row>
      <xdr:rowOff>135166</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28243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145343</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593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222860</xdr:rowOff>
    </xdr:from>
    <xdr:to>
      <xdr:col>29</xdr:col>
      <xdr:colOff>127000</xdr:colOff>
      <xdr:row>38</xdr:row>
      <xdr:rowOff>2260</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flipV="1">
          <a:off x="5651500" y="6147410"/>
          <a:ext cx="0" cy="132245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317237</xdr:rowOff>
    </xdr:from>
    <xdr:ext cx="762000" cy="25904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44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2260</xdr:rowOff>
    </xdr:from>
    <xdr:to>
      <xdr:col>30</xdr:col>
      <xdr:colOff>25400</xdr:colOff>
      <xdr:row>38</xdr:row>
      <xdr:rowOff>2260</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746986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137787</xdr:rowOff>
    </xdr:from>
    <xdr:ext cx="762000" cy="2590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890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222860</xdr:rowOff>
    </xdr:from>
    <xdr:to>
      <xdr:col>30</xdr:col>
      <xdr:colOff>25400</xdr:colOff>
      <xdr:row>33</xdr:row>
      <xdr:rowOff>222860</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61474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164681</xdr:rowOff>
    </xdr:from>
    <xdr:to>
      <xdr:col>29</xdr:col>
      <xdr:colOff>127000</xdr:colOff>
      <xdr:row>37</xdr:row>
      <xdr:rowOff>279</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003800" y="7117931"/>
          <a:ext cx="647700" cy="70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298390</xdr:rowOff>
    </xdr:from>
    <xdr:ext cx="762000" cy="25904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6565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110413</xdr:rowOff>
    </xdr:from>
    <xdr:to>
      <xdr:col>29</xdr:col>
      <xdr:colOff>177800</xdr:colOff>
      <xdr:row>35</xdr:row>
      <xdr:rowOff>212013</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5600700" y="67207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164681</xdr:rowOff>
    </xdr:from>
    <xdr:to>
      <xdr:col>26</xdr:col>
      <xdr:colOff>50800</xdr:colOff>
      <xdr:row>37</xdr:row>
      <xdr:rowOff>40818</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flipV="1">
          <a:off x="4305300" y="7117931"/>
          <a:ext cx="698500" cy="475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105956</xdr:rowOff>
    </xdr:from>
    <xdr:to>
      <xdr:col>26</xdr:col>
      <xdr:colOff>101600</xdr:colOff>
      <xdr:row>35</xdr:row>
      <xdr:rowOff>207556</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953000" y="67163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217733</xdr:rowOff>
    </xdr:from>
    <xdr:ext cx="7366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64851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40818</xdr:rowOff>
    </xdr:from>
    <xdr:to>
      <xdr:col>22</xdr:col>
      <xdr:colOff>114300</xdr:colOff>
      <xdr:row>37</xdr:row>
      <xdr:rowOff>70421</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3606800" y="7165518"/>
          <a:ext cx="698500" cy="296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105308</xdr:rowOff>
    </xdr:from>
    <xdr:to>
      <xdr:col>22</xdr:col>
      <xdr:colOff>165100</xdr:colOff>
      <xdr:row>35</xdr:row>
      <xdr:rowOff>206908</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254500" y="67156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217085</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6484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70421</xdr:rowOff>
    </xdr:from>
    <xdr:to>
      <xdr:col>18</xdr:col>
      <xdr:colOff>177800</xdr:colOff>
      <xdr:row>37</xdr:row>
      <xdr:rowOff>121133</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flipV="1">
          <a:off x="2908300" y="7195121"/>
          <a:ext cx="698500" cy="507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122796</xdr:rowOff>
    </xdr:from>
    <xdr:to>
      <xdr:col>19</xdr:col>
      <xdr:colOff>38100</xdr:colOff>
      <xdr:row>35</xdr:row>
      <xdr:rowOff>224396</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3556000" y="67331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234573</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6502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129578</xdr:rowOff>
    </xdr:from>
    <xdr:to>
      <xdr:col>15</xdr:col>
      <xdr:colOff>101600</xdr:colOff>
      <xdr:row>35</xdr:row>
      <xdr:rowOff>231178</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2857500" y="67399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241355</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650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120929</xdr:rowOff>
    </xdr:from>
    <xdr:to>
      <xdr:col>29</xdr:col>
      <xdr:colOff>177800</xdr:colOff>
      <xdr:row>37</xdr:row>
      <xdr:rowOff>51079</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5600700" y="70741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36</xdr:row>
      <xdr:rowOff>93006</xdr:rowOff>
    </xdr:from>
    <xdr:ext cx="762000" cy="259045"/>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7046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113881</xdr:rowOff>
    </xdr:from>
    <xdr:to>
      <xdr:col>26</xdr:col>
      <xdr:colOff>101600</xdr:colOff>
      <xdr:row>37</xdr:row>
      <xdr:rowOff>44031</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953000" y="70671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28808</xdr:rowOff>
    </xdr:from>
    <xdr:ext cx="7366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71535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161468</xdr:rowOff>
    </xdr:from>
    <xdr:to>
      <xdr:col>22</xdr:col>
      <xdr:colOff>165100</xdr:colOff>
      <xdr:row>37</xdr:row>
      <xdr:rowOff>91618</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254500" y="71147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76395</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72010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19621</xdr:rowOff>
    </xdr:from>
    <xdr:to>
      <xdr:col>19</xdr:col>
      <xdr:colOff>38100</xdr:colOff>
      <xdr:row>37</xdr:row>
      <xdr:rowOff>121221</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3556000" y="71443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105998</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7230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70333</xdr:rowOff>
    </xdr:from>
    <xdr:to>
      <xdr:col>15</xdr:col>
      <xdr:colOff>101600</xdr:colOff>
      <xdr:row>37</xdr:row>
      <xdr:rowOff>171933</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2857500" y="71950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156710</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728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大阪府吹田市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384,506
377,092
36.09
179,005,895
177,941,377
316,622
83,824,632
69,697,344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88,428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5641</xdr:rowOff>
    </xdr:from>
    <xdr:ext cx="53129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21970</xdr:rowOff>
    </xdr:from>
    <xdr:ext cx="53129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36014</xdr:rowOff>
    </xdr:from>
    <xdr:to>
      <xdr:col>24</xdr:col>
      <xdr:colOff>62865</xdr:colOff>
      <xdr:row>39</xdr:row>
      <xdr:rowOff>59951</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350964"/>
          <a:ext cx="1270" cy="13955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63778</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750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51,192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59951</xdr:rowOff>
    </xdr:from>
    <xdr:to>
      <xdr:col>24</xdr:col>
      <xdr:colOff>152400</xdr:colOff>
      <xdr:row>39</xdr:row>
      <xdr:rowOff>59951</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7465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154141</xdr:rowOff>
    </xdr:from>
    <xdr:ext cx="534377"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5126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93,925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36014</xdr:rowOff>
    </xdr:from>
    <xdr:to>
      <xdr:col>24</xdr:col>
      <xdr:colOff>152400</xdr:colOff>
      <xdr:row>31</xdr:row>
      <xdr:rowOff>36014</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350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109590</xdr:rowOff>
    </xdr:from>
    <xdr:to>
      <xdr:col>24</xdr:col>
      <xdr:colOff>63500</xdr:colOff>
      <xdr:row>35</xdr:row>
      <xdr:rowOff>158445</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5938890"/>
          <a:ext cx="838200" cy="220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85615</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0863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107188</xdr:rowOff>
    </xdr:from>
    <xdr:to>
      <xdr:col>24</xdr:col>
      <xdr:colOff>114300</xdr:colOff>
      <xdr:row>36</xdr:row>
      <xdr:rowOff>37338</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107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156061</xdr:rowOff>
    </xdr:from>
    <xdr:to>
      <xdr:col>19</xdr:col>
      <xdr:colOff>177800</xdr:colOff>
      <xdr:row>35</xdr:row>
      <xdr:rowOff>158445</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a:off x="2908300" y="6156811"/>
          <a:ext cx="889000" cy="2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139976</xdr:rowOff>
    </xdr:from>
    <xdr:to>
      <xdr:col>20</xdr:col>
      <xdr:colOff>38100</xdr:colOff>
      <xdr:row>37</xdr:row>
      <xdr:rowOff>70126</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312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61253</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404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156061</xdr:rowOff>
    </xdr:from>
    <xdr:to>
      <xdr:col>15</xdr:col>
      <xdr:colOff>50800</xdr:colOff>
      <xdr:row>35</xdr:row>
      <xdr:rowOff>161482</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6156811"/>
          <a:ext cx="889000" cy="5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119238</xdr:rowOff>
    </xdr:from>
    <xdr:to>
      <xdr:col>15</xdr:col>
      <xdr:colOff>101600</xdr:colOff>
      <xdr:row>37</xdr:row>
      <xdr:rowOff>49388</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291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40515</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384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161482</xdr:rowOff>
    </xdr:from>
    <xdr:to>
      <xdr:col>10</xdr:col>
      <xdr:colOff>114300</xdr:colOff>
      <xdr:row>36</xdr:row>
      <xdr:rowOff>24159</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162232"/>
          <a:ext cx="889000" cy="34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139747</xdr:rowOff>
    </xdr:from>
    <xdr:to>
      <xdr:col>10</xdr:col>
      <xdr:colOff>165100</xdr:colOff>
      <xdr:row>37</xdr:row>
      <xdr:rowOff>69897</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311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61024</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404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161889</xdr:rowOff>
    </xdr:from>
    <xdr:to>
      <xdr:col>6</xdr:col>
      <xdr:colOff>38100</xdr:colOff>
      <xdr:row>37</xdr:row>
      <xdr:rowOff>92039</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34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83166</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426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58790</xdr:rowOff>
    </xdr:from>
    <xdr:to>
      <xdr:col>24</xdr:col>
      <xdr:colOff>114300</xdr:colOff>
      <xdr:row>34</xdr:row>
      <xdr:rowOff>160390</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5888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81667</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739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107645</xdr:rowOff>
    </xdr:from>
    <xdr:to>
      <xdr:col>20</xdr:col>
      <xdr:colOff>38100</xdr:colOff>
      <xdr:row>36</xdr:row>
      <xdr:rowOff>37795</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108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54322</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5883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105261</xdr:rowOff>
    </xdr:from>
    <xdr:to>
      <xdr:col>15</xdr:col>
      <xdr:colOff>101600</xdr:colOff>
      <xdr:row>36</xdr:row>
      <xdr:rowOff>35411</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106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51938</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5881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110682</xdr:rowOff>
    </xdr:from>
    <xdr:to>
      <xdr:col>10</xdr:col>
      <xdr:colOff>165100</xdr:colOff>
      <xdr:row>36</xdr:row>
      <xdr:rowOff>40832</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111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57359</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5886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144809</xdr:rowOff>
    </xdr:from>
    <xdr:to>
      <xdr:col>6</xdr:col>
      <xdr:colOff>38100</xdr:colOff>
      <xdr:row>36</xdr:row>
      <xdr:rowOff>74959</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145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91486</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5920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60,517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139700</xdr:rowOff>
    </xdr:from>
    <xdr:to>
      <xdr:col>28</xdr:col>
      <xdr:colOff>114300</xdr:colOff>
      <xdr:row>59</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255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168927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10113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25400</xdr:rowOff>
    </xdr:from>
    <xdr:to>
      <xdr:col>28</xdr:col>
      <xdr:colOff>114300</xdr:colOff>
      <xdr:row>58</xdr:row>
      <xdr:rowOff>25400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54627</xdr:rowOff>
    </xdr:from>
    <xdr:ext cx="53129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701" y="9827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82550</xdr:rowOff>
    </xdr:from>
    <xdr:to>
      <xdr:col>28</xdr:col>
      <xdr:colOff>114300</xdr:colOff>
      <xdr:row>56</xdr:row>
      <xdr:rowOff>82550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683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111777</xdr:rowOff>
    </xdr:from>
    <xdr:ext cx="53129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230701" y="9541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25400</xdr:rowOff>
    </xdr:from>
    <xdr:to>
      <xdr:col>28</xdr:col>
      <xdr:colOff>114300</xdr:colOff>
      <xdr:row>53</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9112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52</xdr:row>
      <xdr:rowOff>54627</xdr:rowOff>
    </xdr:from>
    <xdr:ext cx="53129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230701" y="8970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82550</xdr:rowOff>
    </xdr:from>
    <xdr:to>
      <xdr:col>28</xdr:col>
      <xdr:colOff>114300</xdr:colOff>
      <xdr:row>51</xdr:row>
      <xdr:rowOff>82550</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a:off x="762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50</xdr:row>
      <xdr:rowOff>111777</xdr:rowOff>
    </xdr:from>
    <xdr:ext cx="531299" cy="259045"/>
    <xdr:sp macro="" textlink="">
      <xdr:nvSpPr>
        <xdr:cNvPr id="114" name="テキスト ボックス 113">
          <a:extLst>
            <a:ext uri="{FF2B5EF4-FFF2-40B4-BE49-F238E27FC236}">
              <a16:creationId xmlns:a16="http://schemas.microsoft.com/office/drawing/2014/main" id="{00000000-0008-0000-0600-000072000000}"/>
            </a:ext>
          </a:extLst>
        </xdr:cNvPr>
        <xdr:cNvSpPr txBox="1"/>
      </xdr:nvSpPr>
      <xdr:spPr>
        <a:xfrm>
          <a:off x="230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49</xdr:row>
      <xdr:rowOff>139700</xdr:rowOff>
    </xdr:from>
    <xdr:to>
      <xdr:col>28</xdr:col>
      <xdr:colOff>114300</xdr:colOff>
      <xdr:row>49</xdr:row>
      <xdr:rowOff>139700</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762000" y="8540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48</xdr:row>
      <xdr:rowOff>168927</xdr:rowOff>
    </xdr:from>
    <xdr:ext cx="595419" cy="259045"/>
    <xdr:sp macro="" textlink="">
      <xdr:nvSpPr>
        <xdr:cNvPr id="116" name="テキスト ボックス 115">
          <a:extLst>
            <a:ext uri="{FF2B5EF4-FFF2-40B4-BE49-F238E27FC236}">
              <a16:creationId xmlns:a16="http://schemas.microsoft.com/office/drawing/2014/main" id="{00000000-0008-0000-0600-000074000000}"/>
            </a:ext>
          </a:extLst>
        </xdr:cNvPr>
        <xdr:cNvSpPr txBox="1"/>
      </xdr:nvSpPr>
      <xdr:spPr>
        <a:xfrm>
          <a:off x="166581" y="8398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8" name="テキスト ボックス 117">
          <a:extLst>
            <a:ext uri="{FF2B5EF4-FFF2-40B4-BE49-F238E27FC236}">
              <a16:creationId xmlns:a16="http://schemas.microsoft.com/office/drawing/2014/main" id="{00000000-0008-0000-0600-000076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9" name="物件費グラフ枠">
          <a:extLst>
            <a:ext uri="{FF2B5EF4-FFF2-40B4-BE49-F238E27FC236}">
              <a16:creationId xmlns:a16="http://schemas.microsoft.com/office/drawing/2014/main" id="{00000000-0008-0000-0600-000077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152130</xdr:rowOff>
    </xdr:from>
    <xdr:to>
      <xdr:col>24</xdr:col>
      <xdr:colOff>62865</xdr:colOff>
      <xdr:row>58</xdr:row>
      <xdr:rowOff>97895</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flipV="1">
          <a:off x="4633595" y="8724630"/>
          <a:ext cx="1270" cy="13173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101722</xdr:rowOff>
    </xdr:from>
    <xdr:ext cx="534377" cy="259045"/>
    <xdr:sp macro="" textlink="">
      <xdr:nvSpPr>
        <xdr:cNvPr id="121" name="物件費最小値テキスト">
          <a:extLst>
            <a:ext uri="{FF2B5EF4-FFF2-40B4-BE49-F238E27FC236}">
              <a16:creationId xmlns:a16="http://schemas.microsoft.com/office/drawing/2014/main" id="{00000000-0008-0000-0600-000079000000}"/>
            </a:ext>
          </a:extLst>
        </xdr:cNvPr>
        <xdr:cNvSpPr txBox="1"/>
      </xdr:nvSpPr>
      <xdr:spPr>
        <a:xfrm>
          <a:off x="4686300" y="10045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47,463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97895</xdr:rowOff>
    </xdr:from>
    <xdr:to>
      <xdr:col>24</xdr:col>
      <xdr:colOff>152400</xdr:colOff>
      <xdr:row>58</xdr:row>
      <xdr:rowOff>97895</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4546600" y="10041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98807</xdr:rowOff>
    </xdr:from>
    <xdr:ext cx="534377" cy="259045"/>
    <xdr:sp macro="" textlink="">
      <xdr:nvSpPr>
        <xdr:cNvPr id="123" name="物件費最大値テキスト">
          <a:extLst>
            <a:ext uri="{FF2B5EF4-FFF2-40B4-BE49-F238E27FC236}">
              <a16:creationId xmlns:a16="http://schemas.microsoft.com/office/drawing/2014/main" id="{00000000-0008-0000-0600-00007B000000}"/>
            </a:ext>
          </a:extLst>
        </xdr:cNvPr>
        <xdr:cNvSpPr txBox="1"/>
      </xdr:nvSpPr>
      <xdr:spPr>
        <a:xfrm>
          <a:off x="4686300" y="8499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93,565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152130</xdr:rowOff>
    </xdr:from>
    <xdr:to>
      <xdr:col>24</xdr:col>
      <xdr:colOff>152400</xdr:colOff>
      <xdr:row>50</xdr:row>
      <xdr:rowOff>152130</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a:off x="4546600" y="8724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54</xdr:row>
      <xdr:rowOff>55861</xdr:rowOff>
    </xdr:from>
    <xdr:to>
      <xdr:col>24</xdr:col>
      <xdr:colOff>63500</xdr:colOff>
      <xdr:row>55</xdr:row>
      <xdr:rowOff>35944</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3797300" y="9314161"/>
          <a:ext cx="838200" cy="151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83672</xdr:rowOff>
    </xdr:from>
    <xdr:ext cx="534377" cy="259045"/>
    <xdr:sp macro="" textlink="">
      <xdr:nvSpPr>
        <xdr:cNvPr id="126" name="物件費平均値テキスト">
          <a:extLst>
            <a:ext uri="{FF2B5EF4-FFF2-40B4-BE49-F238E27FC236}">
              <a16:creationId xmlns:a16="http://schemas.microsoft.com/office/drawing/2014/main" id="{00000000-0008-0000-0600-00007E000000}"/>
            </a:ext>
          </a:extLst>
        </xdr:cNvPr>
        <xdr:cNvSpPr txBox="1"/>
      </xdr:nvSpPr>
      <xdr:spPr>
        <a:xfrm>
          <a:off x="4686300" y="95134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105245</xdr:rowOff>
    </xdr:from>
    <xdr:to>
      <xdr:col>24</xdr:col>
      <xdr:colOff>114300</xdr:colOff>
      <xdr:row>56</xdr:row>
      <xdr:rowOff>35395</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4584700" y="953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54</xdr:row>
      <xdr:rowOff>97380</xdr:rowOff>
    </xdr:from>
    <xdr:to>
      <xdr:col>19</xdr:col>
      <xdr:colOff>177800</xdr:colOff>
      <xdr:row>55</xdr:row>
      <xdr:rowOff>35944</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a:off x="2908300" y="9355680"/>
          <a:ext cx="889000" cy="110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5290</xdr:rowOff>
    </xdr:from>
    <xdr:to>
      <xdr:col>20</xdr:col>
      <xdr:colOff>38100</xdr:colOff>
      <xdr:row>56</xdr:row>
      <xdr:rowOff>106890</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3746500" y="9606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98017</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3530111" y="9699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54</xdr:row>
      <xdr:rowOff>97380</xdr:rowOff>
    </xdr:from>
    <xdr:to>
      <xdr:col>15</xdr:col>
      <xdr:colOff>50800</xdr:colOff>
      <xdr:row>55</xdr:row>
      <xdr:rowOff>141643</xdr:rowOff>
    </xdr:to>
    <xdr:cxnSp macro="">
      <xdr:nvCxnSpPr>
        <xdr:cNvPr id="131" name="直線コネクタ 130">
          <a:extLst>
            <a:ext uri="{FF2B5EF4-FFF2-40B4-BE49-F238E27FC236}">
              <a16:creationId xmlns:a16="http://schemas.microsoft.com/office/drawing/2014/main" id="{00000000-0008-0000-0600-000083000000}"/>
            </a:ext>
          </a:extLst>
        </xdr:cNvPr>
        <xdr:cNvCxnSpPr/>
      </xdr:nvCxnSpPr>
      <xdr:spPr>
        <a:xfrm flipV="1">
          <a:off x="2019300" y="9355680"/>
          <a:ext cx="889000" cy="215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27721</xdr:rowOff>
    </xdr:from>
    <xdr:to>
      <xdr:col>15</xdr:col>
      <xdr:colOff>101600</xdr:colOff>
      <xdr:row>55</xdr:row>
      <xdr:rowOff>129321</xdr:rowOff>
    </xdr:to>
    <xdr:sp macro="" textlink="">
      <xdr:nvSpPr>
        <xdr:cNvPr id="132" name="フローチャート: 判断 131">
          <a:extLst>
            <a:ext uri="{FF2B5EF4-FFF2-40B4-BE49-F238E27FC236}">
              <a16:creationId xmlns:a16="http://schemas.microsoft.com/office/drawing/2014/main" id="{00000000-0008-0000-0600-000084000000}"/>
            </a:ext>
          </a:extLst>
        </xdr:cNvPr>
        <xdr:cNvSpPr/>
      </xdr:nvSpPr>
      <xdr:spPr>
        <a:xfrm>
          <a:off x="2857500" y="9457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120448</xdr:rowOff>
    </xdr:from>
    <xdr:ext cx="534377"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641111" y="9550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141643</xdr:rowOff>
    </xdr:from>
    <xdr:to>
      <xdr:col>10</xdr:col>
      <xdr:colOff>114300</xdr:colOff>
      <xdr:row>56</xdr:row>
      <xdr:rowOff>108696</xdr:rowOff>
    </xdr:to>
    <xdr:cxnSp macro="">
      <xdr:nvCxnSpPr>
        <xdr:cNvPr id="134" name="直線コネクタ 133">
          <a:extLst>
            <a:ext uri="{FF2B5EF4-FFF2-40B4-BE49-F238E27FC236}">
              <a16:creationId xmlns:a16="http://schemas.microsoft.com/office/drawing/2014/main" id="{00000000-0008-0000-0600-000086000000}"/>
            </a:ext>
          </a:extLst>
        </xdr:cNvPr>
        <xdr:cNvCxnSpPr/>
      </xdr:nvCxnSpPr>
      <xdr:spPr>
        <a:xfrm flipV="1">
          <a:off x="1130300" y="9571393"/>
          <a:ext cx="889000" cy="138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149822</xdr:rowOff>
    </xdr:from>
    <xdr:to>
      <xdr:col>10</xdr:col>
      <xdr:colOff>165100</xdr:colOff>
      <xdr:row>56</xdr:row>
      <xdr:rowOff>79972</xdr:rowOff>
    </xdr:to>
    <xdr:sp macro="" textlink="">
      <xdr:nvSpPr>
        <xdr:cNvPr id="135" name="フローチャート: 判断 134">
          <a:extLst>
            <a:ext uri="{FF2B5EF4-FFF2-40B4-BE49-F238E27FC236}">
              <a16:creationId xmlns:a16="http://schemas.microsoft.com/office/drawing/2014/main" id="{00000000-0008-0000-0600-000087000000}"/>
            </a:ext>
          </a:extLst>
        </xdr:cNvPr>
        <xdr:cNvSpPr/>
      </xdr:nvSpPr>
      <xdr:spPr>
        <a:xfrm>
          <a:off x="1968500" y="957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71099</xdr:rowOff>
    </xdr:from>
    <xdr:ext cx="534377"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752111" y="9672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10890</xdr:rowOff>
    </xdr:from>
    <xdr:to>
      <xdr:col>6</xdr:col>
      <xdr:colOff>38100</xdr:colOff>
      <xdr:row>57</xdr:row>
      <xdr:rowOff>112490</xdr:rowOff>
    </xdr:to>
    <xdr:sp macro="" textlink="">
      <xdr:nvSpPr>
        <xdr:cNvPr id="137" name="フローチャート: 判断 136">
          <a:extLst>
            <a:ext uri="{FF2B5EF4-FFF2-40B4-BE49-F238E27FC236}">
              <a16:creationId xmlns:a16="http://schemas.microsoft.com/office/drawing/2014/main" id="{00000000-0008-0000-0600-000089000000}"/>
            </a:ext>
          </a:extLst>
        </xdr:cNvPr>
        <xdr:cNvSpPr/>
      </xdr:nvSpPr>
      <xdr:spPr>
        <a:xfrm>
          <a:off x="1079500" y="9783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103617</xdr:rowOff>
    </xdr:from>
    <xdr:ext cx="534377"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863111" y="9876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5061</xdr:rowOff>
    </xdr:from>
    <xdr:to>
      <xdr:col>24</xdr:col>
      <xdr:colOff>114300</xdr:colOff>
      <xdr:row>54</xdr:row>
      <xdr:rowOff>106661</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4584700" y="926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27938</xdr:rowOff>
    </xdr:from>
    <xdr:ext cx="534377" cy="259045"/>
    <xdr:sp macro="" textlink="">
      <xdr:nvSpPr>
        <xdr:cNvPr id="145" name="物件費該当値テキスト">
          <a:extLst>
            <a:ext uri="{FF2B5EF4-FFF2-40B4-BE49-F238E27FC236}">
              <a16:creationId xmlns:a16="http://schemas.microsoft.com/office/drawing/2014/main" id="{00000000-0008-0000-0600-000091000000}"/>
            </a:ext>
          </a:extLst>
        </xdr:cNvPr>
        <xdr:cNvSpPr txBox="1"/>
      </xdr:nvSpPr>
      <xdr:spPr>
        <a:xfrm>
          <a:off x="4686300" y="9114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156594</xdr:rowOff>
    </xdr:from>
    <xdr:to>
      <xdr:col>20</xdr:col>
      <xdr:colOff>38100</xdr:colOff>
      <xdr:row>55</xdr:row>
      <xdr:rowOff>86744</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3746500" y="9414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53</xdr:row>
      <xdr:rowOff>103271</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3530111" y="9190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46580</xdr:rowOff>
    </xdr:from>
    <xdr:to>
      <xdr:col>15</xdr:col>
      <xdr:colOff>101600</xdr:colOff>
      <xdr:row>54</xdr:row>
      <xdr:rowOff>148180</xdr:rowOff>
    </xdr:to>
    <xdr:sp macro="" textlink="">
      <xdr:nvSpPr>
        <xdr:cNvPr id="148" name="楕円 147">
          <a:extLst>
            <a:ext uri="{FF2B5EF4-FFF2-40B4-BE49-F238E27FC236}">
              <a16:creationId xmlns:a16="http://schemas.microsoft.com/office/drawing/2014/main" id="{00000000-0008-0000-0600-000094000000}"/>
            </a:ext>
          </a:extLst>
        </xdr:cNvPr>
        <xdr:cNvSpPr/>
      </xdr:nvSpPr>
      <xdr:spPr>
        <a:xfrm>
          <a:off x="2857500" y="9304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52</xdr:row>
      <xdr:rowOff>164707</xdr:rowOff>
    </xdr:from>
    <xdr:ext cx="534377" cy="259045"/>
    <xdr:sp macro="" textlink="">
      <xdr:nvSpPr>
        <xdr:cNvPr id="149" name="テキスト ボックス 148">
          <a:extLst>
            <a:ext uri="{FF2B5EF4-FFF2-40B4-BE49-F238E27FC236}">
              <a16:creationId xmlns:a16="http://schemas.microsoft.com/office/drawing/2014/main" id="{00000000-0008-0000-0600-000095000000}"/>
            </a:ext>
          </a:extLst>
        </xdr:cNvPr>
        <xdr:cNvSpPr txBox="1"/>
      </xdr:nvSpPr>
      <xdr:spPr>
        <a:xfrm>
          <a:off x="2641111" y="9080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90843</xdr:rowOff>
    </xdr:from>
    <xdr:to>
      <xdr:col>10</xdr:col>
      <xdr:colOff>165100</xdr:colOff>
      <xdr:row>56</xdr:row>
      <xdr:rowOff>20993</xdr:rowOff>
    </xdr:to>
    <xdr:sp macro="" textlink="">
      <xdr:nvSpPr>
        <xdr:cNvPr id="150" name="楕円 149">
          <a:extLst>
            <a:ext uri="{FF2B5EF4-FFF2-40B4-BE49-F238E27FC236}">
              <a16:creationId xmlns:a16="http://schemas.microsoft.com/office/drawing/2014/main" id="{00000000-0008-0000-0600-000096000000}"/>
            </a:ext>
          </a:extLst>
        </xdr:cNvPr>
        <xdr:cNvSpPr/>
      </xdr:nvSpPr>
      <xdr:spPr>
        <a:xfrm>
          <a:off x="1968500" y="9520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37520</xdr:rowOff>
    </xdr:from>
    <xdr:ext cx="534377" cy="259045"/>
    <xdr:sp macro="" textlink="">
      <xdr:nvSpPr>
        <xdr:cNvPr id="151" name="テキスト ボックス 150">
          <a:extLst>
            <a:ext uri="{FF2B5EF4-FFF2-40B4-BE49-F238E27FC236}">
              <a16:creationId xmlns:a16="http://schemas.microsoft.com/office/drawing/2014/main" id="{00000000-0008-0000-0600-000097000000}"/>
            </a:ext>
          </a:extLst>
        </xdr:cNvPr>
        <xdr:cNvSpPr txBox="1"/>
      </xdr:nvSpPr>
      <xdr:spPr>
        <a:xfrm>
          <a:off x="1752111" y="9295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57896</xdr:rowOff>
    </xdr:from>
    <xdr:to>
      <xdr:col>6</xdr:col>
      <xdr:colOff>38100</xdr:colOff>
      <xdr:row>56</xdr:row>
      <xdr:rowOff>159496</xdr:rowOff>
    </xdr:to>
    <xdr:sp macro="" textlink="">
      <xdr:nvSpPr>
        <xdr:cNvPr id="152" name="楕円 151">
          <a:extLst>
            <a:ext uri="{FF2B5EF4-FFF2-40B4-BE49-F238E27FC236}">
              <a16:creationId xmlns:a16="http://schemas.microsoft.com/office/drawing/2014/main" id="{00000000-0008-0000-0600-000098000000}"/>
            </a:ext>
          </a:extLst>
        </xdr:cNvPr>
        <xdr:cNvSpPr/>
      </xdr:nvSpPr>
      <xdr:spPr>
        <a:xfrm>
          <a:off x="1079500" y="9659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4573</xdr:rowOff>
    </xdr:from>
    <xdr:ext cx="534377" cy="259045"/>
    <xdr:sp macro="" textlink="">
      <xdr:nvSpPr>
        <xdr:cNvPr id="153" name="テキスト ボックス 152">
          <a:extLst>
            <a:ext uri="{FF2B5EF4-FFF2-40B4-BE49-F238E27FC236}">
              <a16:creationId xmlns:a16="http://schemas.microsoft.com/office/drawing/2014/main" id="{00000000-0008-0000-0600-000099000000}"/>
            </a:ext>
          </a:extLst>
        </xdr:cNvPr>
        <xdr:cNvSpPr txBox="1"/>
      </xdr:nvSpPr>
      <xdr:spPr>
        <a:xfrm>
          <a:off x="863111" y="9434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8" name="正方形/長方形 157">
          <a:extLst>
            <a:ext uri="{FF2B5EF4-FFF2-40B4-BE49-F238E27FC236}">
              <a16:creationId xmlns:a16="http://schemas.microsoft.com/office/drawing/2014/main" id="{00000000-0008-0000-0600-00009E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9" name="正方形/長方形 158">
          <a:extLst>
            <a:ext uri="{FF2B5EF4-FFF2-40B4-BE49-F238E27FC236}">
              <a16:creationId xmlns:a16="http://schemas.microsoft.com/office/drawing/2014/main" id="{00000000-0008-0000-0600-00009F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60" name="正方形/長方形 159">
          <a:extLst>
            <a:ext uri="{FF2B5EF4-FFF2-40B4-BE49-F238E27FC236}">
              <a16:creationId xmlns:a16="http://schemas.microsoft.com/office/drawing/2014/main" id="{00000000-0008-0000-0600-0000A0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61" name="正方形/長方形 160">
          <a:extLst>
            <a:ext uri="{FF2B5EF4-FFF2-40B4-BE49-F238E27FC236}">
              <a16:creationId xmlns:a16="http://schemas.microsoft.com/office/drawing/2014/main" id="{00000000-0008-0000-0600-0000A1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71" name="テキスト ボックス 170">
          <a:extLst>
            <a:ext uri="{FF2B5EF4-FFF2-40B4-BE49-F238E27FC236}">
              <a16:creationId xmlns:a16="http://schemas.microsoft.com/office/drawing/2014/main" id="{00000000-0008-0000-0600-0000AB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3" name="テキスト ボックス 172">
          <a:extLst>
            <a:ext uri="{FF2B5EF4-FFF2-40B4-BE49-F238E27FC236}">
              <a16:creationId xmlns:a16="http://schemas.microsoft.com/office/drawing/2014/main" id="{00000000-0008-0000-0600-0000AD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4" name="維持補修費グラフ枠">
          <a:extLst>
            <a:ext uri="{FF2B5EF4-FFF2-40B4-BE49-F238E27FC236}">
              <a16:creationId xmlns:a16="http://schemas.microsoft.com/office/drawing/2014/main" id="{00000000-0008-0000-0600-0000AE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86756</xdr:rowOff>
    </xdr:from>
    <xdr:to>
      <xdr:col>24</xdr:col>
      <xdr:colOff>62865</xdr:colOff>
      <xdr:row>78</xdr:row>
      <xdr:rowOff>128727</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4633595" y="12088256"/>
          <a:ext cx="1270" cy="1413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132554</xdr:rowOff>
    </xdr:from>
    <xdr:ext cx="378565" cy="259045"/>
    <xdr:sp macro="" textlink="">
      <xdr:nvSpPr>
        <xdr:cNvPr id="176" name="維持補修費最小値テキスト">
          <a:extLst>
            <a:ext uri="{FF2B5EF4-FFF2-40B4-BE49-F238E27FC236}">
              <a16:creationId xmlns:a16="http://schemas.microsoft.com/office/drawing/2014/main" id="{00000000-0008-0000-0600-0000B0000000}"/>
            </a:ext>
          </a:extLst>
        </xdr:cNvPr>
        <xdr:cNvSpPr txBox="1"/>
      </xdr:nvSpPr>
      <xdr:spPr>
        <a:xfrm>
          <a:off x="4686300" y="135056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128727</xdr:rowOff>
    </xdr:from>
    <xdr:to>
      <xdr:col>24</xdr:col>
      <xdr:colOff>152400</xdr:colOff>
      <xdr:row>78</xdr:row>
      <xdr:rowOff>128727</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a:off x="4546600" y="135018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33433</xdr:rowOff>
    </xdr:from>
    <xdr:ext cx="534377" cy="259045"/>
    <xdr:sp macro="" textlink="">
      <xdr:nvSpPr>
        <xdr:cNvPr id="178" name="維持補修費最大値テキスト">
          <a:extLst>
            <a:ext uri="{FF2B5EF4-FFF2-40B4-BE49-F238E27FC236}">
              <a16:creationId xmlns:a16="http://schemas.microsoft.com/office/drawing/2014/main" id="{00000000-0008-0000-0600-0000B2000000}"/>
            </a:ext>
          </a:extLst>
        </xdr:cNvPr>
        <xdr:cNvSpPr txBox="1"/>
      </xdr:nvSpPr>
      <xdr:spPr>
        <a:xfrm>
          <a:off x="4686300" y="11863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86756</xdr:rowOff>
    </xdr:from>
    <xdr:to>
      <xdr:col>24</xdr:col>
      <xdr:colOff>152400</xdr:colOff>
      <xdr:row>70</xdr:row>
      <xdr:rowOff>86756</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4546600" y="12088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96678</xdr:rowOff>
    </xdr:from>
    <xdr:to>
      <xdr:col>24</xdr:col>
      <xdr:colOff>63500</xdr:colOff>
      <xdr:row>76</xdr:row>
      <xdr:rowOff>135905</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3797300" y="13126878"/>
          <a:ext cx="838200" cy="39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166585</xdr:rowOff>
    </xdr:from>
    <xdr:ext cx="469744" cy="259045"/>
    <xdr:sp macro="" textlink="">
      <xdr:nvSpPr>
        <xdr:cNvPr id="181" name="維持補修費平均値テキスト">
          <a:extLst>
            <a:ext uri="{FF2B5EF4-FFF2-40B4-BE49-F238E27FC236}">
              <a16:creationId xmlns:a16="http://schemas.microsoft.com/office/drawing/2014/main" id="{00000000-0008-0000-0600-0000B5000000}"/>
            </a:ext>
          </a:extLst>
        </xdr:cNvPr>
        <xdr:cNvSpPr txBox="1"/>
      </xdr:nvSpPr>
      <xdr:spPr>
        <a:xfrm>
          <a:off x="4686300" y="131967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16708</xdr:rowOff>
    </xdr:from>
    <xdr:to>
      <xdr:col>24</xdr:col>
      <xdr:colOff>114300</xdr:colOff>
      <xdr:row>77</xdr:row>
      <xdr:rowOff>118308</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4584700" y="13218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135905</xdr:rowOff>
    </xdr:from>
    <xdr:to>
      <xdr:col>19</xdr:col>
      <xdr:colOff>177800</xdr:colOff>
      <xdr:row>76</xdr:row>
      <xdr:rowOff>154102</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flipV="1">
          <a:off x="2908300" y="13166105"/>
          <a:ext cx="889000" cy="18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38745</xdr:rowOff>
    </xdr:from>
    <xdr:to>
      <xdr:col>20</xdr:col>
      <xdr:colOff>38100</xdr:colOff>
      <xdr:row>77</xdr:row>
      <xdr:rowOff>140345</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3746500" y="1324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131472</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3562428" y="133331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151998</xdr:rowOff>
    </xdr:from>
    <xdr:to>
      <xdr:col>15</xdr:col>
      <xdr:colOff>50800</xdr:colOff>
      <xdr:row>76</xdr:row>
      <xdr:rowOff>154102</xdr:rowOff>
    </xdr:to>
    <xdr:cxnSp macro="">
      <xdr:nvCxnSpPr>
        <xdr:cNvPr id="186" name="直線コネクタ 185">
          <a:extLst>
            <a:ext uri="{FF2B5EF4-FFF2-40B4-BE49-F238E27FC236}">
              <a16:creationId xmlns:a16="http://schemas.microsoft.com/office/drawing/2014/main" id="{00000000-0008-0000-0600-0000BA000000}"/>
            </a:ext>
          </a:extLst>
        </xdr:cNvPr>
        <xdr:cNvCxnSpPr/>
      </xdr:nvCxnSpPr>
      <xdr:spPr>
        <a:xfrm>
          <a:off x="2019300" y="13182198"/>
          <a:ext cx="889000" cy="2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34905</xdr:rowOff>
    </xdr:from>
    <xdr:to>
      <xdr:col>15</xdr:col>
      <xdr:colOff>101600</xdr:colOff>
      <xdr:row>77</xdr:row>
      <xdr:rowOff>136505</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2857500" y="13236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127632</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673428" y="13329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144272</xdr:rowOff>
    </xdr:from>
    <xdr:to>
      <xdr:col>10</xdr:col>
      <xdr:colOff>114300</xdr:colOff>
      <xdr:row>76</xdr:row>
      <xdr:rowOff>151998</xdr:rowOff>
    </xdr:to>
    <xdr:cxnSp macro="">
      <xdr:nvCxnSpPr>
        <xdr:cNvPr id="189" name="直線コネクタ 188">
          <a:extLst>
            <a:ext uri="{FF2B5EF4-FFF2-40B4-BE49-F238E27FC236}">
              <a16:creationId xmlns:a16="http://schemas.microsoft.com/office/drawing/2014/main" id="{00000000-0008-0000-0600-0000BD000000}"/>
            </a:ext>
          </a:extLst>
        </xdr:cNvPr>
        <xdr:cNvCxnSpPr/>
      </xdr:nvCxnSpPr>
      <xdr:spPr>
        <a:xfrm>
          <a:off x="1130300" y="13174472"/>
          <a:ext cx="889000" cy="7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28093</xdr:rowOff>
    </xdr:from>
    <xdr:to>
      <xdr:col>10</xdr:col>
      <xdr:colOff>165100</xdr:colOff>
      <xdr:row>77</xdr:row>
      <xdr:rowOff>129693</xdr:rowOff>
    </xdr:to>
    <xdr:sp macro="" textlink="">
      <xdr:nvSpPr>
        <xdr:cNvPr id="190" name="フローチャート: 判断 189">
          <a:extLst>
            <a:ext uri="{FF2B5EF4-FFF2-40B4-BE49-F238E27FC236}">
              <a16:creationId xmlns:a16="http://schemas.microsoft.com/office/drawing/2014/main" id="{00000000-0008-0000-0600-0000BE000000}"/>
            </a:ext>
          </a:extLst>
        </xdr:cNvPr>
        <xdr:cNvSpPr/>
      </xdr:nvSpPr>
      <xdr:spPr>
        <a:xfrm>
          <a:off x="1968500" y="13229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120820</xdr:rowOff>
    </xdr:from>
    <xdr:ext cx="469744"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784428" y="13322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35911</xdr:rowOff>
    </xdr:from>
    <xdr:to>
      <xdr:col>6</xdr:col>
      <xdr:colOff>38100</xdr:colOff>
      <xdr:row>77</xdr:row>
      <xdr:rowOff>137511</xdr:rowOff>
    </xdr:to>
    <xdr:sp macro="" textlink="">
      <xdr:nvSpPr>
        <xdr:cNvPr id="192" name="フローチャート: 判断 191">
          <a:extLst>
            <a:ext uri="{FF2B5EF4-FFF2-40B4-BE49-F238E27FC236}">
              <a16:creationId xmlns:a16="http://schemas.microsoft.com/office/drawing/2014/main" id="{00000000-0008-0000-0600-0000C0000000}"/>
            </a:ext>
          </a:extLst>
        </xdr:cNvPr>
        <xdr:cNvSpPr/>
      </xdr:nvSpPr>
      <xdr:spPr>
        <a:xfrm>
          <a:off x="1079500" y="13237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128638</xdr:rowOff>
    </xdr:from>
    <xdr:ext cx="469744"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895428" y="13330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45878</xdr:rowOff>
    </xdr:from>
    <xdr:to>
      <xdr:col>24</xdr:col>
      <xdr:colOff>114300</xdr:colOff>
      <xdr:row>76</xdr:row>
      <xdr:rowOff>147478</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4584700" y="13076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68755</xdr:rowOff>
    </xdr:from>
    <xdr:ext cx="469744" cy="259045"/>
    <xdr:sp macro="" textlink="">
      <xdr:nvSpPr>
        <xdr:cNvPr id="200" name="維持補修費該当値テキスト">
          <a:extLst>
            <a:ext uri="{FF2B5EF4-FFF2-40B4-BE49-F238E27FC236}">
              <a16:creationId xmlns:a16="http://schemas.microsoft.com/office/drawing/2014/main" id="{00000000-0008-0000-0600-0000C8000000}"/>
            </a:ext>
          </a:extLst>
        </xdr:cNvPr>
        <xdr:cNvSpPr txBox="1"/>
      </xdr:nvSpPr>
      <xdr:spPr>
        <a:xfrm>
          <a:off x="4686300" y="129275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85105</xdr:rowOff>
    </xdr:from>
    <xdr:to>
      <xdr:col>20</xdr:col>
      <xdr:colOff>38100</xdr:colOff>
      <xdr:row>77</xdr:row>
      <xdr:rowOff>15255</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3746500" y="13115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31782</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3562428" y="128905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103302</xdr:rowOff>
    </xdr:from>
    <xdr:to>
      <xdr:col>15</xdr:col>
      <xdr:colOff>101600</xdr:colOff>
      <xdr:row>77</xdr:row>
      <xdr:rowOff>33452</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2857500" y="13133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49978</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2673428" y="129087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101198</xdr:rowOff>
    </xdr:from>
    <xdr:to>
      <xdr:col>10</xdr:col>
      <xdr:colOff>165100</xdr:colOff>
      <xdr:row>77</xdr:row>
      <xdr:rowOff>31348</xdr:rowOff>
    </xdr:to>
    <xdr:sp macro="" textlink="">
      <xdr:nvSpPr>
        <xdr:cNvPr id="205" name="楕円 204">
          <a:extLst>
            <a:ext uri="{FF2B5EF4-FFF2-40B4-BE49-F238E27FC236}">
              <a16:creationId xmlns:a16="http://schemas.microsoft.com/office/drawing/2014/main" id="{00000000-0008-0000-0600-0000CD000000}"/>
            </a:ext>
          </a:extLst>
        </xdr:cNvPr>
        <xdr:cNvSpPr/>
      </xdr:nvSpPr>
      <xdr:spPr>
        <a:xfrm>
          <a:off x="1968500" y="13131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47875</xdr:rowOff>
    </xdr:from>
    <xdr:ext cx="469744" cy="259045"/>
    <xdr:sp macro="" textlink="">
      <xdr:nvSpPr>
        <xdr:cNvPr id="206" name="テキスト ボックス 205">
          <a:extLst>
            <a:ext uri="{FF2B5EF4-FFF2-40B4-BE49-F238E27FC236}">
              <a16:creationId xmlns:a16="http://schemas.microsoft.com/office/drawing/2014/main" id="{00000000-0008-0000-0600-0000CE000000}"/>
            </a:ext>
          </a:extLst>
        </xdr:cNvPr>
        <xdr:cNvSpPr txBox="1"/>
      </xdr:nvSpPr>
      <xdr:spPr>
        <a:xfrm>
          <a:off x="1784428" y="12906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93472</xdr:rowOff>
    </xdr:from>
    <xdr:to>
      <xdr:col>6</xdr:col>
      <xdr:colOff>38100</xdr:colOff>
      <xdr:row>77</xdr:row>
      <xdr:rowOff>23622</xdr:rowOff>
    </xdr:to>
    <xdr:sp macro="" textlink="">
      <xdr:nvSpPr>
        <xdr:cNvPr id="207" name="楕円 206">
          <a:extLst>
            <a:ext uri="{FF2B5EF4-FFF2-40B4-BE49-F238E27FC236}">
              <a16:creationId xmlns:a16="http://schemas.microsoft.com/office/drawing/2014/main" id="{00000000-0008-0000-0600-0000CF000000}"/>
            </a:ext>
          </a:extLst>
        </xdr:cNvPr>
        <xdr:cNvSpPr/>
      </xdr:nvSpPr>
      <xdr:spPr>
        <a:xfrm>
          <a:off x="1079500" y="13123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40149</xdr:rowOff>
    </xdr:from>
    <xdr:ext cx="469744" cy="259045"/>
    <xdr:sp macro="" textlink="">
      <xdr:nvSpPr>
        <xdr:cNvPr id="208" name="テキスト ボックス 207">
          <a:extLst>
            <a:ext uri="{FF2B5EF4-FFF2-40B4-BE49-F238E27FC236}">
              <a16:creationId xmlns:a16="http://schemas.microsoft.com/office/drawing/2014/main" id="{00000000-0008-0000-0600-0000D0000000}"/>
            </a:ext>
          </a:extLst>
        </xdr:cNvPr>
        <xdr:cNvSpPr txBox="1"/>
      </xdr:nvSpPr>
      <xdr:spPr>
        <a:xfrm>
          <a:off x="895428" y="12898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4" name="正方形/長方形 213">
          <a:extLst>
            <a:ext uri="{FF2B5EF4-FFF2-40B4-BE49-F238E27FC236}">
              <a16:creationId xmlns:a16="http://schemas.microsoft.com/office/drawing/2014/main" id="{00000000-0008-0000-0600-0000D6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5" name="正方形/長方形 214">
          <a:extLst>
            <a:ext uri="{FF2B5EF4-FFF2-40B4-BE49-F238E27FC236}">
              <a16:creationId xmlns:a16="http://schemas.microsoft.com/office/drawing/2014/main" id="{00000000-0008-0000-0600-0000D7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197,298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6" name="正方形/長方形 215">
          <a:extLst>
            <a:ext uri="{FF2B5EF4-FFF2-40B4-BE49-F238E27FC236}">
              <a16:creationId xmlns:a16="http://schemas.microsoft.com/office/drawing/2014/main" id="{00000000-0008-0000-0600-0000D8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31" name="テキスト ボックス 230">
          <a:extLst>
            <a:ext uri="{FF2B5EF4-FFF2-40B4-BE49-F238E27FC236}">
              <a16:creationId xmlns:a16="http://schemas.microsoft.com/office/drawing/2014/main" id="{00000000-0008-0000-0600-0000E7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3" name="テキスト ボックス 232">
          <a:extLst>
            <a:ext uri="{FF2B5EF4-FFF2-40B4-BE49-F238E27FC236}">
              <a16:creationId xmlns:a16="http://schemas.microsoft.com/office/drawing/2014/main" id="{00000000-0008-0000-0600-0000E9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4" name="扶助費グラフ枠">
          <a:extLst>
            <a:ext uri="{FF2B5EF4-FFF2-40B4-BE49-F238E27FC236}">
              <a16:creationId xmlns:a16="http://schemas.microsoft.com/office/drawing/2014/main" id="{00000000-0008-0000-0600-0000EA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88134</xdr:rowOff>
    </xdr:from>
    <xdr:to>
      <xdr:col>24</xdr:col>
      <xdr:colOff>62865</xdr:colOff>
      <xdr:row>99</xdr:row>
      <xdr:rowOff>5032</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4633595" y="15518634"/>
          <a:ext cx="1270" cy="14599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8859</xdr:rowOff>
    </xdr:from>
    <xdr:ext cx="534377" cy="259045"/>
    <xdr:sp macro="" textlink="">
      <xdr:nvSpPr>
        <xdr:cNvPr id="236" name="扶助費最小値テキスト">
          <a:extLst>
            <a:ext uri="{FF2B5EF4-FFF2-40B4-BE49-F238E27FC236}">
              <a16:creationId xmlns:a16="http://schemas.microsoft.com/office/drawing/2014/main" id="{00000000-0008-0000-0600-0000EC000000}"/>
            </a:ext>
          </a:extLst>
        </xdr:cNvPr>
        <xdr:cNvSpPr txBox="1"/>
      </xdr:nvSpPr>
      <xdr:spPr>
        <a:xfrm>
          <a:off x="4686300" y="16982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5032</xdr:rowOff>
    </xdr:from>
    <xdr:to>
      <xdr:col>24</xdr:col>
      <xdr:colOff>152400</xdr:colOff>
      <xdr:row>99</xdr:row>
      <xdr:rowOff>5032</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4546600" y="16978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34811</xdr:rowOff>
    </xdr:from>
    <xdr:ext cx="599010" cy="259045"/>
    <xdr:sp macro="" textlink="">
      <xdr:nvSpPr>
        <xdr:cNvPr id="238" name="扶助費最大値テキスト">
          <a:extLst>
            <a:ext uri="{FF2B5EF4-FFF2-40B4-BE49-F238E27FC236}">
              <a16:creationId xmlns:a16="http://schemas.microsoft.com/office/drawing/2014/main" id="{00000000-0008-0000-0600-0000EE000000}"/>
            </a:ext>
          </a:extLst>
        </xdr:cNvPr>
        <xdr:cNvSpPr txBox="1"/>
      </xdr:nvSpPr>
      <xdr:spPr>
        <a:xfrm>
          <a:off x="4686300" y="152938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232,737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88134</xdr:rowOff>
    </xdr:from>
    <xdr:to>
      <xdr:col>24</xdr:col>
      <xdr:colOff>152400</xdr:colOff>
      <xdr:row>90</xdr:row>
      <xdr:rowOff>88134</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a:off x="4546600" y="155186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12565</xdr:rowOff>
    </xdr:from>
    <xdr:to>
      <xdr:col>24</xdr:col>
      <xdr:colOff>63500</xdr:colOff>
      <xdr:row>96</xdr:row>
      <xdr:rowOff>112833</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3797300" y="16471765"/>
          <a:ext cx="838200" cy="100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122531</xdr:rowOff>
    </xdr:from>
    <xdr:ext cx="599010" cy="259045"/>
    <xdr:sp macro="" textlink="">
      <xdr:nvSpPr>
        <xdr:cNvPr id="241" name="扶助費平均値テキスト">
          <a:extLst>
            <a:ext uri="{FF2B5EF4-FFF2-40B4-BE49-F238E27FC236}">
              <a16:creationId xmlns:a16="http://schemas.microsoft.com/office/drawing/2014/main" id="{00000000-0008-0000-0600-0000F1000000}"/>
            </a:ext>
          </a:extLst>
        </xdr:cNvPr>
        <xdr:cNvSpPr txBox="1"/>
      </xdr:nvSpPr>
      <xdr:spPr>
        <a:xfrm>
          <a:off x="4686300" y="1623883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148,262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99654</xdr:rowOff>
    </xdr:from>
    <xdr:to>
      <xdr:col>24</xdr:col>
      <xdr:colOff>114300</xdr:colOff>
      <xdr:row>96</xdr:row>
      <xdr:rowOff>29804</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4584700" y="16387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112833</xdr:rowOff>
    </xdr:from>
    <xdr:to>
      <xdr:col>19</xdr:col>
      <xdr:colOff>177800</xdr:colOff>
      <xdr:row>96</xdr:row>
      <xdr:rowOff>161613</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flipV="1">
          <a:off x="2908300" y="16572033"/>
          <a:ext cx="889000" cy="48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5330</xdr:rowOff>
    </xdr:from>
    <xdr:to>
      <xdr:col>20</xdr:col>
      <xdr:colOff>38100</xdr:colOff>
      <xdr:row>96</xdr:row>
      <xdr:rowOff>106930</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3746500" y="1646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123457</xdr:rowOff>
    </xdr:from>
    <xdr:ext cx="59901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3497795" y="162397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93066</xdr:rowOff>
    </xdr:from>
    <xdr:to>
      <xdr:col>15</xdr:col>
      <xdr:colOff>50800</xdr:colOff>
      <xdr:row>96</xdr:row>
      <xdr:rowOff>161613</xdr:rowOff>
    </xdr:to>
    <xdr:cxnSp macro="">
      <xdr:nvCxnSpPr>
        <xdr:cNvPr id="246" name="直線コネクタ 245">
          <a:extLst>
            <a:ext uri="{FF2B5EF4-FFF2-40B4-BE49-F238E27FC236}">
              <a16:creationId xmlns:a16="http://schemas.microsoft.com/office/drawing/2014/main" id="{00000000-0008-0000-0600-0000F6000000}"/>
            </a:ext>
          </a:extLst>
        </xdr:cNvPr>
        <xdr:cNvCxnSpPr/>
      </xdr:nvCxnSpPr>
      <xdr:spPr>
        <a:xfrm>
          <a:off x="2019300" y="16552266"/>
          <a:ext cx="889000" cy="68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90805</xdr:rowOff>
    </xdr:from>
    <xdr:to>
      <xdr:col>15</xdr:col>
      <xdr:colOff>101600</xdr:colOff>
      <xdr:row>97</xdr:row>
      <xdr:rowOff>20955</xdr:rowOff>
    </xdr:to>
    <xdr:sp macro="" textlink="">
      <xdr:nvSpPr>
        <xdr:cNvPr id="247" name="フローチャート: 判断 246">
          <a:extLst>
            <a:ext uri="{FF2B5EF4-FFF2-40B4-BE49-F238E27FC236}">
              <a16:creationId xmlns:a16="http://schemas.microsoft.com/office/drawing/2014/main" id="{00000000-0008-0000-0600-0000F7000000}"/>
            </a:ext>
          </a:extLst>
        </xdr:cNvPr>
        <xdr:cNvSpPr/>
      </xdr:nvSpPr>
      <xdr:spPr>
        <a:xfrm>
          <a:off x="2857500" y="1655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37482</xdr:rowOff>
    </xdr:from>
    <xdr:ext cx="59901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2608795" y="163252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133,325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93066</xdr:rowOff>
    </xdr:from>
    <xdr:to>
      <xdr:col>10</xdr:col>
      <xdr:colOff>114300</xdr:colOff>
      <xdr:row>98</xdr:row>
      <xdr:rowOff>57513</xdr:rowOff>
    </xdr:to>
    <xdr:cxnSp macro="">
      <xdr:nvCxnSpPr>
        <xdr:cNvPr id="249" name="直線コネクタ 248">
          <a:extLst>
            <a:ext uri="{FF2B5EF4-FFF2-40B4-BE49-F238E27FC236}">
              <a16:creationId xmlns:a16="http://schemas.microsoft.com/office/drawing/2014/main" id="{00000000-0008-0000-0600-0000F9000000}"/>
            </a:ext>
          </a:extLst>
        </xdr:cNvPr>
        <xdr:cNvCxnSpPr/>
      </xdr:nvCxnSpPr>
      <xdr:spPr>
        <a:xfrm flipV="1">
          <a:off x="1130300" y="16552266"/>
          <a:ext cx="889000" cy="307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153550</xdr:rowOff>
    </xdr:from>
    <xdr:to>
      <xdr:col>10</xdr:col>
      <xdr:colOff>165100</xdr:colOff>
      <xdr:row>96</xdr:row>
      <xdr:rowOff>83700</xdr:rowOff>
    </xdr:to>
    <xdr:sp macro="" textlink="">
      <xdr:nvSpPr>
        <xdr:cNvPr id="250" name="フローチャート: 判断 249">
          <a:extLst>
            <a:ext uri="{FF2B5EF4-FFF2-40B4-BE49-F238E27FC236}">
              <a16:creationId xmlns:a16="http://schemas.microsoft.com/office/drawing/2014/main" id="{00000000-0008-0000-0600-0000FA000000}"/>
            </a:ext>
          </a:extLst>
        </xdr:cNvPr>
        <xdr:cNvSpPr/>
      </xdr:nvSpPr>
      <xdr:spPr>
        <a:xfrm>
          <a:off x="1968500" y="1644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100227</xdr:rowOff>
    </xdr:from>
    <xdr:ext cx="59901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1719795" y="162165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85939</xdr:rowOff>
    </xdr:from>
    <xdr:to>
      <xdr:col>6</xdr:col>
      <xdr:colOff>38100</xdr:colOff>
      <xdr:row>98</xdr:row>
      <xdr:rowOff>16089</xdr:rowOff>
    </xdr:to>
    <xdr:sp macro="" textlink="">
      <xdr:nvSpPr>
        <xdr:cNvPr id="252" name="フローチャート: 判断 251">
          <a:extLst>
            <a:ext uri="{FF2B5EF4-FFF2-40B4-BE49-F238E27FC236}">
              <a16:creationId xmlns:a16="http://schemas.microsoft.com/office/drawing/2014/main" id="{00000000-0008-0000-0600-0000FC000000}"/>
            </a:ext>
          </a:extLst>
        </xdr:cNvPr>
        <xdr:cNvSpPr/>
      </xdr:nvSpPr>
      <xdr:spPr>
        <a:xfrm>
          <a:off x="1079500" y="16716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96</xdr:row>
      <xdr:rowOff>32616</xdr:rowOff>
    </xdr:from>
    <xdr:ext cx="59901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830795" y="164918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133215</xdr:rowOff>
    </xdr:from>
    <xdr:to>
      <xdr:col>24</xdr:col>
      <xdr:colOff>114300</xdr:colOff>
      <xdr:row>96</xdr:row>
      <xdr:rowOff>63365</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4584700" y="16420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111642</xdr:rowOff>
    </xdr:from>
    <xdr:ext cx="599010" cy="259045"/>
    <xdr:sp macro="" textlink="">
      <xdr:nvSpPr>
        <xdr:cNvPr id="260" name="扶助費該当値テキスト">
          <a:extLst>
            <a:ext uri="{FF2B5EF4-FFF2-40B4-BE49-F238E27FC236}">
              <a16:creationId xmlns:a16="http://schemas.microsoft.com/office/drawing/2014/main" id="{00000000-0008-0000-0600-000004010000}"/>
            </a:ext>
          </a:extLst>
        </xdr:cNvPr>
        <xdr:cNvSpPr txBox="1"/>
      </xdr:nvSpPr>
      <xdr:spPr>
        <a:xfrm>
          <a:off x="4686300" y="163993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145,179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62033</xdr:rowOff>
    </xdr:from>
    <xdr:to>
      <xdr:col>20</xdr:col>
      <xdr:colOff>38100</xdr:colOff>
      <xdr:row>96</xdr:row>
      <xdr:rowOff>163633</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3746500" y="16521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154760</xdr:rowOff>
    </xdr:from>
    <xdr:ext cx="599010"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3497795" y="166139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110813</xdr:rowOff>
    </xdr:from>
    <xdr:to>
      <xdr:col>15</xdr:col>
      <xdr:colOff>101600</xdr:colOff>
      <xdr:row>97</xdr:row>
      <xdr:rowOff>40963</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2857500" y="16570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32090</xdr:rowOff>
    </xdr:from>
    <xdr:ext cx="599010" cy="259045"/>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2608795" y="166627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42266</xdr:rowOff>
    </xdr:from>
    <xdr:to>
      <xdr:col>10</xdr:col>
      <xdr:colOff>165100</xdr:colOff>
      <xdr:row>96</xdr:row>
      <xdr:rowOff>143866</xdr:rowOff>
    </xdr:to>
    <xdr:sp macro="" textlink="">
      <xdr:nvSpPr>
        <xdr:cNvPr id="265" name="楕円 264">
          <a:extLst>
            <a:ext uri="{FF2B5EF4-FFF2-40B4-BE49-F238E27FC236}">
              <a16:creationId xmlns:a16="http://schemas.microsoft.com/office/drawing/2014/main" id="{00000000-0008-0000-0600-000009010000}"/>
            </a:ext>
          </a:extLst>
        </xdr:cNvPr>
        <xdr:cNvSpPr/>
      </xdr:nvSpPr>
      <xdr:spPr>
        <a:xfrm>
          <a:off x="1968500" y="16501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134993</xdr:rowOff>
    </xdr:from>
    <xdr:ext cx="599010" cy="259045"/>
    <xdr:sp macro="" textlink="">
      <xdr:nvSpPr>
        <xdr:cNvPr id="266" name="テキスト ボックス 265">
          <a:extLst>
            <a:ext uri="{FF2B5EF4-FFF2-40B4-BE49-F238E27FC236}">
              <a16:creationId xmlns:a16="http://schemas.microsoft.com/office/drawing/2014/main" id="{00000000-0008-0000-0600-00000A010000}"/>
            </a:ext>
          </a:extLst>
        </xdr:cNvPr>
        <xdr:cNvSpPr txBox="1"/>
      </xdr:nvSpPr>
      <xdr:spPr>
        <a:xfrm>
          <a:off x="1719795" y="165941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6713</xdr:rowOff>
    </xdr:from>
    <xdr:to>
      <xdr:col>6</xdr:col>
      <xdr:colOff>38100</xdr:colOff>
      <xdr:row>98</xdr:row>
      <xdr:rowOff>108313</xdr:rowOff>
    </xdr:to>
    <xdr:sp macro="" textlink="">
      <xdr:nvSpPr>
        <xdr:cNvPr id="267" name="楕円 266">
          <a:extLst>
            <a:ext uri="{FF2B5EF4-FFF2-40B4-BE49-F238E27FC236}">
              <a16:creationId xmlns:a16="http://schemas.microsoft.com/office/drawing/2014/main" id="{00000000-0008-0000-0600-00000B010000}"/>
            </a:ext>
          </a:extLst>
        </xdr:cNvPr>
        <xdr:cNvSpPr/>
      </xdr:nvSpPr>
      <xdr:spPr>
        <a:xfrm>
          <a:off x="1079500" y="16808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99440</xdr:rowOff>
    </xdr:from>
    <xdr:ext cx="599010" cy="259045"/>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830795" y="169015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4" name="正方形/長方形 273">
          <a:extLst>
            <a:ext uri="{FF2B5EF4-FFF2-40B4-BE49-F238E27FC236}">
              <a16:creationId xmlns:a16="http://schemas.microsoft.com/office/drawing/2014/main" id="{00000000-0008-0000-0600-000012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5" name="正方形/長方形 274">
          <a:extLst>
            <a:ext uri="{FF2B5EF4-FFF2-40B4-BE49-F238E27FC236}">
              <a16:creationId xmlns:a16="http://schemas.microsoft.com/office/drawing/2014/main" id="{00000000-0008-0000-0600-000013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49,008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6" name="正方形/長方形 275">
          <a:extLst>
            <a:ext uri="{FF2B5EF4-FFF2-40B4-BE49-F238E27FC236}">
              <a16:creationId xmlns:a16="http://schemas.microsoft.com/office/drawing/2014/main" id="{00000000-0008-0000-0600-000014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5641</xdr:rowOff>
    </xdr:from>
    <xdr:ext cx="531299" cy="259045"/>
    <xdr:sp macro="" textlink="">
      <xdr:nvSpPr>
        <xdr:cNvPr id="286" name="テキスト ボックス 285">
          <a:extLst>
            <a:ext uri="{FF2B5EF4-FFF2-40B4-BE49-F238E27FC236}">
              <a16:creationId xmlns:a16="http://schemas.microsoft.com/office/drawing/2014/main" id="{00000000-0008-0000-0600-00001E010000}"/>
            </a:ext>
          </a:extLst>
        </xdr:cNvPr>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8" name="テキスト ボックス 287">
          <a:extLst>
            <a:ext uri="{FF2B5EF4-FFF2-40B4-BE49-F238E27FC236}">
              <a16:creationId xmlns:a16="http://schemas.microsoft.com/office/drawing/2014/main" id="{00000000-0008-0000-0600-000020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90" name="テキスト ボックス 289">
          <a:extLst>
            <a:ext uri="{FF2B5EF4-FFF2-40B4-BE49-F238E27FC236}">
              <a16:creationId xmlns:a16="http://schemas.microsoft.com/office/drawing/2014/main" id="{00000000-0008-0000-0600-000022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92" name="テキスト ボックス 291">
          <a:extLst>
            <a:ext uri="{FF2B5EF4-FFF2-40B4-BE49-F238E27FC236}">
              <a16:creationId xmlns:a16="http://schemas.microsoft.com/office/drawing/2014/main" id="{00000000-0008-0000-0600-000024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3" name="補助費等グラフ枠">
          <a:extLst>
            <a:ext uri="{FF2B5EF4-FFF2-40B4-BE49-F238E27FC236}">
              <a16:creationId xmlns:a16="http://schemas.microsoft.com/office/drawing/2014/main" id="{00000000-0008-0000-0600-000025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34</xdr:row>
      <xdr:rowOff>27272</xdr:rowOff>
    </xdr:from>
    <xdr:to>
      <xdr:col>54</xdr:col>
      <xdr:colOff>189865</xdr:colOff>
      <xdr:row>38</xdr:row>
      <xdr:rowOff>36667</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flipV="1">
          <a:off x="10475595" y="5856572"/>
          <a:ext cx="1270" cy="6951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40494</xdr:rowOff>
    </xdr:from>
    <xdr:ext cx="534377" cy="259045"/>
    <xdr:sp macro="" textlink="">
      <xdr:nvSpPr>
        <xdr:cNvPr id="295" name="補助費等最小値テキスト">
          <a:extLst>
            <a:ext uri="{FF2B5EF4-FFF2-40B4-BE49-F238E27FC236}">
              <a16:creationId xmlns:a16="http://schemas.microsoft.com/office/drawing/2014/main" id="{00000000-0008-0000-0600-000027010000}"/>
            </a:ext>
          </a:extLst>
        </xdr:cNvPr>
        <xdr:cNvSpPr txBox="1"/>
      </xdr:nvSpPr>
      <xdr:spPr>
        <a:xfrm>
          <a:off x="10528300" y="6555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36667</xdr:rowOff>
    </xdr:from>
    <xdr:to>
      <xdr:col>55</xdr:col>
      <xdr:colOff>88900</xdr:colOff>
      <xdr:row>38</xdr:row>
      <xdr:rowOff>36667</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10388600" y="6551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32</xdr:row>
      <xdr:rowOff>145399</xdr:rowOff>
    </xdr:from>
    <xdr:ext cx="534377" cy="259045"/>
    <xdr:sp macro="" textlink="">
      <xdr:nvSpPr>
        <xdr:cNvPr id="297" name="補助費等最大値テキスト">
          <a:extLst>
            <a:ext uri="{FF2B5EF4-FFF2-40B4-BE49-F238E27FC236}">
              <a16:creationId xmlns:a16="http://schemas.microsoft.com/office/drawing/2014/main" id="{00000000-0008-0000-0600-000029010000}"/>
            </a:ext>
          </a:extLst>
        </xdr:cNvPr>
        <xdr:cNvSpPr txBox="1"/>
      </xdr:nvSpPr>
      <xdr:spPr>
        <a:xfrm>
          <a:off x="10528300" y="5631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27272</xdr:rowOff>
    </xdr:from>
    <xdr:to>
      <xdr:col>55</xdr:col>
      <xdr:colOff>88900</xdr:colOff>
      <xdr:row>34</xdr:row>
      <xdr:rowOff>27272</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10388600" y="585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13741</xdr:rowOff>
    </xdr:from>
    <xdr:to>
      <xdr:col>55</xdr:col>
      <xdr:colOff>0</xdr:colOff>
      <xdr:row>38</xdr:row>
      <xdr:rowOff>36199</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9639300" y="6528841"/>
          <a:ext cx="838200" cy="22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17953</xdr:rowOff>
    </xdr:from>
    <xdr:ext cx="534377" cy="259045"/>
    <xdr:sp macro="" textlink="">
      <xdr:nvSpPr>
        <xdr:cNvPr id="300" name="補助費等平均値テキスト">
          <a:extLst>
            <a:ext uri="{FF2B5EF4-FFF2-40B4-BE49-F238E27FC236}">
              <a16:creationId xmlns:a16="http://schemas.microsoft.com/office/drawing/2014/main" id="{00000000-0008-0000-0600-00002C010000}"/>
            </a:ext>
          </a:extLst>
        </xdr:cNvPr>
        <xdr:cNvSpPr txBox="1"/>
      </xdr:nvSpPr>
      <xdr:spPr>
        <a:xfrm>
          <a:off x="10528300" y="61901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166526</xdr:rowOff>
    </xdr:from>
    <xdr:to>
      <xdr:col>55</xdr:col>
      <xdr:colOff>50800</xdr:colOff>
      <xdr:row>37</xdr:row>
      <xdr:rowOff>96676</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10426700" y="6338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142617</xdr:rowOff>
    </xdr:from>
    <xdr:to>
      <xdr:col>50</xdr:col>
      <xdr:colOff>114300</xdr:colOff>
      <xdr:row>38</xdr:row>
      <xdr:rowOff>13741</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a:off x="8750300" y="6486267"/>
          <a:ext cx="889000" cy="42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138495</xdr:rowOff>
    </xdr:from>
    <xdr:to>
      <xdr:col>50</xdr:col>
      <xdr:colOff>165100</xdr:colOff>
      <xdr:row>37</xdr:row>
      <xdr:rowOff>68645</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9588500" y="6310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85172</xdr:rowOff>
    </xdr:from>
    <xdr:ext cx="534377"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9372111" y="6085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142617</xdr:rowOff>
    </xdr:from>
    <xdr:to>
      <xdr:col>45</xdr:col>
      <xdr:colOff>177800</xdr:colOff>
      <xdr:row>38</xdr:row>
      <xdr:rowOff>17258</xdr:rowOff>
    </xdr:to>
    <xdr:cxnSp macro="">
      <xdr:nvCxnSpPr>
        <xdr:cNvPr id="305" name="直線コネクタ 304">
          <a:extLst>
            <a:ext uri="{FF2B5EF4-FFF2-40B4-BE49-F238E27FC236}">
              <a16:creationId xmlns:a16="http://schemas.microsoft.com/office/drawing/2014/main" id="{00000000-0008-0000-0600-000031010000}"/>
            </a:ext>
          </a:extLst>
        </xdr:cNvPr>
        <xdr:cNvCxnSpPr/>
      </xdr:nvCxnSpPr>
      <xdr:spPr>
        <a:xfrm flipV="1">
          <a:off x="7861300" y="6486267"/>
          <a:ext cx="889000" cy="46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98686</xdr:rowOff>
    </xdr:from>
    <xdr:to>
      <xdr:col>46</xdr:col>
      <xdr:colOff>38100</xdr:colOff>
      <xdr:row>37</xdr:row>
      <xdr:rowOff>28836</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8699500" y="6270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45363</xdr:rowOff>
    </xdr:from>
    <xdr:ext cx="534377"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8483111" y="60461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31</xdr:row>
      <xdr:rowOff>49370</xdr:rowOff>
    </xdr:from>
    <xdr:to>
      <xdr:col>41</xdr:col>
      <xdr:colOff>50800</xdr:colOff>
      <xdr:row>38</xdr:row>
      <xdr:rowOff>17258</xdr:rowOff>
    </xdr:to>
    <xdr:cxnSp macro="">
      <xdr:nvCxnSpPr>
        <xdr:cNvPr id="308" name="直線コネクタ 307">
          <a:extLst>
            <a:ext uri="{FF2B5EF4-FFF2-40B4-BE49-F238E27FC236}">
              <a16:creationId xmlns:a16="http://schemas.microsoft.com/office/drawing/2014/main" id="{00000000-0008-0000-0600-000034010000}"/>
            </a:ext>
          </a:extLst>
        </xdr:cNvPr>
        <xdr:cNvCxnSpPr/>
      </xdr:nvCxnSpPr>
      <xdr:spPr>
        <a:xfrm>
          <a:off x="6972300" y="5364320"/>
          <a:ext cx="889000" cy="1168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137853</xdr:rowOff>
    </xdr:from>
    <xdr:to>
      <xdr:col>41</xdr:col>
      <xdr:colOff>101600</xdr:colOff>
      <xdr:row>37</xdr:row>
      <xdr:rowOff>68003</xdr:rowOff>
    </xdr:to>
    <xdr:sp macro="" textlink="">
      <xdr:nvSpPr>
        <xdr:cNvPr id="309" name="フローチャート: 判断 308">
          <a:extLst>
            <a:ext uri="{FF2B5EF4-FFF2-40B4-BE49-F238E27FC236}">
              <a16:creationId xmlns:a16="http://schemas.microsoft.com/office/drawing/2014/main" id="{00000000-0008-0000-0600-000035010000}"/>
            </a:ext>
          </a:extLst>
        </xdr:cNvPr>
        <xdr:cNvSpPr/>
      </xdr:nvSpPr>
      <xdr:spPr>
        <a:xfrm>
          <a:off x="7810500" y="6310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84530</xdr:rowOff>
    </xdr:from>
    <xdr:ext cx="534377"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7594111" y="6085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81062</xdr:rowOff>
    </xdr:from>
    <xdr:to>
      <xdr:col>36</xdr:col>
      <xdr:colOff>165100</xdr:colOff>
      <xdr:row>31</xdr:row>
      <xdr:rowOff>11212</xdr:rowOff>
    </xdr:to>
    <xdr:sp macro="" textlink="">
      <xdr:nvSpPr>
        <xdr:cNvPr id="311" name="フローチャート: 判断 310">
          <a:extLst>
            <a:ext uri="{FF2B5EF4-FFF2-40B4-BE49-F238E27FC236}">
              <a16:creationId xmlns:a16="http://schemas.microsoft.com/office/drawing/2014/main" id="{00000000-0008-0000-0600-000037010000}"/>
            </a:ext>
          </a:extLst>
        </xdr:cNvPr>
        <xdr:cNvSpPr/>
      </xdr:nvSpPr>
      <xdr:spPr>
        <a:xfrm>
          <a:off x="6921500" y="5224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29</xdr:row>
      <xdr:rowOff>27739</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6672795" y="49997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156849</xdr:rowOff>
    </xdr:from>
    <xdr:to>
      <xdr:col>55</xdr:col>
      <xdr:colOff>50800</xdr:colOff>
      <xdr:row>38</xdr:row>
      <xdr:rowOff>86999</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10426700" y="6500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71776</xdr:rowOff>
    </xdr:from>
    <xdr:ext cx="534377" cy="259045"/>
    <xdr:sp macro="" textlink="">
      <xdr:nvSpPr>
        <xdr:cNvPr id="319" name="補助費等該当値テキスト">
          <a:extLst>
            <a:ext uri="{FF2B5EF4-FFF2-40B4-BE49-F238E27FC236}">
              <a16:creationId xmlns:a16="http://schemas.microsoft.com/office/drawing/2014/main" id="{00000000-0008-0000-0600-00003F010000}"/>
            </a:ext>
          </a:extLst>
        </xdr:cNvPr>
        <xdr:cNvSpPr txBox="1"/>
      </xdr:nvSpPr>
      <xdr:spPr>
        <a:xfrm>
          <a:off x="10528300" y="6415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134391</xdr:rowOff>
    </xdr:from>
    <xdr:to>
      <xdr:col>50</xdr:col>
      <xdr:colOff>165100</xdr:colOff>
      <xdr:row>38</xdr:row>
      <xdr:rowOff>64542</xdr:rowOff>
    </xdr:to>
    <xdr:sp macro="" textlink="">
      <xdr:nvSpPr>
        <xdr:cNvPr id="320" name="楕円 319">
          <a:extLst>
            <a:ext uri="{FF2B5EF4-FFF2-40B4-BE49-F238E27FC236}">
              <a16:creationId xmlns:a16="http://schemas.microsoft.com/office/drawing/2014/main" id="{00000000-0008-0000-0600-000040010000}"/>
            </a:ext>
          </a:extLst>
        </xdr:cNvPr>
        <xdr:cNvSpPr/>
      </xdr:nvSpPr>
      <xdr:spPr>
        <a:xfrm>
          <a:off x="9588500" y="647804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38</xdr:row>
      <xdr:rowOff>55668</xdr:rowOff>
    </xdr:from>
    <xdr:ext cx="534377" cy="259045"/>
    <xdr:sp macro="" textlink="">
      <xdr:nvSpPr>
        <xdr:cNvPr id="321" name="テキスト ボックス 320">
          <a:extLst>
            <a:ext uri="{FF2B5EF4-FFF2-40B4-BE49-F238E27FC236}">
              <a16:creationId xmlns:a16="http://schemas.microsoft.com/office/drawing/2014/main" id="{00000000-0008-0000-0600-000041010000}"/>
            </a:ext>
          </a:extLst>
        </xdr:cNvPr>
        <xdr:cNvSpPr txBox="1"/>
      </xdr:nvSpPr>
      <xdr:spPr>
        <a:xfrm>
          <a:off x="9372111" y="6570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91817</xdr:rowOff>
    </xdr:from>
    <xdr:to>
      <xdr:col>46</xdr:col>
      <xdr:colOff>38100</xdr:colOff>
      <xdr:row>38</xdr:row>
      <xdr:rowOff>21968</xdr:rowOff>
    </xdr:to>
    <xdr:sp macro="" textlink="">
      <xdr:nvSpPr>
        <xdr:cNvPr id="322" name="楕円 321">
          <a:extLst>
            <a:ext uri="{FF2B5EF4-FFF2-40B4-BE49-F238E27FC236}">
              <a16:creationId xmlns:a16="http://schemas.microsoft.com/office/drawing/2014/main" id="{00000000-0008-0000-0600-000042010000}"/>
            </a:ext>
          </a:extLst>
        </xdr:cNvPr>
        <xdr:cNvSpPr/>
      </xdr:nvSpPr>
      <xdr:spPr>
        <a:xfrm>
          <a:off x="8699500" y="643546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13095</xdr:rowOff>
    </xdr:from>
    <xdr:ext cx="534377" cy="259045"/>
    <xdr:sp macro="" textlink="">
      <xdr:nvSpPr>
        <xdr:cNvPr id="323" name="テキスト ボックス 322">
          <a:extLst>
            <a:ext uri="{FF2B5EF4-FFF2-40B4-BE49-F238E27FC236}">
              <a16:creationId xmlns:a16="http://schemas.microsoft.com/office/drawing/2014/main" id="{00000000-0008-0000-0600-000043010000}"/>
            </a:ext>
          </a:extLst>
        </xdr:cNvPr>
        <xdr:cNvSpPr txBox="1"/>
      </xdr:nvSpPr>
      <xdr:spPr>
        <a:xfrm>
          <a:off x="8483111" y="6528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137907</xdr:rowOff>
    </xdr:from>
    <xdr:to>
      <xdr:col>41</xdr:col>
      <xdr:colOff>101600</xdr:colOff>
      <xdr:row>38</xdr:row>
      <xdr:rowOff>68058</xdr:rowOff>
    </xdr:to>
    <xdr:sp macro="" textlink="">
      <xdr:nvSpPr>
        <xdr:cNvPr id="324" name="楕円 323">
          <a:extLst>
            <a:ext uri="{FF2B5EF4-FFF2-40B4-BE49-F238E27FC236}">
              <a16:creationId xmlns:a16="http://schemas.microsoft.com/office/drawing/2014/main" id="{00000000-0008-0000-0600-000044010000}"/>
            </a:ext>
          </a:extLst>
        </xdr:cNvPr>
        <xdr:cNvSpPr/>
      </xdr:nvSpPr>
      <xdr:spPr>
        <a:xfrm>
          <a:off x="7810500" y="648155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59185</xdr:rowOff>
    </xdr:from>
    <xdr:ext cx="534377" cy="259045"/>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7594111" y="6574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170020</xdr:rowOff>
    </xdr:from>
    <xdr:to>
      <xdr:col>36</xdr:col>
      <xdr:colOff>165100</xdr:colOff>
      <xdr:row>31</xdr:row>
      <xdr:rowOff>100170</xdr:rowOff>
    </xdr:to>
    <xdr:sp macro="" textlink="">
      <xdr:nvSpPr>
        <xdr:cNvPr id="326" name="楕円 325">
          <a:extLst>
            <a:ext uri="{FF2B5EF4-FFF2-40B4-BE49-F238E27FC236}">
              <a16:creationId xmlns:a16="http://schemas.microsoft.com/office/drawing/2014/main" id="{00000000-0008-0000-0600-000046010000}"/>
            </a:ext>
          </a:extLst>
        </xdr:cNvPr>
        <xdr:cNvSpPr/>
      </xdr:nvSpPr>
      <xdr:spPr>
        <a:xfrm>
          <a:off x="6921500" y="531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31</xdr:row>
      <xdr:rowOff>91297</xdr:rowOff>
    </xdr:from>
    <xdr:ext cx="599010" cy="259045"/>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672795" y="5406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3" name="正方形/長方形 332">
          <a:extLst>
            <a:ext uri="{FF2B5EF4-FFF2-40B4-BE49-F238E27FC236}">
              <a16:creationId xmlns:a16="http://schemas.microsoft.com/office/drawing/2014/main" id="{00000000-0008-0000-0600-00004D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4" name="正方形/長方形 333">
          <a:extLst>
            <a:ext uri="{FF2B5EF4-FFF2-40B4-BE49-F238E27FC236}">
              <a16:creationId xmlns:a16="http://schemas.microsoft.com/office/drawing/2014/main" id="{00000000-0008-0000-0600-00004E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5" name="正方形/長方形 334">
          <a:extLst>
            <a:ext uri="{FF2B5EF4-FFF2-40B4-BE49-F238E27FC236}">
              <a16:creationId xmlns:a16="http://schemas.microsoft.com/office/drawing/2014/main" id="{00000000-0008-0000-0600-00004F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4" name="テキスト ボックス 343">
          <a:extLst>
            <a:ext uri="{FF2B5EF4-FFF2-40B4-BE49-F238E27FC236}">
              <a16:creationId xmlns:a16="http://schemas.microsoft.com/office/drawing/2014/main" id="{00000000-0008-0000-0600-000058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6" name="テキスト ボックス 345">
          <a:extLst>
            <a:ext uri="{FF2B5EF4-FFF2-40B4-BE49-F238E27FC236}">
              <a16:creationId xmlns:a16="http://schemas.microsoft.com/office/drawing/2014/main" id="{00000000-0008-0000-0600-00005A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8" name="テキスト ボックス 347">
          <a:extLst>
            <a:ext uri="{FF2B5EF4-FFF2-40B4-BE49-F238E27FC236}">
              <a16:creationId xmlns:a16="http://schemas.microsoft.com/office/drawing/2014/main" id="{00000000-0008-0000-0600-00005C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50" name="テキスト ボックス 349">
          <a:extLst>
            <a:ext uri="{FF2B5EF4-FFF2-40B4-BE49-F238E27FC236}">
              <a16:creationId xmlns:a16="http://schemas.microsoft.com/office/drawing/2014/main" id="{00000000-0008-0000-0600-00005E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51" name="普通建設事業費グラフ枠">
          <a:extLst>
            <a:ext uri="{FF2B5EF4-FFF2-40B4-BE49-F238E27FC236}">
              <a16:creationId xmlns:a16="http://schemas.microsoft.com/office/drawing/2014/main" id="{00000000-0008-0000-0600-00005F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115621</xdr:rowOff>
    </xdr:from>
    <xdr:to>
      <xdr:col>54</xdr:col>
      <xdr:colOff>189865</xdr:colOff>
      <xdr:row>58</xdr:row>
      <xdr:rowOff>136709</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flipV="1">
          <a:off x="10475595" y="8688121"/>
          <a:ext cx="1270" cy="13926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140536</xdr:rowOff>
    </xdr:from>
    <xdr:ext cx="534377" cy="259045"/>
    <xdr:sp macro="" textlink="">
      <xdr:nvSpPr>
        <xdr:cNvPr id="353" name="普通建設事業費最小値テキスト">
          <a:extLst>
            <a:ext uri="{FF2B5EF4-FFF2-40B4-BE49-F238E27FC236}">
              <a16:creationId xmlns:a16="http://schemas.microsoft.com/office/drawing/2014/main" id="{00000000-0008-0000-0600-000061010000}"/>
            </a:ext>
          </a:extLst>
        </xdr:cNvPr>
        <xdr:cNvSpPr txBox="1"/>
      </xdr:nvSpPr>
      <xdr:spPr>
        <a:xfrm>
          <a:off x="10528300" y="10084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136709</xdr:rowOff>
    </xdr:from>
    <xdr:to>
      <xdr:col>55</xdr:col>
      <xdr:colOff>88900</xdr:colOff>
      <xdr:row>58</xdr:row>
      <xdr:rowOff>136709</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10388600" y="10080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62298</xdr:rowOff>
    </xdr:from>
    <xdr:ext cx="534377" cy="259045"/>
    <xdr:sp macro="" textlink="">
      <xdr:nvSpPr>
        <xdr:cNvPr id="355" name="普通建設事業費最大値テキスト">
          <a:extLst>
            <a:ext uri="{FF2B5EF4-FFF2-40B4-BE49-F238E27FC236}">
              <a16:creationId xmlns:a16="http://schemas.microsoft.com/office/drawing/2014/main" id="{00000000-0008-0000-0600-000063010000}"/>
            </a:ext>
          </a:extLst>
        </xdr:cNvPr>
        <xdr:cNvSpPr txBox="1"/>
      </xdr:nvSpPr>
      <xdr:spPr>
        <a:xfrm>
          <a:off x="10528300" y="8463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115621</xdr:rowOff>
    </xdr:from>
    <xdr:to>
      <xdr:col>55</xdr:col>
      <xdr:colOff>88900</xdr:colOff>
      <xdr:row>50</xdr:row>
      <xdr:rowOff>115621</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10388600" y="8688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54</xdr:row>
      <xdr:rowOff>52298</xdr:rowOff>
    </xdr:from>
    <xdr:to>
      <xdr:col>55</xdr:col>
      <xdr:colOff>0</xdr:colOff>
      <xdr:row>54</xdr:row>
      <xdr:rowOff>150196</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flipV="1">
          <a:off x="9639300" y="9310598"/>
          <a:ext cx="838200" cy="97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92397</xdr:rowOff>
    </xdr:from>
    <xdr:ext cx="534377" cy="259045"/>
    <xdr:sp macro="" textlink="">
      <xdr:nvSpPr>
        <xdr:cNvPr id="358" name="普通建設事業費平均値テキスト">
          <a:extLst>
            <a:ext uri="{FF2B5EF4-FFF2-40B4-BE49-F238E27FC236}">
              <a16:creationId xmlns:a16="http://schemas.microsoft.com/office/drawing/2014/main" id="{00000000-0008-0000-0600-000066010000}"/>
            </a:ext>
          </a:extLst>
        </xdr:cNvPr>
        <xdr:cNvSpPr txBox="1"/>
      </xdr:nvSpPr>
      <xdr:spPr>
        <a:xfrm>
          <a:off x="10528300" y="95221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113970</xdr:rowOff>
    </xdr:from>
    <xdr:to>
      <xdr:col>55</xdr:col>
      <xdr:colOff>50800</xdr:colOff>
      <xdr:row>56</xdr:row>
      <xdr:rowOff>44120</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10426700" y="9543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150196</xdr:rowOff>
    </xdr:from>
    <xdr:to>
      <xdr:col>50</xdr:col>
      <xdr:colOff>114300</xdr:colOff>
      <xdr:row>56</xdr:row>
      <xdr:rowOff>86664</xdr:rowOff>
    </xdr:to>
    <xdr:cxnSp macro="">
      <xdr:nvCxnSpPr>
        <xdr:cNvPr id="360" name="直線コネクタ 359">
          <a:extLst>
            <a:ext uri="{FF2B5EF4-FFF2-40B4-BE49-F238E27FC236}">
              <a16:creationId xmlns:a16="http://schemas.microsoft.com/office/drawing/2014/main" id="{00000000-0008-0000-0600-000068010000}"/>
            </a:ext>
          </a:extLst>
        </xdr:cNvPr>
        <xdr:cNvCxnSpPr/>
      </xdr:nvCxnSpPr>
      <xdr:spPr>
        <a:xfrm flipV="1">
          <a:off x="8750300" y="9408496"/>
          <a:ext cx="889000" cy="279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138678</xdr:rowOff>
    </xdr:from>
    <xdr:to>
      <xdr:col>50</xdr:col>
      <xdr:colOff>165100</xdr:colOff>
      <xdr:row>56</xdr:row>
      <xdr:rowOff>68828</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9588500" y="9568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59955</xdr:rowOff>
    </xdr:from>
    <xdr:ext cx="534377"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372111" y="9661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86664</xdr:rowOff>
    </xdr:from>
    <xdr:to>
      <xdr:col>45</xdr:col>
      <xdr:colOff>177800</xdr:colOff>
      <xdr:row>56</xdr:row>
      <xdr:rowOff>132976</xdr:rowOff>
    </xdr:to>
    <xdr:cxnSp macro="">
      <xdr:nvCxnSpPr>
        <xdr:cNvPr id="363" name="直線コネクタ 362">
          <a:extLst>
            <a:ext uri="{FF2B5EF4-FFF2-40B4-BE49-F238E27FC236}">
              <a16:creationId xmlns:a16="http://schemas.microsoft.com/office/drawing/2014/main" id="{00000000-0008-0000-0600-00006B010000}"/>
            </a:ext>
          </a:extLst>
        </xdr:cNvPr>
        <xdr:cNvCxnSpPr/>
      </xdr:nvCxnSpPr>
      <xdr:spPr>
        <a:xfrm flipV="1">
          <a:off x="7861300" y="9687864"/>
          <a:ext cx="889000" cy="46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156604</xdr:rowOff>
    </xdr:from>
    <xdr:to>
      <xdr:col>46</xdr:col>
      <xdr:colOff>38100</xdr:colOff>
      <xdr:row>56</xdr:row>
      <xdr:rowOff>86754</xdr:rowOff>
    </xdr:to>
    <xdr:sp macro="" textlink="">
      <xdr:nvSpPr>
        <xdr:cNvPr id="364" name="フローチャート: 判断 363">
          <a:extLst>
            <a:ext uri="{FF2B5EF4-FFF2-40B4-BE49-F238E27FC236}">
              <a16:creationId xmlns:a16="http://schemas.microsoft.com/office/drawing/2014/main" id="{00000000-0008-0000-0600-00006C010000}"/>
            </a:ext>
          </a:extLst>
        </xdr:cNvPr>
        <xdr:cNvSpPr/>
      </xdr:nvSpPr>
      <xdr:spPr>
        <a:xfrm>
          <a:off x="8699500" y="9586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103281</xdr:rowOff>
    </xdr:from>
    <xdr:ext cx="534377"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8483111" y="9361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120288</xdr:rowOff>
    </xdr:from>
    <xdr:to>
      <xdr:col>41</xdr:col>
      <xdr:colOff>50800</xdr:colOff>
      <xdr:row>56</xdr:row>
      <xdr:rowOff>132976</xdr:rowOff>
    </xdr:to>
    <xdr:cxnSp macro="">
      <xdr:nvCxnSpPr>
        <xdr:cNvPr id="366" name="直線コネクタ 365">
          <a:extLst>
            <a:ext uri="{FF2B5EF4-FFF2-40B4-BE49-F238E27FC236}">
              <a16:creationId xmlns:a16="http://schemas.microsoft.com/office/drawing/2014/main" id="{00000000-0008-0000-0600-00006E010000}"/>
            </a:ext>
          </a:extLst>
        </xdr:cNvPr>
        <xdr:cNvCxnSpPr/>
      </xdr:nvCxnSpPr>
      <xdr:spPr>
        <a:xfrm>
          <a:off x="6972300" y="9721488"/>
          <a:ext cx="889000" cy="12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144050</xdr:rowOff>
    </xdr:from>
    <xdr:to>
      <xdr:col>41</xdr:col>
      <xdr:colOff>101600</xdr:colOff>
      <xdr:row>56</xdr:row>
      <xdr:rowOff>74200</xdr:rowOff>
    </xdr:to>
    <xdr:sp macro="" textlink="">
      <xdr:nvSpPr>
        <xdr:cNvPr id="367" name="フローチャート: 判断 366">
          <a:extLst>
            <a:ext uri="{FF2B5EF4-FFF2-40B4-BE49-F238E27FC236}">
              <a16:creationId xmlns:a16="http://schemas.microsoft.com/office/drawing/2014/main" id="{00000000-0008-0000-0600-00006F010000}"/>
            </a:ext>
          </a:extLst>
        </xdr:cNvPr>
        <xdr:cNvSpPr/>
      </xdr:nvSpPr>
      <xdr:spPr>
        <a:xfrm>
          <a:off x="7810500" y="95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90727</xdr:rowOff>
    </xdr:from>
    <xdr:ext cx="534377"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7594111" y="9349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66211</xdr:rowOff>
    </xdr:from>
    <xdr:to>
      <xdr:col>36</xdr:col>
      <xdr:colOff>165100</xdr:colOff>
      <xdr:row>55</xdr:row>
      <xdr:rowOff>167811</xdr:rowOff>
    </xdr:to>
    <xdr:sp macro="" textlink="">
      <xdr:nvSpPr>
        <xdr:cNvPr id="369" name="フローチャート: 判断 368">
          <a:extLst>
            <a:ext uri="{FF2B5EF4-FFF2-40B4-BE49-F238E27FC236}">
              <a16:creationId xmlns:a16="http://schemas.microsoft.com/office/drawing/2014/main" id="{00000000-0008-0000-0600-000071010000}"/>
            </a:ext>
          </a:extLst>
        </xdr:cNvPr>
        <xdr:cNvSpPr/>
      </xdr:nvSpPr>
      <xdr:spPr>
        <a:xfrm>
          <a:off x="6921500" y="94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12888</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6705111" y="9271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1498</xdr:rowOff>
    </xdr:from>
    <xdr:to>
      <xdr:col>55</xdr:col>
      <xdr:colOff>50800</xdr:colOff>
      <xdr:row>54</xdr:row>
      <xdr:rowOff>103098</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10426700" y="9259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53</xdr:row>
      <xdr:rowOff>24375</xdr:rowOff>
    </xdr:from>
    <xdr:ext cx="534377" cy="259045"/>
    <xdr:sp macro="" textlink="">
      <xdr:nvSpPr>
        <xdr:cNvPr id="377" name="普通建設事業費該当値テキスト">
          <a:extLst>
            <a:ext uri="{FF2B5EF4-FFF2-40B4-BE49-F238E27FC236}">
              <a16:creationId xmlns:a16="http://schemas.microsoft.com/office/drawing/2014/main" id="{00000000-0008-0000-0600-000079010000}"/>
            </a:ext>
          </a:extLst>
        </xdr:cNvPr>
        <xdr:cNvSpPr txBox="1"/>
      </xdr:nvSpPr>
      <xdr:spPr>
        <a:xfrm>
          <a:off x="10528300" y="9111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54</xdr:row>
      <xdr:rowOff>99396</xdr:rowOff>
    </xdr:from>
    <xdr:to>
      <xdr:col>50</xdr:col>
      <xdr:colOff>165100</xdr:colOff>
      <xdr:row>55</xdr:row>
      <xdr:rowOff>29546</xdr:rowOff>
    </xdr:to>
    <xdr:sp macro="" textlink="">
      <xdr:nvSpPr>
        <xdr:cNvPr id="378" name="楕円 377">
          <a:extLst>
            <a:ext uri="{FF2B5EF4-FFF2-40B4-BE49-F238E27FC236}">
              <a16:creationId xmlns:a16="http://schemas.microsoft.com/office/drawing/2014/main" id="{00000000-0008-0000-0600-00007A010000}"/>
            </a:ext>
          </a:extLst>
        </xdr:cNvPr>
        <xdr:cNvSpPr/>
      </xdr:nvSpPr>
      <xdr:spPr>
        <a:xfrm>
          <a:off x="9588500" y="9357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53</xdr:row>
      <xdr:rowOff>46073</xdr:rowOff>
    </xdr:from>
    <xdr:ext cx="534377" cy="259045"/>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9372111" y="9132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35864</xdr:rowOff>
    </xdr:from>
    <xdr:to>
      <xdr:col>46</xdr:col>
      <xdr:colOff>38100</xdr:colOff>
      <xdr:row>56</xdr:row>
      <xdr:rowOff>137464</xdr:rowOff>
    </xdr:to>
    <xdr:sp macro="" textlink="">
      <xdr:nvSpPr>
        <xdr:cNvPr id="380" name="楕円 379">
          <a:extLst>
            <a:ext uri="{FF2B5EF4-FFF2-40B4-BE49-F238E27FC236}">
              <a16:creationId xmlns:a16="http://schemas.microsoft.com/office/drawing/2014/main" id="{00000000-0008-0000-0600-00007C010000}"/>
            </a:ext>
          </a:extLst>
        </xdr:cNvPr>
        <xdr:cNvSpPr/>
      </xdr:nvSpPr>
      <xdr:spPr>
        <a:xfrm>
          <a:off x="8699500" y="9637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128591</xdr:rowOff>
    </xdr:from>
    <xdr:ext cx="534377" cy="259045"/>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8483111" y="9729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82176</xdr:rowOff>
    </xdr:from>
    <xdr:to>
      <xdr:col>41</xdr:col>
      <xdr:colOff>101600</xdr:colOff>
      <xdr:row>57</xdr:row>
      <xdr:rowOff>12326</xdr:rowOff>
    </xdr:to>
    <xdr:sp macro="" textlink="">
      <xdr:nvSpPr>
        <xdr:cNvPr id="382" name="楕円 381">
          <a:extLst>
            <a:ext uri="{FF2B5EF4-FFF2-40B4-BE49-F238E27FC236}">
              <a16:creationId xmlns:a16="http://schemas.microsoft.com/office/drawing/2014/main" id="{00000000-0008-0000-0600-00007E010000}"/>
            </a:ext>
          </a:extLst>
        </xdr:cNvPr>
        <xdr:cNvSpPr/>
      </xdr:nvSpPr>
      <xdr:spPr>
        <a:xfrm>
          <a:off x="7810500" y="9683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3453</xdr:rowOff>
    </xdr:from>
    <xdr:ext cx="534377" cy="259045"/>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7594111" y="9776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69488</xdr:rowOff>
    </xdr:from>
    <xdr:to>
      <xdr:col>36</xdr:col>
      <xdr:colOff>165100</xdr:colOff>
      <xdr:row>56</xdr:row>
      <xdr:rowOff>171088</xdr:rowOff>
    </xdr:to>
    <xdr:sp macro="" textlink="">
      <xdr:nvSpPr>
        <xdr:cNvPr id="384" name="楕円 383">
          <a:extLst>
            <a:ext uri="{FF2B5EF4-FFF2-40B4-BE49-F238E27FC236}">
              <a16:creationId xmlns:a16="http://schemas.microsoft.com/office/drawing/2014/main" id="{00000000-0008-0000-0600-000080010000}"/>
            </a:ext>
          </a:extLst>
        </xdr:cNvPr>
        <xdr:cNvSpPr/>
      </xdr:nvSpPr>
      <xdr:spPr>
        <a:xfrm>
          <a:off x="6921500" y="9670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162215</xdr:rowOff>
    </xdr:from>
    <xdr:ext cx="534377" cy="259045"/>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705111" y="9763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91" name="正方形/長方形 390">
          <a:extLst>
            <a:ext uri="{FF2B5EF4-FFF2-40B4-BE49-F238E27FC236}">
              <a16:creationId xmlns:a16="http://schemas.microsoft.com/office/drawing/2014/main" id="{00000000-0008-0000-0600-000087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2" name="正方形/長方形 391">
          <a:extLst>
            <a:ext uri="{FF2B5EF4-FFF2-40B4-BE49-F238E27FC236}">
              <a16:creationId xmlns:a16="http://schemas.microsoft.com/office/drawing/2014/main" id="{00000000-0008-0000-0600-000088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3" name="正方形/長方形 392">
          <a:extLst>
            <a:ext uri="{FF2B5EF4-FFF2-40B4-BE49-F238E27FC236}">
              <a16:creationId xmlns:a16="http://schemas.microsoft.com/office/drawing/2014/main" id="{00000000-0008-0000-0600-000089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401" name="テキスト ボックス 400">
          <a:extLst>
            <a:ext uri="{FF2B5EF4-FFF2-40B4-BE49-F238E27FC236}">
              <a16:creationId xmlns:a16="http://schemas.microsoft.com/office/drawing/2014/main" id="{00000000-0008-0000-0600-000091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403" name="テキスト ボックス 402">
          <a:extLst>
            <a:ext uri="{FF2B5EF4-FFF2-40B4-BE49-F238E27FC236}">
              <a16:creationId xmlns:a16="http://schemas.microsoft.com/office/drawing/2014/main" id="{00000000-0008-0000-0600-000093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5" name="テキスト ボックス 404">
          <a:extLst>
            <a:ext uri="{FF2B5EF4-FFF2-40B4-BE49-F238E27FC236}">
              <a16:creationId xmlns:a16="http://schemas.microsoft.com/office/drawing/2014/main" id="{00000000-0008-0000-0600-000095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7" name="テキスト ボックス 406">
          <a:extLst>
            <a:ext uri="{FF2B5EF4-FFF2-40B4-BE49-F238E27FC236}">
              <a16:creationId xmlns:a16="http://schemas.microsoft.com/office/drawing/2014/main" id="{00000000-0008-0000-0600-000097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8" name="普通建設事業費 （ うち新規整備　）グラフ枠">
          <a:extLst>
            <a:ext uri="{FF2B5EF4-FFF2-40B4-BE49-F238E27FC236}">
              <a16:creationId xmlns:a16="http://schemas.microsoft.com/office/drawing/2014/main" id="{00000000-0008-0000-0600-000098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23457</xdr:rowOff>
    </xdr:from>
    <xdr:to>
      <xdr:col>54</xdr:col>
      <xdr:colOff>189865</xdr:colOff>
      <xdr:row>79</xdr:row>
      <xdr:rowOff>29057</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flipV="1">
          <a:off x="10475595" y="12196407"/>
          <a:ext cx="1270" cy="1377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32884</xdr:rowOff>
    </xdr:from>
    <xdr:ext cx="378565" cy="259045"/>
    <xdr:sp macro="" textlink="">
      <xdr:nvSpPr>
        <xdr:cNvPr id="410" name="普通建設事業費 （ うち新規整備　）最小値テキスト">
          <a:extLst>
            <a:ext uri="{FF2B5EF4-FFF2-40B4-BE49-F238E27FC236}">
              <a16:creationId xmlns:a16="http://schemas.microsoft.com/office/drawing/2014/main" id="{00000000-0008-0000-0600-00009A010000}"/>
            </a:ext>
          </a:extLst>
        </xdr:cNvPr>
        <xdr:cNvSpPr txBox="1"/>
      </xdr:nvSpPr>
      <xdr:spPr>
        <a:xfrm>
          <a:off x="10528300" y="135774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29057</xdr:rowOff>
    </xdr:from>
    <xdr:to>
      <xdr:col>55</xdr:col>
      <xdr:colOff>88900</xdr:colOff>
      <xdr:row>79</xdr:row>
      <xdr:rowOff>29057</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a:off x="10388600" y="13573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141584</xdr:rowOff>
    </xdr:from>
    <xdr:ext cx="534377" cy="259045"/>
    <xdr:sp macro="" textlink="">
      <xdr:nvSpPr>
        <xdr:cNvPr id="412" name="普通建設事業費 （ うち新規整備　）最大値テキスト">
          <a:extLst>
            <a:ext uri="{FF2B5EF4-FFF2-40B4-BE49-F238E27FC236}">
              <a16:creationId xmlns:a16="http://schemas.microsoft.com/office/drawing/2014/main" id="{00000000-0008-0000-0600-00009C010000}"/>
            </a:ext>
          </a:extLst>
        </xdr:cNvPr>
        <xdr:cNvSpPr txBox="1"/>
      </xdr:nvSpPr>
      <xdr:spPr>
        <a:xfrm>
          <a:off x="10528300" y="11971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36,551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23457</xdr:rowOff>
    </xdr:from>
    <xdr:to>
      <xdr:col>55</xdr:col>
      <xdr:colOff>88900</xdr:colOff>
      <xdr:row>71</xdr:row>
      <xdr:rowOff>23457</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10388600" y="12196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149301</xdr:rowOff>
    </xdr:from>
    <xdr:to>
      <xdr:col>55</xdr:col>
      <xdr:colOff>0</xdr:colOff>
      <xdr:row>77</xdr:row>
      <xdr:rowOff>70816</xdr:rowOff>
    </xdr:to>
    <xdr:cxnSp macro="">
      <xdr:nvCxnSpPr>
        <xdr:cNvPr id="414" name="直線コネクタ 413">
          <a:extLst>
            <a:ext uri="{FF2B5EF4-FFF2-40B4-BE49-F238E27FC236}">
              <a16:creationId xmlns:a16="http://schemas.microsoft.com/office/drawing/2014/main" id="{00000000-0008-0000-0600-00009E010000}"/>
            </a:ext>
          </a:extLst>
        </xdr:cNvPr>
        <xdr:cNvCxnSpPr/>
      </xdr:nvCxnSpPr>
      <xdr:spPr>
        <a:xfrm>
          <a:off x="9639300" y="13179501"/>
          <a:ext cx="838200" cy="92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166564</xdr:rowOff>
    </xdr:from>
    <xdr:ext cx="469744" cy="259045"/>
    <xdr:sp macro="" textlink="">
      <xdr:nvSpPr>
        <xdr:cNvPr id="415" name="普通建設事業費 （ うち新規整備　）平均値テキスト">
          <a:extLst>
            <a:ext uri="{FF2B5EF4-FFF2-40B4-BE49-F238E27FC236}">
              <a16:creationId xmlns:a16="http://schemas.microsoft.com/office/drawing/2014/main" id="{00000000-0008-0000-0600-00009F010000}"/>
            </a:ext>
          </a:extLst>
        </xdr:cNvPr>
        <xdr:cNvSpPr txBox="1"/>
      </xdr:nvSpPr>
      <xdr:spPr>
        <a:xfrm>
          <a:off x="10528300" y="1302531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143687</xdr:rowOff>
    </xdr:from>
    <xdr:to>
      <xdr:col>55</xdr:col>
      <xdr:colOff>50800</xdr:colOff>
      <xdr:row>77</xdr:row>
      <xdr:rowOff>73837</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10426700" y="13173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169418</xdr:rowOff>
    </xdr:from>
    <xdr:to>
      <xdr:col>50</xdr:col>
      <xdr:colOff>114300</xdr:colOff>
      <xdr:row>76</xdr:row>
      <xdr:rowOff>149301</xdr:rowOff>
    </xdr:to>
    <xdr:cxnSp macro="">
      <xdr:nvCxnSpPr>
        <xdr:cNvPr id="417" name="直線コネクタ 416">
          <a:extLst>
            <a:ext uri="{FF2B5EF4-FFF2-40B4-BE49-F238E27FC236}">
              <a16:creationId xmlns:a16="http://schemas.microsoft.com/office/drawing/2014/main" id="{00000000-0008-0000-0600-0000A1010000}"/>
            </a:ext>
          </a:extLst>
        </xdr:cNvPr>
        <xdr:cNvCxnSpPr/>
      </xdr:nvCxnSpPr>
      <xdr:spPr>
        <a:xfrm>
          <a:off x="8750300" y="13028168"/>
          <a:ext cx="889000" cy="151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101016</xdr:rowOff>
    </xdr:from>
    <xdr:to>
      <xdr:col>50</xdr:col>
      <xdr:colOff>165100</xdr:colOff>
      <xdr:row>77</xdr:row>
      <xdr:rowOff>31166</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9588500" y="13131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22293</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372111" y="13223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169418</xdr:rowOff>
    </xdr:from>
    <xdr:to>
      <xdr:col>45</xdr:col>
      <xdr:colOff>177800</xdr:colOff>
      <xdr:row>76</xdr:row>
      <xdr:rowOff>69292</xdr:rowOff>
    </xdr:to>
    <xdr:cxnSp macro="">
      <xdr:nvCxnSpPr>
        <xdr:cNvPr id="420" name="直線コネクタ 419">
          <a:extLst>
            <a:ext uri="{FF2B5EF4-FFF2-40B4-BE49-F238E27FC236}">
              <a16:creationId xmlns:a16="http://schemas.microsoft.com/office/drawing/2014/main" id="{00000000-0008-0000-0600-0000A4010000}"/>
            </a:ext>
          </a:extLst>
        </xdr:cNvPr>
        <xdr:cNvCxnSpPr/>
      </xdr:nvCxnSpPr>
      <xdr:spPr>
        <a:xfrm flipV="1">
          <a:off x="7861300" y="13028168"/>
          <a:ext cx="889000" cy="71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34150</xdr:rowOff>
    </xdr:from>
    <xdr:to>
      <xdr:col>46</xdr:col>
      <xdr:colOff>38100</xdr:colOff>
      <xdr:row>76</xdr:row>
      <xdr:rowOff>135750</xdr:rowOff>
    </xdr:to>
    <xdr:sp macro="" textlink="">
      <xdr:nvSpPr>
        <xdr:cNvPr id="421" name="フローチャート: 判断 420">
          <a:extLst>
            <a:ext uri="{FF2B5EF4-FFF2-40B4-BE49-F238E27FC236}">
              <a16:creationId xmlns:a16="http://schemas.microsoft.com/office/drawing/2014/main" id="{00000000-0008-0000-0600-0000A5010000}"/>
            </a:ext>
          </a:extLst>
        </xdr:cNvPr>
        <xdr:cNvSpPr/>
      </xdr:nvSpPr>
      <xdr:spPr>
        <a:xfrm>
          <a:off x="8699500" y="1306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126877</xdr:rowOff>
    </xdr:from>
    <xdr:ext cx="534377"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8483111" y="13157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69292</xdr:rowOff>
    </xdr:from>
    <xdr:to>
      <xdr:col>41</xdr:col>
      <xdr:colOff>50800</xdr:colOff>
      <xdr:row>77</xdr:row>
      <xdr:rowOff>91008</xdr:rowOff>
    </xdr:to>
    <xdr:cxnSp macro="">
      <xdr:nvCxnSpPr>
        <xdr:cNvPr id="423" name="直線コネクタ 422">
          <a:extLst>
            <a:ext uri="{FF2B5EF4-FFF2-40B4-BE49-F238E27FC236}">
              <a16:creationId xmlns:a16="http://schemas.microsoft.com/office/drawing/2014/main" id="{00000000-0008-0000-0600-0000A7010000}"/>
            </a:ext>
          </a:extLst>
        </xdr:cNvPr>
        <xdr:cNvCxnSpPr/>
      </xdr:nvCxnSpPr>
      <xdr:spPr>
        <a:xfrm flipV="1">
          <a:off x="6972300" y="13099492"/>
          <a:ext cx="889000" cy="193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11861</xdr:rowOff>
    </xdr:from>
    <xdr:to>
      <xdr:col>41</xdr:col>
      <xdr:colOff>101600</xdr:colOff>
      <xdr:row>76</xdr:row>
      <xdr:rowOff>113461</xdr:rowOff>
    </xdr:to>
    <xdr:sp macro="" textlink="">
      <xdr:nvSpPr>
        <xdr:cNvPr id="424" name="フローチャート: 判断 423">
          <a:extLst>
            <a:ext uri="{FF2B5EF4-FFF2-40B4-BE49-F238E27FC236}">
              <a16:creationId xmlns:a16="http://schemas.microsoft.com/office/drawing/2014/main" id="{00000000-0008-0000-0600-0000A8010000}"/>
            </a:ext>
          </a:extLst>
        </xdr:cNvPr>
        <xdr:cNvSpPr/>
      </xdr:nvSpPr>
      <xdr:spPr>
        <a:xfrm>
          <a:off x="7810500" y="13042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129989</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7594111" y="12817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153518</xdr:rowOff>
    </xdr:from>
    <xdr:to>
      <xdr:col>36</xdr:col>
      <xdr:colOff>165100</xdr:colOff>
      <xdr:row>76</xdr:row>
      <xdr:rowOff>83668</xdr:rowOff>
    </xdr:to>
    <xdr:sp macro="" textlink="">
      <xdr:nvSpPr>
        <xdr:cNvPr id="426" name="フローチャート: 判断 425">
          <a:extLst>
            <a:ext uri="{FF2B5EF4-FFF2-40B4-BE49-F238E27FC236}">
              <a16:creationId xmlns:a16="http://schemas.microsoft.com/office/drawing/2014/main" id="{00000000-0008-0000-0600-0000AA010000}"/>
            </a:ext>
          </a:extLst>
        </xdr:cNvPr>
        <xdr:cNvSpPr/>
      </xdr:nvSpPr>
      <xdr:spPr>
        <a:xfrm>
          <a:off x="6921500" y="13012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100195</xdr:rowOff>
    </xdr:from>
    <xdr:ext cx="534377"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705111" y="12787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20016</xdr:rowOff>
    </xdr:from>
    <xdr:to>
      <xdr:col>55</xdr:col>
      <xdr:colOff>50800</xdr:colOff>
      <xdr:row>77</xdr:row>
      <xdr:rowOff>121616</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10426700" y="13221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169893</xdr:rowOff>
    </xdr:from>
    <xdr:ext cx="469744" cy="259045"/>
    <xdr:sp macro="" textlink="">
      <xdr:nvSpPr>
        <xdr:cNvPr id="434" name="普通建設事業費 （ うち新規整備　）該当値テキスト">
          <a:extLst>
            <a:ext uri="{FF2B5EF4-FFF2-40B4-BE49-F238E27FC236}">
              <a16:creationId xmlns:a16="http://schemas.microsoft.com/office/drawing/2014/main" id="{00000000-0008-0000-0600-0000B2010000}"/>
            </a:ext>
          </a:extLst>
        </xdr:cNvPr>
        <xdr:cNvSpPr txBox="1"/>
      </xdr:nvSpPr>
      <xdr:spPr>
        <a:xfrm>
          <a:off x="10528300" y="13200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98501</xdr:rowOff>
    </xdr:from>
    <xdr:to>
      <xdr:col>50</xdr:col>
      <xdr:colOff>165100</xdr:colOff>
      <xdr:row>77</xdr:row>
      <xdr:rowOff>28651</xdr:rowOff>
    </xdr:to>
    <xdr:sp macro="" textlink="">
      <xdr:nvSpPr>
        <xdr:cNvPr id="435" name="楕円 434">
          <a:extLst>
            <a:ext uri="{FF2B5EF4-FFF2-40B4-BE49-F238E27FC236}">
              <a16:creationId xmlns:a16="http://schemas.microsoft.com/office/drawing/2014/main" id="{00000000-0008-0000-0600-0000B3010000}"/>
            </a:ext>
          </a:extLst>
        </xdr:cNvPr>
        <xdr:cNvSpPr/>
      </xdr:nvSpPr>
      <xdr:spPr>
        <a:xfrm>
          <a:off x="9588500" y="13128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45178</xdr:rowOff>
    </xdr:from>
    <xdr:ext cx="534377" cy="259045"/>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9372111" y="12903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118618</xdr:rowOff>
    </xdr:from>
    <xdr:to>
      <xdr:col>46</xdr:col>
      <xdr:colOff>38100</xdr:colOff>
      <xdr:row>76</xdr:row>
      <xdr:rowOff>48769</xdr:rowOff>
    </xdr:to>
    <xdr:sp macro="" textlink="">
      <xdr:nvSpPr>
        <xdr:cNvPr id="437" name="楕円 436">
          <a:extLst>
            <a:ext uri="{FF2B5EF4-FFF2-40B4-BE49-F238E27FC236}">
              <a16:creationId xmlns:a16="http://schemas.microsoft.com/office/drawing/2014/main" id="{00000000-0008-0000-0600-0000B5010000}"/>
            </a:ext>
          </a:extLst>
        </xdr:cNvPr>
        <xdr:cNvSpPr/>
      </xdr:nvSpPr>
      <xdr:spPr>
        <a:xfrm>
          <a:off x="8699500" y="1297736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65295</xdr:rowOff>
    </xdr:from>
    <xdr:ext cx="534377" cy="259045"/>
    <xdr:sp macro="" textlink="">
      <xdr:nvSpPr>
        <xdr:cNvPr id="438" name="テキスト ボックス 437">
          <a:extLst>
            <a:ext uri="{FF2B5EF4-FFF2-40B4-BE49-F238E27FC236}">
              <a16:creationId xmlns:a16="http://schemas.microsoft.com/office/drawing/2014/main" id="{00000000-0008-0000-0600-0000B6010000}"/>
            </a:ext>
          </a:extLst>
        </xdr:cNvPr>
        <xdr:cNvSpPr txBox="1"/>
      </xdr:nvSpPr>
      <xdr:spPr>
        <a:xfrm>
          <a:off x="8483111" y="12752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18492</xdr:rowOff>
    </xdr:from>
    <xdr:to>
      <xdr:col>41</xdr:col>
      <xdr:colOff>101600</xdr:colOff>
      <xdr:row>76</xdr:row>
      <xdr:rowOff>120092</xdr:rowOff>
    </xdr:to>
    <xdr:sp macro="" textlink="">
      <xdr:nvSpPr>
        <xdr:cNvPr id="439" name="楕円 438">
          <a:extLst>
            <a:ext uri="{FF2B5EF4-FFF2-40B4-BE49-F238E27FC236}">
              <a16:creationId xmlns:a16="http://schemas.microsoft.com/office/drawing/2014/main" id="{00000000-0008-0000-0600-0000B7010000}"/>
            </a:ext>
          </a:extLst>
        </xdr:cNvPr>
        <xdr:cNvSpPr/>
      </xdr:nvSpPr>
      <xdr:spPr>
        <a:xfrm>
          <a:off x="7810500" y="1304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111219</xdr:rowOff>
    </xdr:from>
    <xdr:ext cx="534377" cy="259045"/>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7594111" y="13141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40208</xdr:rowOff>
    </xdr:from>
    <xdr:to>
      <xdr:col>36</xdr:col>
      <xdr:colOff>165100</xdr:colOff>
      <xdr:row>77</xdr:row>
      <xdr:rowOff>141808</xdr:rowOff>
    </xdr:to>
    <xdr:sp macro="" textlink="">
      <xdr:nvSpPr>
        <xdr:cNvPr id="441" name="楕円 440">
          <a:extLst>
            <a:ext uri="{FF2B5EF4-FFF2-40B4-BE49-F238E27FC236}">
              <a16:creationId xmlns:a16="http://schemas.microsoft.com/office/drawing/2014/main" id="{00000000-0008-0000-0600-0000B9010000}"/>
            </a:ext>
          </a:extLst>
        </xdr:cNvPr>
        <xdr:cNvSpPr/>
      </xdr:nvSpPr>
      <xdr:spPr>
        <a:xfrm>
          <a:off x="6921500" y="13241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77</xdr:row>
      <xdr:rowOff>132935</xdr:rowOff>
    </xdr:from>
    <xdr:ext cx="469744" cy="259045"/>
    <xdr:sp macro="" textlink="">
      <xdr:nvSpPr>
        <xdr:cNvPr id="442" name="テキスト ボックス 441">
          <a:extLst>
            <a:ext uri="{FF2B5EF4-FFF2-40B4-BE49-F238E27FC236}">
              <a16:creationId xmlns:a16="http://schemas.microsoft.com/office/drawing/2014/main" id="{00000000-0008-0000-0600-0000BA010000}"/>
            </a:ext>
          </a:extLst>
        </xdr:cNvPr>
        <xdr:cNvSpPr txBox="1"/>
      </xdr:nvSpPr>
      <xdr:spPr>
        <a:xfrm>
          <a:off x="6737428" y="133345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7" name="正方形/長方形 446">
          <a:extLst>
            <a:ext uri="{FF2B5EF4-FFF2-40B4-BE49-F238E27FC236}">
              <a16:creationId xmlns:a16="http://schemas.microsoft.com/office/drawing/2014/main" id="{00000000-0008-0000-0600-0000BF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8" name="正方形/長方形 447">
          <a:extLst>
            <a:ext uri="{FF2B5EF4-FFF2-40B4-BE49-F238E27FC236}">
              <a16:creationId xmlns:a16="http://schemas.microsoft.com/office/drawing/2014/main" id="{00000000-0008-0000-0600-0000C0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9" name="正方形/長方形 448">
          <a:extLst>
            <a:ext uri="{FF2B5EF4-FFF2-40B4-BE49-F238E27FC236}">
              <a16:creationId xmlns:a16="http://schemas.microsoft.com/office/drawing/2014/main" id="{00000000-0008-0000-0600-0000C1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33,209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50" name="正方形/長方形 449">
          <a:extLst>
            <a:ext uri="{FF2B5EF4-FFF2-40B4-BE49-F238E27FC236}">
              <a16:creationId xmlns:a16="http://schemas.microsoft.com/office/drawing/2014/main" id="{00000000-0008-0000-0600-0000C2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60" name="テキスト ボックス 459">
          <a:extLst>
            <a:ext uri="{FF2B5EF4-FFF2-40B4-BE49-F238E27FC236}">
              <a16:creationId xmlns:a16="http://schemas.microsoft.com/office/drawing/2014/main" id="{00000000-0008-0000-0600-0000CC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92727</xdr:rowOff>
    </xdr:from>
    <xdr:ext cx="531299"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5" name="普通建設事業費 （ うち更新整備　）グラフ枠">
          <a:extLst>
            <a:ext uri="{FF2B5EF4-FFF2-40B4-BE49-F238E27FC236}">
              <a16:creationId xmlns:a16="http://schemas.microsoft.com/office/drawing/2014/main" id="{00000000-0008-0000-0600-0000D1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65920</xdr:rowOff>
    </xdr:from>
    <xdr:to>
      <xdr:col>54</xdr:col>
      <xdr:colOff>189865</xdr:colOff>
      <xdr:row>98</xdr:row>
      <xdr:rowOff>15075</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flipV="1">
          <a:off x="10475595" y="15496420"/>
          <a:ext cx="1270" cy="1320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18902</xdr:rowOff>
    </xdr:from>
    <xdr:ext cx="534377" cy="259045"/>
    <xdr:sp macro="" textlink="">
      <xdr:nvSpPr>
        <xdr:cNvPr id="467" name="普通建設事業費 （ うち更新整備　）最小値テキスト">
          <a:extLst>
            <a:ext uri="{FF2B5EF4-FFF2-40B4-BE49-F238E27FC236}">
              <a16:creationId xmlns:a16="http://schemas.microsoft.com/office/drawing/2014/main" id="{00000000-0008-0000-0600-0000D3010000}"/>
            </a:ext>
          </a:extLst>
        </xdr:cNvPr>
        <xdr:cNvSpPr txBox="1"/>
      </xdr:nvSpPr>
      <xdr:spPr>
        <a:xfrm>
          <a:off x="10528300" y="16821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15075</xdr:rowOff>
    </xdr:from>
    <xdr:to>
      <xdr:col>55</xdr:col>
      <xdr:colOff>88900</xdr:colOff>
      <xdr:row>98</xdr:row>
      <xdr:rowOff>15075</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10388600" y="16817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12597</xdr:rowOff>
    </xdr:from>
    <xdr:ext cx="534377" cy="259045"/>
    <xdr:sp macro="" textlink="">
      <xdr:nvSpPr>
        <xdr:cNvPr id="469" name="普通建設事業費 （ うち更新整備　）最大値テキスト">
          <a:extLst>
            <a:ext uri="{FF2B5EF4-FFF2-40B4-BE49-F238E27FC236}">
              <a16:creationId xmlns:a16="http://schemas.microsoft.com/office/drawing/2014/main" id="{00000000-0008-0000-0600-0000D5010000}"/>
            </a:ext>
          </a:extLst>
        </xdr:cNvPr>
        <xdr:cNvSpPr txBox="1"/>
      </xdr:nvSpPr>
      <xdr:spPr>
        <a:xfrm>
          <a:off x="10528300" y="15271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79,873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65920</xdr:rowOff>
    </xdr:from>
    <xdr:to>
      <xdr:col>55</xdr:col>
      <xdr:colOff>88900</xdr:colOff>
      <xdr:row>90</xdr:row>
      <xdr:rowOff>65920</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a:off x="10388600" y="1549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93</xdr:row>
      <xdr:rowOff>77445</xdr:rowOff>
    </xdr:from>
    <xdr:to>
      <xdr:col>55</xdr:col>
      <xdr:colOff>0</xdr:colOff>
      <xdr:row>94</xdr:row>
      <xdr:rowOff>110116</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flipV="1">
          <a:off x="9639300" y="16022295"/>
          <a:ext cx="838200" cy="204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51821</xdr:rowOff>
    </xdr:from>
    <xdr:ext cx="534377" cy="259045"/>
    <xdr:sp macro="" textlink="">
      <xdr:nvSpPr>
        <xdr:cNvPr id="472" name="普通建設事業費 （ うち更新整備　）平均値テキスト">
          <a:extLst>
            <a:ext uri="{FF2B5EF4-FFF2-40B4-BE49-F238E27FC236}">
              <a16:creationId xmlns:a16="http://schemas.microsoft.com/office/drawing/2014/main" id="{00000000-0008-0000-0600-0000D8010000}"/>
            </a:ext>
          </a:extLst>
        </xdr:cNvPr>
        <xdr:cNvSpPr txBox="1"/>
      </xdr:nvSpPr>
      <xdr:spPr>
        <a:xfrm>
          <a:off x="10528300" y="163395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73394</xdr:rowOff>
    </xdr:from>
    <xdr:to>
      <xdr:col>55</xdr:col>
      <xdr:colOff>50800</xdr:colOff>
      <xdr:row>96</xdr:row>
      <xdr:rowOff>3544</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10426700" y="16361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94</xdr:row>
      <xdr:rowOff>110116</xdr:rowOff>
    </xdr:from>
    <xdr:to>
      <xdr:col>50</xdr:col>
      <xdr:colOff>114300</xdr:colOff>
      <xdr:row>96</xdr:row>
      <xdr:rowOff>95465</xdr:rowOff>
    </xdr:to>
    <xdr:cxnSp macro="">
      <xdr:nvCxnSpPr>
        <xdr:cNvPr id="474" name="直線コネクタ 473">
          <a:extLst>
            <a:ext uri="{FF2B5EF4-FFF2-40B4-BE49-F238E27FC236}">
              <a16:creationId xmlns:a16="http://schemas.microsoft.com/office/drawing/2014/main" id="{00000000-0008-0000-0600-0000DA010000}"/>
            </a:ext>
          </a:extLst>
        </xdr:cNvPr>
        <xdr:cNvCxnSpPr/>
      </xdr:nvCxnSpPr>
      <xdr:spPr>
        <a:xfrm flipV="1">
          <a:off x="8750300" y="16226416"/>
          <a:ext cx="889000" cy="328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132429</xdr:rowOff>
    </xdr:from>
    <xdr:to>
      <xdr:col>50</xdr:col>
      <xdr:colOff>165100</xdr:colOff>
      <xdr:row>96</xdr:row>
      <xdr:rowOff>62579</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9588500" y="16420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53706</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372111" y="16512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95465</xdr:rowOff>
    </xdr:from>
    <xdr:to>
      <xdr:col>45</xdr:col>
      <xdr:colOff>177800</xdr:colOff>
      <xdr:row>96</xdr:row>
      <xdr:rowOff>105087</xdr:rowOff>
    </xdr:to>
    <xdr:cxnSp macro="">
      <xdr:nvCxnSpPr>
        <xdr:cNvPr id="477" name="直線コネクタ 476">
          <a:extLst>
            <a:ext uri="{FF2B5EF4-FFF2-40B4-BE49-F238E27FC236}">
              <a16:creationId xmlns:a16="http://schemas.microsoft.com/office/drawing/2014/main" id="{00000000-0008-0000-0600-0000DD010000}"/>
            </a:ext>
          </a:extLst>
        </xdr:cNvPr>
        <xdr:cNvCxnSpPr/>
      </xdr:nvCxnSpPr>
      <xdr:spPr>
        <a:xfrm flipV="1">
          <a:off x="7861300" y="16554665"/>
          <a:ext cx="889000" cy="9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4451</xdr:rowOff>
    </xdr:from>
    <xdr:to>
      <xdr:col>46</xdr:col>
      <xdr:colOff>38100</xdr:colOff>
      <xdr:row>96</xdr:row>
      <xdr:rowOff>106051</xdr:rowOff>
    </xdr:to>
    <xdr:sp macro="" textlink="">
      <xdr:nvSpPr>
        <xdr:cNvPr id="478" name="フローチャート: 判断 477">
          <a:extLst>
            <a:ext uri="{FF2B5EF4-FFF2-40B4-BE49-F238E27FC236}">
              <a16:creationId xmlns:a16="http://schemas.microsoft.com/office/drawing/2014/main" id="{00000000-0008-0000-0600-0000DE010000}"/>
            </a:ext>
          </a:extLst>
        </xdr:cNvPr>
        <xdr:cNvSpPr/>
      </xdr:nvSpPr>
      <xdr:spPr>
        <a:xfrm>
          <a:off x="8699500" y="16463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122578</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8483111" y="16238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122537</xdr:rowOff>
    </xdr:from>
    <xdr:to>
      <xdr:col>41</xdr:col>
      <xdr:colOff>50800</xdr:colOff>
      <xdr:row>96</xdr:row>
      <xdr:rowOff>105087</xdr:rowOff>
    </xdr:to>
    <xdr:cxnSp macro="">
      <xdr:nvCxnSpPr>
        <xdr:cNvPr id="480" name="直線コネクタ 479">
          <a:extLst>
            <a:ext uri="{FF2B5EF4-FFF2-40B4-BE49-F238E27FC236}">
              <a16:creationId xmlns:a16="http://schemas.microsoft.com/office/drawing/2014/main" id="{00000000-0008-0000-0600-0000E0010000}"/>
            </a:ext>
          </a:extLst>
        </xdr:cNvPr>
        <xdr:cNvCxnSpPr/>
      </xdr:nvCxnSpPr>
      <xdr:spPr>
        <a:xfrm>
          <a:off x="6972300" y="16410287"/>
          <a:ext cx="889000" cy="154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18835</xdr:rowOff>
    </xdr:from>
    <xdr:to>
      <xdr:col>41</xdr:col>
      <xdr:colOff>101600</xdr:colOff>
      <xdr:row>96</xdr:row>
      <xdr:rowOff>120435</xdr:rowOff>
    </xdr:to>
    <xdr:sp macro="" textlink="">
      <xdr:nvSpPr>
        <xdr:cNvPr id="481" name="フローチャート: 判断 480">
          <a:extLst>
            <a:ext uri="{FF2B5EF4-FFF2-40B4-BE49-F238E27FC236}">
              <a16:creationId xmlns:a16="http://schemas.microsoft.com/office/drawing/2014/main" id="{00000000-0008-0000-0600-0000E1010000}"/>
            </a:ext>
          </a:extLst>
        </xdr:cNvPr>
        <xdr:cNvSpPr/>
      </xdr:nvSpPr>
      <xdr:spPr>
        <a:xfrm>
          <a:off x="7810500" y="16478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136962</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7594111" y="16253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153708</xdr:rowOff>
    </xdr:from>
    <xdr:to>
      <xdr:col>36</xdr:col>
      <xdr:colOff>165100</xdr:colOff>
      <xdr:row>96</xdr:row>
      <xdr:rowOff>83858</xdr:rowOff>
    </xdr:to>
    <xdr:sp macro="" textlink="">
      <xdr:nvSpPr>
        <xdr:cNvPr id="483" name="フローチャート: 判断 482">
          <a:extLst>
            <a:ext uri="{FF2B5EF4-FFF2-40B4-BE49-F238E27FC236}">
              <a16:creationId xmlns:a16="http://schemas.microsoft.com/office/drawing/2014/main" id="{00000000-0008-0000-0600-0000E3010000}"/>
            </a:ext>
          </a:extLst>
        </xdr:cNvPr>
        <xdr:cNvSpPr/>
      </xdr:nvSpPr>
      <xdr:spPr>
        <a:xfrm>
          <a:off x="6921500" y="16441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74985</xdr:rowOff>
    </xdr:from>
    <xdr:ext cx="534377"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6705111" y="16534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93</xdr:row>
      <xdr:rowOff>26645</xdr:rowOff>
    </xdr:from>
    <xdr:to>
      <xdr:col>55</xdr:col>
      <xdr:colOff>50800</xdr:colOff>
      <xdr:row>93</xdr:row>
      <xdr:rowOff>128245</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10426700" y="15971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92</xdr:row>
      <xdr:rowOff>49522</xdr:rowOff>
    </xdr:from>
    <xdr:ext cx="534377" cy="259045"/>
    <xdr:sp macro="" textlink="">
      <xdr:nvSpPr>
        <xdr:cNvPr id="491" name="普通建設事業費 （ うち更新整備　）該当値テキスト">
          <a:extLst>
            <a:ext uri="{FF2B5EF4-FFF2-40B4-BE49-F238E27FC236}">
              <a16:creationId xmlns:a16="http://schemas.microsoft.com/office/drawing/2014/main" id="{00000000-0008-0000-0600-0000EB010000}"/>
            </a:ext>
          </a:extLst>
        </xdr:cNvPr>
        <xdr:cNvSpPr txBox="1"/>
      </xdr:nvSpPr>
      <xdr:spPr>
        <a:xfrm>
          <a:off x="10528300" y="15822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94</xdr:row>
      <xdr:rowOff>59316</xdr:rowOff>
    </xdr:from>
    <xdr:to>
      <xdr:col>50</xdr:col>
      <xdr:colOff>165100</xdr:colOff>
      <xdr:row>94</xdr:row>
      <xdr:rowOff>160916</xdr:rowOff>
    </xdr:to>
    <xdr:sp macro="" textlink="">
      <xdr:nvSpPr>
        <xdr:cNvPr id="492" name="楕円 491">
          <a:extLst>
            <a:ext uri="{FF2B5EF4-FFF2-40B4-BE49-F238E27FC236}">
              <a16:creationId xmlns:a16="http://schemas.microsoft.com/office/drawing/2014/main" id="{00000000-0008-0000-0600-0000EC010000}"/>
            </a:ext>
          </a:extLst>
        </xdr:cNvPr>
        <xdr:cNvSpPr/>
      </xdr:nvSpPr>
      <xdr:spPr>
        <a:xfrm>
          <a:off x="9588500" y="16175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5993</xdr:rowOff>
    </xdr:from>
    <xdr:ext cx="534377" cy="259045"/>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9372111" y="15950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44665</xdr:rowOff>
    </xdr:from>
    <xdr:to>
      <xdr:col>46</xdr:col>
      <xdr:colOff>38100</xdr:colOff>
      <xdr:row>96</xdr:row>
      <xdr:rowOff>146265</xdr:rowOff>
    </xdr:to>
    <xdr:sp macro="" textlink="">
      <xdr:nvSpPr>
        <xdr:cNvPr id="494" name="楕円 493">
          <a:extLst>
            <a:ext uri="{FF2B5EF4-FFF2-40B4-BE49-F238E27FC236}">
              <a16:creationId xmlns:a16="http://schemas.microsoft.com/office/drawing/2014/main" id="{00000000-0008-0000-0600-0000EE010000}"/>
            </a:ext>
          </a:extLst>
        </xdr:cNvPr>
        <xdr:cNvSpPr/>
      </xdr:nvSpPr>
      <xdr:spPr>
        <a:xfrm>
          <a:off x="8699500" y="16503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137392</xdr:rowOff>
    </xdr:from>
    <xdr:ext cx="534377" cy="259045"/>
    <xdr:sp macro="" textlink="">
      <xdr:nvSpPr>
        <xdr:cNvPr id="495" name="テキスト ボックス 494">
          <a:extLst>
            <a:ext uri="{FF2B5EF4-FFF2-40B4-BE49-F238E27FC236}">
              <a16:creationId xmlns:a16="http://schemas.microsoft.com/office/drawing/2014/main" id="{00000000-0008-0000-0600-0000EF010000}"/>
            </a:ext>
          </a:extLst>
        </xdr:cNvPr>
        <xdr:cNvSpPr txBox="1"/>
      </xdr:nvSpPr>
      <xdr:spPr>
        <a:xfrm>
          <a:off x="8483111" y="16596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54287</xdr:rowOff>
    </xdr:from>
    <xdr:to>
      <xdr:col>41</xdr:col>
      <xdr:colOff>101600</xdr:colOff>
      <xdr:row>96</xdr:row>
      <xdr:rowOff>155887</xdr:rowOff>
    </xdr:to>
    <xdr:sp macro="" textlink="">
      <xdr:nvSpPr>
        <xdr:cNvPr id="496" name="楕円 495">
          <a:extLst>
            <a:ext uri="{FF2B5EF4-FFF2-40B4-BE49-F238E27FC236}">
              <a16:creationId xmlns:a16="http://schemas.microsoft.com/office/drawing/2014/main" id="{00000000-0008-0000-0600-0000F0010000}"/>
            </a:ext>
          </a:extLst>
        </xdr:cNvPr>
        <xdr:cNvSpPr/>
      </xdr:nvSpPr>
      <xdr:spPr>
        <a:xfrm>
          <a:off x="7810500" y="16513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147014</xdr:rowOff>
    </xdr:from>
    <xdr:ext cx="534377" cy="259045"/>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7594111" y="16606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71737</xdr:rowOff>
    </xdr:from>
    <xdr:to>
      <xdr:col>36</xdr:col>
      <xdr:colOff>165100</xdr:colOff>
      <xdr:row>96</xdr:row>
      <xdr:rowOff>1887</xdr:rowOff>
    </xdr:to>
    <xdr:sp macro="" textlink="">
      <xdr:nvSpPr>
        <xdr:cNvPr id="498" name="楕円 497">
          <a:extLst>
            <a:ext uri="{FF2B5EF4-FFF2-40B4-BE49-F238E27FC236}">
              <a16:creationId xmlns:a16="http://schemas.microsoft.com/office/drawing/2014/main" id="{00000000-0008-0000-0600-0000F2010000}"/>
            </a:ext>
          </a:extLst>
        </xdr:cNvPr>
        <xdr:cNvSpPr/>
      </xdr:nvSpPr>
      <xdr:spPr>
        <a:xfrm>
          <a:off x="6921500" y="16359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18414</xdr:rowOff>
    </xdr:from>
    <xdr:ext cx="534377"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6705111" y="16134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5" name="正方形/長方形 504">
          <a:extLst>
            <a:ext uri="{FF2B5EF4-FFF2-40B4-BE49-F238E27FC236}">
              <a16:creationId xmlns:a16="http://schemas.microsoft.com/office/drawing/2014/main" id="{00000000-0008-0000-0600-0000F9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6" name="正方形/長方形 505">
          <a:extLst>
            <a:ext uri="{FF2B5EF4-FFF2-40B4-BE49-F238E27FC236}">
              <a16:creationId xmlns:a16="http://schemas.microsoft.com/office/drawing/2014/main" id="{00000000-0008-0000-0600-0000FA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7" name="正方形/長方形 506">
          <a:extLst>
            <a:ext uri="{FF2B5EF4-FFF2-40B4-BE49-F238E27FC236}">
              <a16:creationId xmlns:a16="http://schemas.microsoft.com/office/drawing/2014/main" id="{00000000-0008-0000-0600-0000FB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36</xdr:row>
      <xdr:rowOff>144434</xdr:rowOff>
    </xdr:from>
    <xdr:ext cx="467179"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1978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34</xdr:row>
      <xdr:rowOff>160763</xdr:rowOff>
    </xdr:from>
    <xdr:ext cx="467179" cy="25904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1978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33</xdr:row>
      <xdr:rowOff>5641</xdr:rowOff>
    </xdr:from>
    <xdr:ext cx="467179"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1978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4" name="災害復旧事業費グラフ枠">
          <a:extLst>
            <a:ext uri="{FF2B5EF4-FFF2-40B4-BE49-F238E27FC236}">
              <a16:creationId xmlns:a16="http://schemas.microsoft.com/office/drawing/2014/main" id="{00000000-0008-0000-0600-00000C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5588</xdr:rowOff>
    </xdr:from>
    <xdr:to>
      <xdr:col>85</xdr:col>
      <xdr:colOff>126364</xdr:colOff>
      <xdr:row>39</xdr:row>
      <xdr:rowOff>98878</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flipV="1">
          <a:off x="16317595" y="5320538"/>
          <a:ext cx="1269" cy="14648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26" name="災害復旧事業費最小値テキスト">
          <a:extLst>
            <a:ext uri="{FF2B5EF4-FFF2-40B4-BE49-F238E27FC236}">
              <a16:creationId xmlns:a16="http://schemas.microsoft.com/office/drawing/2014/main" id="{00000000-0008-0000-0600-00000E020000}"/>
            </a:ext>
          </a:extLst>
        </xdr:cNvPr>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123715</xdr:rowOff>
    </xdr:from>
    <xdr:ext cx="534377" cy="259045"/>
    <xdr:sp macro="" textlink="">
      <xdr:nvSpPr>
        <xdr:cNvPr id="528" name="災害復旧事業費最大値テキスト">
          <a:extLst>
            <a:ext uri="{FF2B5EF4-FFF2-40B4-BE49-F238E27FC236}">
              <a16:creationId xmlns:a16="http://schemas.microsoft.com/office/drawing/2014/main" id="{00000000-0008-0000-0600-000010020000}"/>
            </a:ext>
          </a:extLst>
        </xdr:cNvPr>
        <xdr:cNvSpPr txBox="1"/>
      </xdr:nvSpPr>
      <xdr:spPr>
        <a:xfrm>
          <a:off x="16370300" y="5095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5588</xdr:rowOff>
    </xdr:from>
    <xdr:to>
      <xdr:col>86</xdr:col>
      <xdr:colOff>25400</xdr:colOff>
      <xdr:row>31</xdr:row>
      <xdr:rowOff>5588</xdr:rowOff>
    </xdr:to>
    <xdr:cxnSp macro="">
      <xdr:nvCxnSpPr>
        <xdr:cNvPr id="529" name="直線コネクタ 528">
          <a:extLst>
            <a:ext uri="{FF2B5EF4-FFF2-40B4-BE49-F238E27FC236}">
              <a16:creationId xmlns:a16="http://schemas.microsoft.com/office/drawing/2014/main" id="{00000000-0008-0000-0600-000011020000}"/>
            </a:ext>
          </a:extLst>
        </xdr:cNvPr>
        <xdr:cNvCxnSpPr/>
      </xdr:nvCxnSpPr>
      <xdr:spPr>
        <a:xfrm>
          <a:off x="16230600" y="53205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94307</xdr:rowOff>
    </xdr:from>
    <xdr:to>
      <xdr:col>85</xdr:col>
      <xdr:colOff>127000</xdr:colOff>
      <xdr:row>39</xdr:row>
      <xdr:rowOff>98878</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a:off x="15481300" y="6780857"/>
          <a:ext cx="8382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127888</xdr:rowOff>
    </xdr:from>
    <xdr:ext cx="469744" cy="259045"/>
    <xdr:sp macro="" textlink="">
      <xdr:nvSpPr>
        <xdr:cNvPr id="531" name="災害復旧事業費平均値テキスト">
          <a:extLst>
            <a:ext uri="{FF2B5EF4-FFF2-40B4-BE49-F238E27FC236}">
              <a16:creationId xmlns:a16="http://schemas.microsoft.com/office/drawing/2014/main" id="{00000000-0008-0000-0600-000013020000}"/>
            </a:ext>
          </a:extLst>
        </xdr:cNvPr>
        <xdr:cNvSpPr txBox="1"/>
      </xdr:nvSpPr>
      <xdr:spPr>
        <a:xfrm>
          <a:off x="16370300" y="64715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105011</xdr:rowOff>
    </xdr:from>
    <xdr:to>
      <xdr:col>85</xdr:col>
      <xdr:colOff>177800</xdr:colOff>
      <xdr:row>39</xdr:row>
      <xdr:rowOff>35161</xdr:rowOff>
    </xdr:to>
    <xdr:sp macro="" textlink="">
      <xdr:nvSpPr>
        <xdr:cNvPr id="532" name="フローチャート: 判断 531">
          <a:extLst>
            <a:ext uri="{FF2B5EF4-FFF2-40B4-BE49-F238E27FC236}">
              <a16:creationId xmlns:a16="http://schemas.microsoft.com/office/drawing/2014/main" id="{00000000-0008-0000-0600-000014020000}"/>
            </a:ext>
          </a:extLst>
        </xdr:cNvPr>
        <xdr:cNvSpPr/>
      </xdr:nvSpPr>
      <xdr:spPr>
        <a:xfrm>
          <a:off x="16268700" y="6620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94307</xdr:rowOff>
    </xdr:from>
    <xdr:to>
      <xdr:col>81</xdr:col>
      <xdr:colOff>50800</xdr:colOff>
      <xdr:row>39</xdr:row>
      <xdr:rowOff>98878</xdr:rowOff>
    </xdr:to>
    <xdr:cxnSp macro="">
      <xdr:nvCxnSpPr>
        <xdr:cNvPr id="533" name="直線コネクタ 532">
          <a:extLst>
            <a:ext uri="{FF2B5EF4-FFF2-40B4-BE49-F238E27FC236}">
              <a16:creationId xmlns:a16="http://schemas.microsoft.com/office/drawing/2014/main" id="{00000000-0008-0000-0600-000015020000}"/>
            </a:ext>
          </a:extLst>
        </xdr:cNvPr>
        <xdr:cNvCxnSpPr/>
      </xdr:nvCxnSpPr>
      <xdr:spPr>
        <a:xfrm flipV="1">
          <a:off x="14592300" y="6780857"/>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99133</xdr:rowOff>
    </xdr:from>
    <xdr:to>
      <xdr:col>81</xdr:col>
      <xdr:colOff>101600</xdr:colOff>
      <xdr:row>39</xdr:row>
      <xdr:rowOff>29283</xdr:rowOff>
    </xdr:to>
    <xdr:sp macro="" textlink="">
      <xdr:nvSpPr>
        <xdr:cNvPr id="534" name="フローチャート: 判断 533">
          <a:extLst>
            <a:ext uri="{FF2B5EF4-FFF2-40B4-BE49-F238E27FC236}">
              <a16:creationId xmlns:a16="http://schemas.microsoft.com/office/drawing/2014/main" id="{00000000-0008-0000-0600-000016020000}"/>
            </a:ext>
          </a:extLst>
        </xdr:cNvPr>
        <xdr:cNvSpPr/>
      </xdr:nvSpPr>
      <xdr:spPr>
        <a:xfrm>
          <a:off x="15430500" y="6614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45810</xdr:rowOff>
    </xdr:from>
    <xdr:ext cx="469744"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5246428" y="63894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98878</xdr:rowOff>
    </xdr:from>
    <xdr:to>
      <xdr:col>76</xdr:col>
      <xdr:colOff>114300</xdr:colOff>
      <xdr:row>39</xdr:row>
      <xdr:rowOff>98878</xdr:rowOff>
    </xdr:to>
    <xdr:cxnSp macro="">
      <xdr:nvCxnSpPr>
        <xdr:cNvPr id="536" name="直線コネクタ 535">
          <a:extLst>
            <a:ext uri="{FF2B5EF4-FFF2-40B4-BE49-F238E27FC236}">
              <a16:creationId xmlns:a16="http://schemas.microsoft.com/office/drawing/2014/main" id="{00000000-0008-0000-0600-000018020000}"/>
            </a:ext>
          </a:extLst>
        </xdr:cNvPr>
        <xdr:cNvCxnSpPr/>
      </xdr:nvCxnSpPr>
      <xdr:spPr>
        <a:xfrm>
          <a:off x="13703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135491</xdr:rowOff>
    </xdr:from>
    <xdr:to>
      <xdr:col>76</xdr:col>
      <xdr:colOff>165100</xdr:colOff>
      <xdr:row>39</xdr:row>
      <xdr:rowOff>65641</xdr:rowOff>
    </xdr:to>
    <xdr:sp macro="" textlink="">
      <xdr:nvSpPr>
        <xdr:cNvPr id="537" name="フローチャート: 判断 536">
          <a:extLst>
            <a:ext uri="{FF2B5EF4-FFF2-40B4-BE49-F238E27FC236}">
              <a16:creationId xmlns:a16="http://schemas.microsoft.com/office/drawing/2014/main" id="{00000000-0008-0000-0600-000019020000}"/>
            </a:ext>
          </a:extLst>
        </xdr:cNvPr>
        <xdr:cNvSpPr/>
      </xdr:nvSpPr>
      <xdr:spPr>
        <a:xfrm>
          <a:off x="14541500" y="6650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37</xdr:row>
      <xdr:rowOff>82168</xdr:rowOff>
    </xdr:from>
    <xdr:ext cx="378565"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4403017" y="64258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29210</xdr:rowOff>
    </xdr:from>
    <xdr:to>
      <xdr:col>71</xdr:col>
      <xdr:colOff>177800</xdr:colOff>
      <xdr:row>39</xdr:row>
      <xdr:rowOff>98878</xdr:rowOff>
    </xdr:to>
    <xdr:cxnSp macro="">
      <xdr:nvCxnSpPr>
        <xdr:cNvPr id="539" name="直線コネクタ 538">
          <a:extLst>
            <a:ext uri="{FF2B5EF4-FFF2-40B4-BE49-F238E27FC236}">
              <a16:creationId xmlns:a16="http://schemas.microsoft.com/office/drawing/2014/main" id="{00000000-0008-0000-0600-00001B020000}"/>
            </a:ext>
          </a:extLst>
        </xdr:cNvPr>
        <xdr:cNvCxnSpPr/>
      </xdr:nvCxnSpPr>
      <xdr:spPr>
        <a:xfrm>
          <a:off x="12814300" y="6715760"/>
          <a:ext cx="889000" cy="69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73007</xdr:rowOff>
    </xdr:from>
    <xdr:to>
      <xdr:col>72</xdr:col>
      <xdr:colOff>38100</xdr:colOff>
      <xdr:row>39</xdr:row>
      <xdr:rowOff>3157</xdr:rowOff>
    </xdr:to>
    <xdr:sp macro="" textlink="">
      <xdr:nvSpPr>
        <xdr:cNvPr id="540" name="フローチャート: 判断 539">
          <a:extLst>
            <a:ext uri="{FF2B5EF4-FFF2-40B4-BE49-F238E27FC236}">
              <a16:creationId xmlns:a16="http://schemas.microsoft.com/office/drawing/2014/main" id="{00000000-0008-0000-0600-00001C020000}"/>
            </a:ext>
          </a:extLst>
        </xdr:cNvPr>
        <xdr:cNvSpPr/>
      </xdr:nvSpPr>
      <xdr:spPr>
        <a:xfrm>
          <a:off x="13652500" y="6588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19684</xdr:rowOff>
    </xdr:from>
    <xdr:ext cx="469744"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3468428" y="63633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64625</xdr:rowOff>
    </xdr:from>
    <xdr:to>
      <xdr:col>67</xdr:col>
      <xdr:colOff>101600</xdr:colOff>
      <xdr:row>37</xdr:row>
      <xdr:rowOff>166225</xdr:rowOff>
    </xdr:to>
    <xdr:sp macro="" textlink="">
      <xdr:nvSpPr>
        <xdr:cNvPr id="542" name="フローチャート: 判断 541">
          <a:extLst>
            <a:ext uri="{FF2B5EF4-FFF2-40B4-BE49-F238E27FC236}">
              <a16:creationId xmlns:a16="http://schemas.microsoft.com/office/drawing/2014/main" id="{00000000-0008-0000-0600-00001E020000}"/>
            </a:ext>
          </a:extLst>
        </xdr:cNvPr>
        <xdr:cNvSpPr/>
      </xdr:nvSpPr>
      <xdr:spPr>
        <a:xfrm>
          <a:off x="12763500" y="640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11302</xdr:rowOff>
    </xdr:from>
    <xdr:ext cx="469744"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2579428" y="6183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8" name="テキスト ボックス 547">
          <a:extLst>
            <a:ext uri="{FF2B5EF4-FFF2-40B4-BE49-F238E27FC236}">
              <a16:creationId xmlns:a16="http://schemas.microsoft.com/office/drawing/2014/main" id="{00000000-0008-0000-0600-000024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48078</xdr:rowOff>
    </xdr:from>
    <xdr:to>
      <xdr:col>85</xdr:col>
      <xdr:colOff>177800</xdr:colOff>
      <xdr:row>39</xdr:row>
      <xdr:rowOff>149678</xdr:rowOff>
    </xdr:to>
    <xdr:sp macro="" textlink="">
      <xdr:nvSpPr>
        <xdr:cNvPr id="549" name="楕円 548">
          <a:extLst>
            <a:ext uri="{FF2B5EF4-FFF2-40B4-BE49-F238E27FC236}">
              <a16:creationId xmlns:a16="http://schemas.microsoft.com/office/drawing/2014/main" id="{00000000-0008-0000-0600-000025020000}"/>
            </a:ext>
          </a:extLst>
        </xdr:cNvPr>
        <xdr:cNvSpPr/>
      </xdr:nvSpPr>
      <xdr:spPr>
        <a:xfrm>
          <a:off x="16268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134455</xdr:rowOff>
    </xdr:from>
    <xdr:ext cx="249299" cy="259045"/>
    <xdr:sp macro="" textlink="">
      <xdr:nvSpPr>
        <xdr:cNvPr id="550" name="災害復旧事業費該当値テキスト">
          <a:extLst>
            <a:ext uri="{FF2B5EF4-FFF2-40B4-BE49-F238E27FC236}">
              <a16:creationId xmlns:a16="http://schemas.microsoft.com/office/drawing/2014/main" id="{00000000-0008-0000-0600-000026020000}"/>
            </a:ext>
          </a:extLst>
        </xdr:cNvPr>
        <xdr:cNvSpPr txBox="1"/>
      </xdr:nvSpPr>
      <xdr:spPr>
        <a:xfrm>
          <a:off x="16370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43507</xdr:rowOff>
    </xdr:from>
    <xdr:to>
      <xdr:col>81</xdr:col>
      <xdr:colOff>101600</xdr:colOff>
      <xdr:row>39</xdr:row>
      <xdr:rowOff>145107</xdr:rowOff>
    </xdr:to>
    <xdr:sp macro="" textlink="">
      <xdr:nvSpPr>
        <xdr:cNvPr id="551" name="楕円 550">
          <a:extLst>
            <a:ext uri="{FF2B5EF4-FFF2-40B4-BE49-F238E27FC236}">
              <a16:creationId xmlns:a16="http://schemas.microsoft.com/office/drawing/2014/main" id="{00000000-0008-0000-0600-000027020000}"/>
            </a:ext>
          </a:extLst>
        </xdr:cNvPr>
        <xdr:cNvSpPr/>
      </xdr:nvSpPr>
      <xdr:spPr>
        <a:xfrm>
          <a:off x="15430500" y="673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84333</xdr:colOff>
      <xdr:row>39</xdr:row>
      <xdr:rowOff>136234</xdr:rowOff>
    </xdr:from>
    <xdr:ext cx="313932" cy="25904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5324333" y="682278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48078</xdr:rowOff>
    </xdr:from>
    <xdr:to>
      <xdr:col>76</xdr:col>
      <xdr:colOff>165100</xdr:colOff>
      <xdr:row>39</xdr:row>
      <xdr:rowOff>149678</xdr:rowOff>
    </xdr:to>
    <xdr:sp macro="" textlink="">
      <xdr:nvSpPr>
        <xdr:cNvPr id="553" name="楕円 552">
          <a:extLst>
            <a:ext uri="{FF2B5EF4-FFF2-40B4-BE49-F238E27FC236}">
              <a16:creationId xmlns:a16="http://schemas.microsoft.com/office/drawing/2014/main" id="{00000000-0008-0000-0600-000029020000}"/>
            </a:ext>
          </a:extLst>
        </xdr:cNvPr>
        <xdr:cNvSpPr/>
      </xdr:nvSpPr>
      <xdr:spPr>
        <a:xfrm>
          <a:off x="1454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140805</xdr:rowOff>
    </xdr:from>
    <xdr:ext cx="249299" cy="259045"/>
    <xdr:sp macro="" textlink="">
      <xdr:nvSpPr>
        <xdr:cNvPr id="554" name="テキスト ボックス 553">
          <a:extLst>
            <a:ext uri="{FF2B5EF4-FFF2-40B4-BE49-F238E27FC236}">
              <a16:creationId xmlns:a16="http://schemas.microsoft.com/office/drawing/2014/main" id="{00000000-0008-0000-0600-00002A020000}"/>
            </a:ext>
          </a:extLst>
        </xdr:cNvPr>
        <xdr:cNvSpPr txBox="1"/>
      </xdr:nvSpPr>
      <xdr:spPr>
        <a:xfrm>
          <a:off x="1446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48078</xdr:rowOff>
    </xdr:from>
    <xdr:to>
      <xdr:col>72</xdr:col>
      <xdr:colOff>38100</xdr:colOff>
      <xdr:row>39</xdr:row>
      <xdr:rowOff>149678</xdr:rowOff>
    </xdr:to>
    <xdr:sp macro="" textlink="">
      <xdr:nvSpPr>
        <xdr:cNvPr id="555" name="楕円 554">
          <a:extLst>
            <a:ext uri="{FF2B5EF4-FFF2-40B4-BE49-F238E27FC236}">
              <a16:creationId xmlns:a16="http://schemas.microsoft.com/office/drawing/2014/main" id="{00000000-0008-0000-0600-00002B020000}"/>
            </a:ext>
          </a:extLst>
        </xdr:cNvPr>
        <xdr:cNvSpPr/>
      </xdr:nvSpPr>
      <xdr:spPr>
        <a:xfrm>
          <a:off x="1365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140805</xdr:rowOff>
    </xdr:from>
    <xdr:ext cx="249299"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357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149860</xdr:rowOff>
    </xdr:from>
    <xdr:to>
      <xdr:col>67</xdr:col>
      <xdr:colOff>101600</xdr:colOff>
      <xdr:row>39</xdr:row>
      <xdr:rowOff>80010</xdr:rowOff>
    </xdr:to>
    <xdr:sp macro="" textlink="">
      <xdr:nvSpPr>
        <xdr:cNvPr id="557" name="楕円 556">
          <a:extLst>
            <a:ext uri="{FF2B5EF4-FFF2-40B4-BE49-F238E27FC236}">
              <a16:creationId xmlns:a16="http://schemas.microsoft.com/office/drawing/2014/main" id="{00000000-0008-0000-0600-00002D020000}"/>
            </a:ext>
          </a:extLst>
        </xdr:cNvPr>
        <xdr:cNvSpPr/>
      </xdr:nvSpPr>
      <xdr:spPr>
        <a:xfrm>
          <a:off x="12763500" y="6664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39</xdr:row>
      <xdr:rowOff>71137</xdr:rowOff>
    </xdr:from>
    <xdr:ext cx="378565"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625017" y="67576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61" name="正方形/長方形 560">
          <a:extLst>
            <a:ext uri="{FF2B5EF4-FFF2-40B4-BE49-F238E27FC236}">
              <a16:creationId xmlns:a16="http://schemas.microsoft.com/office/drawing/2014/main" id="{00000000-0008-0000-0600-000031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2" name="正方形/長方形 561">
          <a:extLst>
            <a:ext uri="{FF2B5EF4-FFF2-40B4-BE49-F238E27FC236}">
              <a16:creationId xmlns:a16="http://schemas.microsoft.com/office/drawing/2014/main" id="{00000000-0008-0000-0600-000032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3" name="正方形/長方形 562">
          <a:extLst>
            <a:ext uri="{FF2B5EF4-FFF2-40B4-BE49-F238E27FC236}">
              <a16:creationId xmlns:a16="http://schemas.microsoft.com/office/drawing/2014/main" id="{00000000-0008-0000-0600-000033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4" name="正方形/長方形 563">
          <a:extLst>
            <a:ext uri="{FF2B5EF4-FFF2-40B4-BE49-F238E27FC236}">
              <a16:creationId xmlns:a16="http://schemas.microsoft.com/office/drawing/2014/main" id="{00000000-0008-0000-0600-000034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5" name="正方形/長方形 564">
          <a:extLst>
            <a:ext uri="{FF2B5EF4-FFF2-40B4-BE49-F238E27FC236}">
              <a16:creationId xmlns:a16="http://schemas.microsoft.com/office/drawing/2014/main" id="{00000000-0008-0000-0600-000035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6" name="正方形/長方形 565">
          <a:extLst>
            <a:ext uri="{FF2B5EF4-FFF2-40B4-BE49-F238E27FC236}">
              <a16:creationId xmlns:a16="http://schemas.microsoft.com/office/drawing/2014/main" id="{00000000-0008-0000-0600-000036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3" name="失業対策事業費グラフ枠">
          <a:extLst>
            <a:ext uri="{FF2B5EF4-FFF2-40B4-BE49-F238E27FC236}">
              <a16:creationId xmlns:a16="http://schemas.microsoft.com/office/drawing/2014/main" id="{00000000-0008-0000-0600-00003D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5" name="失業対策事業費最小値テキスト">
          <a:extLst>
            <a:ext uri="{FF2B5EF4-FFF2-40B4-BE49-F238E27FC236}">
              <a16:creationId xmlns:a16="http://schemas.microsoft.com/office/drawing/2014/main" id="{00000000-0008-0000-0600-00003F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7" name="失業対策事業費最大値テキスト">
          <a:extLst>
            <a:ext uri="{FF2B5EF4-FFF2-40B4-BE49-F238E27FC236}">
              <a16:creationId xmlns:a16="http://schemas.microsoft.com/office/drawing/2014/main" id="{00000000-0008-0000-0600-000041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8" name="直線コネクタ 577">
          <a:extLst>
            <a:ext uri="{FF2B5EF4-FFF2-40B4-BE49-F238E27FC236}">
              <a16:creationId xmlns:a16="http://schemas.microsoft.com/office/drawing/2014/main" id="{00000000-0008-0000-0600-00004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80" name="失業対策事業費平均値テキスト">
          <a:extLst>
            <a:ext uri="{FF2B5EF4-FFF2-40B4-BE49-F238E27FC236}">
              <a16:creationId xmlns:a16="http://schemas.microsoft.com/office/drawing/2014/main" id="{00000000-0008-0000-0600-000044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82" name="直線コネクタ 581">
          <a:extLst>
            <a:ext uri="{FF2B5EF4-FFF2-40B4-BE49-F238E27FC236}">
              <a16:creationId xmlns:a16="http://schemas.microsoft.com/office/drawing/2014/main" id="{00000000-0008-0000-0600-000046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3" name="フローチャート: 判断 582">
          <a:extLst>
            <a:ext uri="{FF2B5EF4-FFF2-40B4-BE49-F238E27FC236}">
              <a16:creationId xmlns:a16="http://schemas.microsoft.com/office/drawing/2014/main" id="{00000000-0008-0000-0600-000047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5" name="直線コネクタ 584">
          <a:extLst>
            <a:ext uri="{FF2B5EF4-FFF2-40B4-BE49-F238E27FC236}">
              <a16:creationId xmlns:a16="http://schemas.microsoft.com/office/drawing/2014/main" id="{00000000-0008-0000-0600-000049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6" name="フローチャート: 判断 585">
          <a:extLst>
            <a:ext uri="{FF2B5EF4-FFF2-40B4-BE49-F238E27FC236}">
              <a16:creationId xmlns:a16="http://schemas.microsoft.com/office/drawing/2014/main" id="{00000000-0008-0000-0600-00004A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8" name="直線コネクタ 587">
          <a:extLst>
            <a:ext uri="{FF2B5EF4-FFF2-40B4-BE49-F238E27FC236}">
              <a16:creationId xmlns:a16="http://schemas.microsoft.com/office/drawing/2014/main" id="{00000000-0008-0000-0600-00004C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9" name="フローチャート: 判断 588">
          <a:extLst>
            <a:ext uri="{FF2B5EF4-FFF2-40B4-BE49-F238E27FC236}">
              <a16:creationId xmlns:a16="http://schemas.microsoft.com/office/drawing/2014/main" id="{00000000-0008-0000-0600-00004D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1" name="フローチャート: 判断 590">
          <a:extLst>
            <a:ext uri="{FF2B5EF4-FFF2-40B4-BE49-F238E27FC236}">
              <a16:creationId xmlns:a16="http://schemas.microsoft.com/office/drawing/2014/main" id="{00000000-0008-0000-0600-00004F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9" name="失業対策事業費該当値テキスト">
          <a:extLst>
            <a:ext uri="{FF2B5EF4-FFF2-40B4-BE49-F238E27FC236}">
              <a16:creationId xmlns:a16="http://schemas.microsoft.com/office/drawing/2014/main" id="{00000000-0008-0000-0600-000057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602" name="楕円 601">
          <a:extLst>
            <a:ext uri="{FF2B5EF4-FFF2-40B4-BE49-F238E27FC236}">
              <a16:creationId xmlns:a16="http://schemas.microsoft.com/office/drawing/2014/main" id="{00000000-0008-0000-0600-00005A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4" name="楕円 603">
          <a:extLst>
            <a:ext uri="{FF2B5EF4-FFF2-40B4-BE49-F238E27FC236}">
              <a16:creationId xmlns:a16="http://schemas.microsoft.com/office/drawing/2014/main" id="{00000000-0008-0000-0600-00005C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6" name="楕円 605">
          <a:extLst>
            <a:ext uri="{FF2B5EF4-FFF2-40B4-BE49-F238E27FC236}">
              <a16:creationId xmlns:a16="http://schemas.microsoft.com/office/drawing/2014/main" id="{00000000-0008-0000-0600-00005E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3" name="正方形/長方形 612">
          <a:extLst>
            <a:ext uri="{FF2B5EF4-FFF2-40B4-BE49-F238E27FC236}">
              <a16:creationId xmlns:a16="http://schemas.microsoft.com/office/drawing/2014/main" id="{00000000-0008-0000-0600-000065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4" name="正方形/長方形 613">
          <a:extLst>
            <a:ext uri="{FF2B5EF4-FFF2-40B4-BE49-F238E27FC236}">
              <a16:creationId xmlns:a16="http://schemas.microsoft.com/office/drawing/2014/main" id="{00000000-0008-0000-0600-000066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45,490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5" name="正方形/長方形 614">
          <a:extLst>
            <a:ext uri="{FF2B5EF4-FFF2-40B4-BE49-F238E27FC236}">
              <a16:creationId xmlns:a16="http://schemas.microsoft.com/office/drawing/2014/main" id="{00000000-0008-0000-0600-000067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0" name="公債費グラフ枠">
          <a:extLst>
            <a:ext uri="{FF2B5EF4-FFF2-40B4-BE49-F238E27FC236}">
              <a16:creationId xmlns:a16="http://schemas.microsoft.com/office/drawing/2014/main" id="{00000000-0008-0000-0600-000076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95790</xdr:rowOff>
    </xdr:from>
    <xdr:to>
      <xdr:col>85</xdr:col>
      <xdr:colOff>126364</xdr:colOff>
      <xdr:row>77</xdr:row>
      <xdr:rowOff>65500</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flipV="1">
          <a:off x="16317595" y="12268740"/>
          <a:ext cx="1269" cy="9984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69327</xdr:rowOff>
    </xdr:from>
    <xdr:ext cx="534377" cy="259045"/>
    <xdr:sp macro="" textlink="">
      <xdr:nvSpPr>
        <xdr:cNvPr id="632" name="公債費最小値テキスト">
          <a:extLst>
            <a:ext uri="{FF2B5EF4-FFF2-40B4-BE49-F238E27FC236}">
              <a16:creationId xmlns:a16="http://schemas.microsoft.com/office/drawing/2014/main" id="{00000000-0008-0000-0600-000078020000}"/>
            </a:ext>
          </a:extLst>
        </xdr:cNvPr>
        <xdr:cNvSpPr txBox="1"/>
      </xdr:nvSpPr>
      <xdr:spPr>
        <a:xfrm>
          <a:off x="16370300" y="13270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65500</xdr:rowOff>
    </xdr:from>
    <xdr:to>
      <xdr:col>86</xdr:col>
      <xdr:colOff>25400</xdr:colOff>
      <xdr:row>77</xdr:row>
      <xdr:rowOff>65500</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6230600" y="13267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42467</xdr:rowOff>
    </xdr:from>
    <xdr:ext cx="534377" cy="259045"/>
    <xdr:sp macro="" textlink="">
      <xdr:nvSpPr>
        <xdr:cNvPr id="634" name="公債費最大値テキスト">
          <a:extLst>
            <a:ext uri="{FF2B5EF4-FFF2-40B4-BE49-F238E27FC236}">
              <a16:creationId xmlns:a16="http://schemas.microsoft.com/office/drawing/2014/main" id="{00000000-0008-0000-0600-00007A020000}"/>
            </a:ext>
          </a:extLst>
        </xdr:cNvPr>
        <xdr:cNvSpPr txBox="1"/>
      </xdr:nvSpPr>
      <xdr:spPr>
        <a:xfrm>
          <a:off x="16370300" y="120439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69,305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95790</xdr:rowOff>
    </xdr:from>
    <xdr:to>
      <xdr:col>86</xdr:col>
      <xdr:colOff>25400</xdr:colOff>
      <xdr:row>71</xdr:row>
      <xdr:rowOff>95790</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a:off x="16230600" y="12268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54794</xdr:rowOff>
    </xdr:from>
    <xdr:to>
      <xdr:col>85</xdr:col>
      <xdr:colOff>127000</xdr:colOff>
      <xdr:row>77</xdr:row>
      <xdr:rowOff>64396</xdr:rowOff>
    </xdr:to>
    <xdr:cxnSp macro="">
      <xdr:nvCxnSpPr>
        <xdr:cNvPr id="636" name="直線コネクタ 635">
          <a:extLst>
            <a:ext uri="{FF2B5EF4-FFF2-40B4-BE49-F238E27FC236}">
              <a16:creationId xmlns:a16="http://schemas.microsoft.com/office/drawing/2014/main" id="{00000000-0008-0000-0600-00007C020000}"/>
            </a:ext>
          </a:extLst>
        </xdr:cNvPr>
        <xdr:cNvCxnSpPr/>
      </xdr:nvCxnSpPr>
      <xdr:spPr>
        <a:xfrm>
          <a:off x="15481300" y="13256444"/>
          <a:ext cx="838200" cy="9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73</xdr:row>
      <xdr:rowOff>164774</xdr:rowOff>
    </xdr:from>
    <xdr:ext cx="534377" cy="259045"/>
    <xdr:sp macro="" textlink="">
      <xdr:nvSpPr>
        <xdr:cNvPr id="637" name="公債費平均値テキスト">
          <a:extLst>
            <a:ext uri="{FF2B5EF4-FFF2-40B4-BE49-F238E27FC236}">
              <a16:creationId xmlns:a16="http://schemas.microsoft.com/office/drawing/2014/main" id="{00000000-0008-0000-0600-00007D020000}"/>
            </a:ext>
          </a:extLst>
        </xdr:cNvPr>
        <xdr:cNvSpPr txBox="1"/>
      </xdr:nvSpPr>
      <xdr:spPr>
        <a:xfrm>
          <a:off x="16370300" y="126806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141897</xdr:rowOff>
    </xdr:from>
    <xdr:to>
      <xdr:col>85</xdr:col>
      <xdr:colOff>177800</xdr:colOff>
      <xdr:row>75</xdr:row>
      <xdr:rowOff>72047</xdr:rowOff>
    </xdr:to>
    <xdr:sp macro="" textlink="">
      <xdr:nvSpPr>
        <xdr:cNvPr id="638" name="フローチャート: 判断 637">
          <a:extLst>
            <a:ext uri="{FF2B5EF4-FFF2-40B4-BE49-F238E27FC236}">
              <a16:creationId xmlns:a16="http://schemas.microsoft.com/office/drawing/2014/main" id="{00000000-0008-0000-0600-00007E020000}"/>
            </a:ext>
          </a:extLst>
        </xdr:cNvPr>
        <xdr:cNvSpPr/>
      </xdr:nvSpPr>
      <xdr:spPr>
        <a:xfrm>
          <a:off x="16268700" y="12829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54794</xdr:rowOff>
    </xdr:from>
    <xdr:to>
      <xdr:col>81</xdr:col>
      <xdr:colOff>50800</xdr:colOff>
      <xdr:row>77</xdr:row>
      <xdr:rowOff>61557</xdr:rowOff>
    </xdr:to>
    <xdr:cxnSp macro="">
      <xdr:nvCxnSpPr>
        <xdr:cNvPr id="639" name="直線コネクタ 638">
          <a:extLst>
            <a:ext uri="{FF2B5EF4-FFF2-40B4-BE49-F238E27FC236}">
              <a16:creationId xmlns:a16="http://schemas.microsoft.com/office/drawing/2014/main" id="{00000000-0008-0000-0600-00007F020000}"/>
            </a:ext>
          </a:extLst>
        </xdr:cNvPr>
        <xdr:cNvCxnSpPr/>
      </xdr:nvCxnSpPr>
      <xdr:spPr>
        <a:xfrm flipV="1">
          <a:off x="14592300" y="13256444"/>
          <a:ext cx="889000" cy="6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74</xdr:row>
      <xdr:rowOff>136449</xdr:rowOff>
    </xdr:from>
    <xdr:to>
      <xdr:col>81</xdr:col>
      <xdr:colOff>101600</xdr:colOff>
      <xdr:row>75</xdr:row>
      <xdr:rowOff>66599</xdr:rowOff>
    </xdr:to>
    <xdr:sp macro="" textlink="">
      <xdr:nvSpPr>
        <xdr:cNvPr id="640" name="フローチャート: 判断 639">
          <a:extLst>
            <a:ext uri="{FF2B5EF4-FFF2-40B4-BE49-F238E27FC236}">
              <a16:creationId xmlns:a16="http://schemas.microsoft.com/office/drawing/2014/main" id="{00000000-0008-0000-0600-000080020000}"/>
            </a:ext>
          </a:extLst>
        </xdr:cNvPr>
        <xdr:cNvSpPr/>
      </xdr:nvSpPr>
      <xdr:spPr>
        <a:xfrm>
          <a:off x="15430500" y="12823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83126</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5214111" y="12598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61557</xdr:rowOff>
    </xdr:from>
    <xdr:to>
      <xdr:col>76</xdr:col>
      <xdr:colOff>114300</xdr:colOff>
      <xdr:row>77</xdr:row>
      <xdr:rowOff>86894</xdr:rowOff>
    </xdr:to>
    <xdr:cxnSp macro="">
      <xdr:nvCxnSpPr>
        <xdr:cNvPr id="642" name="直線コネクタ 641">
          <a:extLst>
            <a:ext uri="{FF2B5EF4-FFF2-40B4-BE49-F238E27FC236}">
              <a16:creationId xmlns:a16="http://schemas.microsoft.com/office/drawing/2014/main" id="{00000000-0008-0000-0600-000082020000}"/>
            </a:ext>
          </a:extLst>
        </xdr:cNvPr>
        <xdr:cNvCxnSpPr/>
      </xdr:nvCxnSpPr>
      <xdr:spPr>
        <a:xfrm flipV="1">
          <a:off x="13703300" y="13263207"/>
          <a:ext cx="889000" cy="25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134525</xdr:rowOff>
    </xdr:from>
    <xdr:to>
      <xdr:col>76</xdr:col>
      <xdr:colOff>165100</xdr:colOff>
      <xdr:row>75</xdr:row>
      <xdr:rowOff>64675</xdr:rowOff>
    </xdr:to>
    <xdr:sp macro="" textlink="">
      <xdr:nvSpPr>
        <xdr:cNvPr id="643" name="フローチャート: 判断 642">
          <a:extLst>
            <a:ext uri="{FF2B5EF4-FFF2-40B4-BE49-F238E27FC236}">
              <a16:creationId xmlns:a16="http://schemas.microsoft.com/office/drawing/2014/main" id="{00000000-0008-0000-0600-000083020000}"/>
            </a:ext>
          </a:extLst>
        </xdr:cNvPr>
        <xdr:cNvSpPr/>
      </xdr:nvSpPr>
      <xdr:spPr>
        <a:xfrm>
          <a:off x="14541500" y="12821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81202</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4325111" y="12597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86894</xdr:rowOff>
    </xdr:from>
    <xdr:to>
      <xdr:col>71</xdr:col>
      <xdr:colOff>177800</xdr:colOff>
      <xdr:row>77</xdr:row>
      <xdr:rowOff>104496</xdr:rowOff>
    </xdr:to>
    <xdr:cxnSp macro="">
      <xdr:nvCxnSpPr>
        <xdr:cNvPr id="645" name="直線コネクタ 644">
          <a:extLst>
            <a:ext uri="{FF2B5EF4-FFF2-40B4-BE49-F238E27FC236}">
              <a16:creationId xmlns:a16="http://schemas.microsoft.com/office/drawing/2014/main" id="{00000000-0008-0000-0600-000085020000}"/>
            </a:ext>
          </a:extLst>
        </xdr:cNvPr>
        <xdr:cNvCxnSpPr/>
      </xdr:nvCxnSpPr>
      <xdr:spPr>
        <a:xfrm flipV="1">
          <a:off x="12814300" y="13288544"/>
          <a:ext cx="889000" cy="17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74</xdr:row>
      <xdr:rowOff>137401</xdr:rowOff>
    </xdr:from>
    <xdr:to>
      <xdr:col>72</xdr:col>
      <xdr:colOff>38100</xdr:colOff>
      <xdr:row>75</xdr:row>
      <xdr:rowOff>67551</xdr:rowOff>
    </xdr:to>
    <xdr:sp macro="" textlink="">
      <xdr:nvSpPr>
        <xdr:cNvPr id="646" name="フローチャート: 判断 645">
          <a:extLst>
            <a:ext uri="{FF2B5EF4-FFF2-40B4-BE49-F238E27FC236}">
              <a16:creationId xmlns:a16="http://schemas.microsoft.com/office/drawing/2014/main" id="{00000000-0008-0000-0600-000086020000}"/>
            </a:ext>
          </a:extLst>
        </xdr:cNvPr>
        <xdr:cNvSpPr/>
      </xdr:nvSpPr>
      <xdr:spPr>
        <a:xfrm>
          <a:off x="13652500" y="12824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84078</xdr:rowOff>
    </xdr:from>
    <xdr:ext cx="534377"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3436111" y="12599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151174</xdr:rowOff>
    </xdr:from>
    <xdr:to>
      <xdr:col>67</xdr:col>
      <xdr:colOff>101600</xdr:colOff>
      <xdr:row>75</xdr:row>
      <xdr:rowOff>81324</xdr:rowOff>
    </xdr:to>
    <xdr:sp macro="" textlink="">
      <xdr:nvSpPr>
        <xdr:cNvPr id="648" name="フローチャート: 判断 647">
          <a:extLst>
            <a:ext uri="{FF2B5EF4-FFF2-40B4-BE49-F238E27FC236}">
              <a16:creationId xmlns:a16="http://schemas.microsoft.com/office/drawing/2014/main" id="{00000000-0008-0000-0600-000088020000}"/>
            </a:ext>
          </a:extLst>
        </xdr:cNvPr>
        <xdr:cNvSpPr/>
      </xdr:nvSpPr>
      <xdr:spPr>
        <a:xfrm>
          <a:off x="12763500" y="12838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97851</xdr:rowOff>
    </xdr:from>
    <xdr:ext cx="534377"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2547111" y="12613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4" name="テキスト ボックス 653">
          <a:extLst>
            <a:ext uri="{FF2B5EF4-FFF2-40B4-BE49-F238E27FC236}">
              <a16:creationId xmlns:a16="http://schemas.microsoft.com/office/drawing/2014/main" id="{00000000-0008-0000-0600-00008E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13596</xdr:rowOff>
    </xdr:from>
    <xdr:to>
      <xdr:col>85</xdr:col>
      <xdr:colOff>177800</xdr:colOff>
      <xdr:row>77</xdr:row>
      <xdr:rowOff>115196</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6268700" y="13215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99973</xdr:rowOff>
    </xdr:from>
    <xdr:ext cx="534377" cy="259045"/>
    <xdr:sp macro="" textlink="">
      <xdr:nvSpPr>
        <xdr:cNvPr id="656" name="公債費該当値テキスト">
          <a:extLst>
            <a:ext uri="{FF2B5EF4-FFF2-40B4-BE49-F238E27FC236}">
              <a16:creationId xmlns:a16="http://schemas.microsoft.com/office/drawing/2014/main" id="{00000000-0008-0000-0600-000090020000}"/>
            </a:ext>
          </a:extLst>
        </xdr:cNvPr>
        <xdr:cNvSpPr txBox="1"/>
      </xdr:nvSpPr>
      <xdr:spPr>
        <a:xfrm>
          <a:off x="16370300" y="13130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3994</xdr:rowOff>
    </xdr:from>
    <xdr:to>
      <xdr:col>81</xdr:col>
      <xdr:colOff>101600</xdr:colOff>
      <xdr:row>77</xdr:row>
      <xdr:rowOff>105594</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5430500" y="13205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96721</xdr:rowOff>
    </xdr:from>
    <xdr:ext cx="534377"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5214111" y="13298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10757</xdr:rowOff>
    </xdr:from>
    <xdr:to>
      <xdr:col>76</xdr:col>
      <xdr:colOff>165100</xdr:colOff>
      <xdr:row>77</xdr:row>
      <xdr:rowOff>112357</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4541500" y="13212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103484</xdr:rowOff>
    </xdr:from>
    <xdr:ext cx="534377"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4325111" y="13305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36094</xdr:rowOff>
    </xdr:from>
    <xdr:to>
      <xdr:col>72</xdr:col>
      <xdr:colOff>38100</xdr:colOff>
      <xdr:row>77</xdr:row>
      <xdr:rowOff>137694</xdr:rowOff>
    </xdr:to>
    <xdr:sp macro="" textlink="">
      <xdr:nvSpPr>
        <xdr:cNvPr id="661" name="楕円 660">
          <a:extLst>
            <a:ext uri="{FF2B5EF4-FFF2-40B4-BE49-F238E27FC236}">
              <a16:creationId xmlns:a16="http://schemas.microsoft.com/office/drawing/2014/main" id="{00000000-0008-0000-0600-000095020000}"/>
            </a:ext>
          </a:extLst>
        </xdr:cNvPr>
        <xdr:cNvSpPr/>
      </xdr:nvSpPr>
      <xdr:spPr>
        <a:xfrm>
          <a:off x="13652500" y="13237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128821</xdr:rowOff>
    </xdr:from>
    <xdr:ext cx="534377"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3436111" y="13330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53696</xdr:rowOff>
    </xdr:from>
    <xdr:to>
      <xdr:col>67</xdr:col>
      <xdr:colOff>101600</xdr:colOff>
      <xdr:row>77</xdr:row>
      <xdr:rowOff>155296</xdr:rowOff>
    </xdr:to>
    <xdr:sp macro="" textlink="">
      <xdr:nvSpPr>
        <xdr:cNvPr id="663" name="楕円 662">
          <a:extLst>
            <a:ext uri="{FF2B5EF4-FFF2-40B4-BE49-F238E27FC236}">
              <a16:creationId xmlns:a16="http://schemas.microsoft.com/office/drawing/2014/main" id="{00000000-0008-0000-0600-000097020000}"/>
            </a:ext>
          </a:extLst>
        </xdr:cNvPr>
        <xdr:cNvSpPr/>
      </xdr:nvSpPr>
      <xdr:spPr>
        <a:xfrm>
          <a:off x="12763500" y="13255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146423</xdr:rowOff>
    </xdr:from>
    <xdr:ext cx="534377"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2547111" y="13348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1" name="正方形/長方形 670">
          <a:extLst>
            <a:ext uri="{FF2B5EF4-FFF2-40B4-BE49-F238E27FC236}">
              <a16:creationId xmlns:a16="http://schemas.microsoft.com/office/drawing/2014/main" id="{00000000-0008-0000-0600-00009F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2" name="正方形/長方形 671">
          <a:extLst>
            <a:ext uri="{FF2B5EF4-FFF2-40B4-BE49-F238E27FC236}">
              <a16:creationId xmlns:a16="http://schemas.microsoft.com/office/drawing/2014/main" id="{00000000-0008-0000-0600-0000A0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7" name="積立金グラフ枠">
          <a:extLst>
            <a:ext uri="{FF2B5EF4-FFF2-40B4-BE49-F238E27FC236}">
              <a16:creationId xmlns:a16="http://schemas.microsoft.com/office/drawing/2014/main" id="{00000000-0008-0000-0600-0000AF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136519</xdr:rowOff>
    </xdr:from>
    <xdr:to>
      <xdr:col>85</xdr:col>
      <xdr:colOff>126364</xdr:colOff>
      <xdr:row>99</xdr:row>
      <xdr:rowOff>17380</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flipV="1">
          <a:off x="16317595" y="15738469"/>
          <a:ext cx="1269" cy="12524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21207</xdr:rowOff>
    </xdr:from>
    <xdr:ext cx="469744" cy="259045"/>
    <xdr:sp macro="" textlink="">
      <xdr:nvSpPr>
        <xdr:cNvPr id="689" name="積立金最小値テキスト">
          <a:extLst>
            <a:ext uri="{FF2B5EF4-FFF2-40B4-BE49-F238E27FC236}">
              <a16:creationId xmlns:a16="http://schemas.microsoft.com/office/drawing/2014/main" id="{00000000-0008-0000-0600-0000B1020000}"/>
            </a:ext>
          </a:extLst>
        </xdr:cNvPr>
        <xdr:cNvSpPr txBox="1"/>
      </xdr:nvSpPr>
      <xdr:spPr>
        <a:xfrm>
          <a:off x="16370300" y="16994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17380</xdr:rowOff>
    </xdr:from>
    <xdr:to>
      <xdr:col>86</xdr:col>
      <xdr:colOff>25400</xdr:colOff>
      <xdr:row>99</xdr:row>
      <xdr:rowOff>17380</xdr:rowOff>
    </xdr:to>
    <xdr:cxnSp macro="">
      <xdr:nvCxnSpPr>
        <xdr:cNvPr id="690" name="直線コネクタ 689">
          <a:extLst>
            <a:ext uri="{FF2B5EF4-FFF2-40B4-BE49-F238E27FC236}">
              <a16:creationId xmlns:a16="http://schemas.microsoft.com/office/drawing/2014/main" id="{00000000-0008-0000-0600-0000B2020000}"/>
            </a:ext>
          </a:extLst>
        </xdr:cNvPr>
        <xdr:cNvCxnSpPr/>
      </xdr:nvCxnSpPr>
      <xdr:spPr>
        <a:xfrm>
          <a:off x="16230600" y="16990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83196</xdr:rowOff>
    </xdr:from>
    <xdr:ext cx="534377" cy="259045"/>
    <xdr:sp macro="" textlink="">
      <xdr:nvSpPr>
        <xdr:cNvPr id="691" name="積立金最大値テキスト">
          <a:extLst>
            <a:ext uri="{FF2B5EF4-FFF2-40B4-BE49-F238E27FC236}">
              <a16:creationId xmlns:a16="http://schemas.microsoft.com/office/drawing/2014/main" id="{00000000-0008-0000-0600-0000B3020000}"/>
            </a:ext>
          </a:extLst>
        </xdr:cNvPr>
        <xdr:cNvSpPr txBox="1"/>
      </xdr:nvSpPr>
      <xdr:spPr>
        <a:xfrm>
          <a:off x="16370300" y="15513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136519</xdr:rowOff>
    </xdr:from>
    <xdr:to>
      <xdr:col>86</xdr:col>
      <xdr:colOff>25400</xdr:colOff>
      <xdr:row>91</xdr:row>
      <xdr:rowOff>136519</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a:off x="16230600" y="157384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13303</xdr:rowOff>
    </xdr:from>
    <xdr:to>
      <xdr:col>85</xdr:col>
      <xdr:colOff>127000</xdr:colOff>
      <xdr:row>98</xdr:row>
      <xdr:rowOff>68587</xdr:rowOff>
    </xdr:to>
    <xdr:cxnSp macro="">
      <xdr:nvCxnSpPr>
        <xdr:cNvPr id="693" name="直線コネクタ 692">
          <a:extLst>
            <a:ext uri="{FF2B5EF4-FFF2-40B4-BE49-F238E27FC236}">
              <a16:creationId xmlns:a16="http://schemas.microsoft.com/office/drawing/2014/main" id="{00000000-0008-0000-0600-0000B5020000}"/>
            </a:ext>
          </a:extLst>
        </xdr:cNvPr>
        <xdr:cNvCxnSpPr/>
      </xdr:nvCxnSpPr>
      <xdr:spPr>
        <a:xfrm flipV="1">
          <a:off x="15481300" y="16643953"/>
          <a:ext cx="838200" cy="226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77443</xdr:rowOff>
    </xdr:from>
    <xdr:ext cx="534377" cy="259045"/>
    <xdr:sp macro="" textlink="">
      <xdr:nvSpPr>
        <xdr:cNvPr id="694" name="積立金平均値テキスト">
          <a:extLst>
            <a:ext uri="{FF2B5EF4-FFF2-40B4-BE49-F238E27FC236}">
              <a16:creationId xmlns:a16="http://schemas.microsoft.com/office/drawing/2014/main" id="{00000000-0008-0000-0600-0000B6020000}"/>
            </a:ext>
          </a:extLst>
        </xdr:cNvPr>
        <xdr:cNvSpPr txBox="1"/>
      </xdr:nvSpPr>
      <xdr:spPr>
        <a:xfrm>
          <a:off x="16370300" y="167080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99016</xdr:rowOff>
    </xdr:from>
    <xdr:to>
      <xdr:col>85</xdr:col>
      <xdr:colOff>177800</xdr:colOff>
      <xdr:row>98</xdr:row>
      <xdr:rowOff>29166</xdr:rowOff>
    </xdr:to>
    <xdr:sp macro="" textlink="">
      <xdr:nvSpPr>
        <xdr:cNvPr id="695" name="フローチャート: 判断 694">
          <a:extLst>
            <a:ext uri="{FF2B5EF4-FFF2-40B4-BE49-F238E27FC236}">
              <a16:creationId xmlns:a16="http://schemas.microsoft.com/office/drawing/2014/main" id="{00000000-0008-0000-0600-0000B7020000}"/>
            </a:ext>
          </a:extLst>
        </xdr:cNvPr>
        <xdr:cNvSpPr/>
      </xdr:nvSpPr>
      <xdr:spPr>
        <a:xfrm>
          <a:off x="16268700" y="16729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68472</xdr:rowOff>
    </xdr:from>
    <xdr:to>
      <xdr:col>81</xdr:col>
      <xdr:colOff>50800</xdr:colOff>
      <xdr:row>98</xdr:row>
      <xdr:rowOff>68587</xdr:rowOff>
    </xdr:to>
    <xdr:cxnSp macro="">
      <xdr:nvCxnSpPr>
        <xdr:cNvPr id="696" name="直線コネクタ 695">
          <a:extLst>
            <a:ext uri="{FF2B5EF4-FFF2-40B4-BE49-F238E27FC236}">
              <a16:creationId xmlns:a16="http://schemas.microsoft.com/office/drawing/2014/main" id="{00000000-0008-0000-0600-0000B8020000}"/>
            </a:ext>
          </a:extLst>
        </xdr:cNvPr>
        <xdr:cNvCxnSpPr/>
      </xdr:nvCxnSpPr>
      <xdr:spPr>
        <a:xfrm>
          <a:off x="14592300" y="16870572"/>
          <a:ext cx="889000" cy="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118960</xdr:rowOff>
    </xdr:from>
    <xdr:to>
      <xdr:col>81</xdr:col>
      <xdr:colOff>101600</xdr:colOff>
      <xdr:row>98</xdr:row>
      <xdr:rowOff>49110</xdr:rowOff>
    </xdr:to>
    <xdr:sp macro="" textlink="">
      <xdr:nvSpPr>
        <xdr:cNvPr id="697" name="フローチャート: 判断 696">
          <a:extLst>
            <a:ext uri="{FF2B5EF4-FFF2-40B4-BE49-F238E27FC236}">
              <a16:creationId xmlns:a16="http://schemas.microsoft.com/office/drawing/2014/main" id="{00000000-0008-0000-0600-0000B9020000}"/>
            </a:ext>
          </a:extLst>
        </xdr:cNvPr>
        <xdr:cNvSpPr/>
      </xdr:nvSpPr>
      <xdr:spPr>
        <a:xfrm>
          <a:off x="15430500" y="16749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65637</xdr:rowOff>
    </xdr:from>
    <xdr:ext cx="534377"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5214111" y="16524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68472</xdr:rowOff>
    </xdr:from>
    <xdr:to>
      <xdr:col>76</xdr:col>
      <xdr:colOff>114300</xdr:colOff>
      <xdr:row>98</xdr:row>
      <xdr:rowOff>91427</xdr:rowOff>
    </xdr:to>
    <xdr:cxnSp macro="">
      <xdr:nvCxnSpPr>
        <xdr:cNvPr id="699" name="直線コネクタ 698">
          <a:extLst>
            <a:ext uri="{FF2B5EF4-FFF2-40B4-BE49-F238E27FC236}">
              <a16:creationId xmlns:a16="http://schemas.microsoft.com/office/drawing/2014/main" id="{00000000-0008-0000-0600-0000BB020000}"/>
            </a:ext>
          </a:extLst>
        </xdr:cNvPr>
        <xdr:cNvCxnSpPr/>
      </xdr:nvCxnSpPr>
      <xdr:spPr>
        <a:xfrm flipV="1">
          <a:off x="13703300" y="16870572"/>
          <a:ext cx="889000" cy="22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98310</xdr:rowOff>
    </xdr:from>
    <xdr:to>
      <xdr:col>76</xdr:col>
      <xdr:colOff>165100</xdr:colOff>
      <xdr:row>98</xdr:row>
      <xdr:rowOff>28460</xdr:rowOff>
    </xdr:to>
    <xdr:sp macro="" textlink="">
      <xdr:nvSpPr>
        <xdr:cNvPr id="700" name="フローチャート: 判断 699">
          <a:extLst>
            <a:ext uri="{FF2B5EF4-FFF2-40B4-BE49-F238E27FC236}">
              <a16:creationId xmlns:a16="http://schemas.microsoft.com/office/drawing/2014/main" id="{00000000-0008-0000-0600-0000BC020000}"/>
            </a:ext>
          </a:extLst>
        </xdr:cNvPr>
        <xdr:cNvSpPr/>
      </xdr:nvSpPr>
      <xdr:spPr>
        <a:xfrm>
          <a:off x="14541500" y="16728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44987</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4325111" y="16504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153188</xdr:rowOff>
    </xdr:from>
    <xdr:to>
      <xdr:col>71</xdr:col>
      <xdr:colOff>177800</xdr:colOff>
      <xdr:row>98</xdr:row>
      <xdr:rowOff>91427</xdr:rowOff>
    </xdr:to>
    <xdr:cxnSp macro="">
      <xdr:nvCxnSpPr>
        <xdr:cNvPr id="702" name="直線コネクタ 701">
          <a:extLst>
            <a:ext uri="{FF2B5EF4-FFF2-40B4-BE49-F238E27FC236}">
              <a16:creationId xmlns:a16="http://schemas.microsoft.com/office/drawing/2014/main" id="{00000000-0008-0000-0600-0000BE020000}"/>
            </a:ext>
          </a:extLst>
        </xdr:cNvPr>
        <xdr:cNvCxnSpPr/>
      </xdr:nvCxnSpPr>
      <xdr:spPr>
        <a:xfrm>
          <a:off x="12814300" y="16783838"/>
          <a:ext cx="889000" cy="109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94520</xdr:rowOff>
    </xdr:from>
    <xdr:to>
      <xdr:col>72</xdr:col>
      <xdr:colOff>38100</xdr:colOff>
      <xdr:row>98</xdr:row>
      <xdr:rowOff>24670</xdr:rowOff>
    </xdr:to>
    <xdr:sp macro="" textlink="">
      <xdr:nvSpPr>
        <xdr:cNvPr id="703" name="フローチャート: 判断 702">
          <a:extLst>
            <a:ext uri="{FF2B5EF4-FFF2-40B4-BE49-F238E27FC236}">
              <a16:creationId xmlns:a16="http://schemas.microsoft.com/office/drawing/2014/main" id="{00000000-0008-0000-0600-0000BF020000}"/>
            </a:ext>
          </a:extLst>
        </xdr:cNvPr>
        <xdr:cNvSpPr/>
      </xdr:nvSpPr>
      <xdr:spPr>
        <a:xfrm>
          <a:off x="13652500" y="16725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41197</xdr:rowOff>
    </xdr:from>
    <xdr:ext cx="534377"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3436111" y="165003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20453</xdr:rowOff>
    </xdr:from>
    <xdr:to>
      <xdr:col>67</xdr:col>
      <xdr:colOff>101600</xdr:colOff>
      <xdr:row>98</xdr:row>
      <xdr:rowOff>122053</xdr:rowOff>
    </xdr:to>
    <xdr:sp macro="" textlink="">
      <xdr:nvSpPr>
        <xdr:cNvPr id="705" name="フローチャート: 判断 704">
          <a:extLst>
            <a:ext uri="{FF2B5EF4-FFF2-40B4-BE49-F238E27FC236}">
              <a16:creationId xmlns:a16="http://schemas.microsoft.com/office/drawing/2014/main" id="{00000000-0008-0000-0600-0000C1020000}"/>
            </a:ext>
          </a:extLst>
        </xdr:cNvPr>
        <xdr:cNvSpPr/>
      </xdr:nvSpPr>
      <xdr:spPr>
        <a:xfrm>
          <a:off x="12763500" y="16822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113180</xdr:rowOff>
    </xdr:from>
    <xdr:ext cx="469744"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2579428" y="169152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133953</xdr:rowOff>
    </xdr:from>
    <xdr:to>
      <xdr:col>85</xdr:col>
      <xdr:colOff>177800</xdr:colOff>
      <xdr:row>97</xdr:row>
      <xdr:rowOff>64103</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6268700" y="16593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156830</xdr:rowOff>
    </xdr:from>
    <xdr:ext cx="534377" cy="259045"/>
    <xdr:sp macro="" textlink="">
      <xdr:nvSpPr>
        <xdr:cNvPr id="713" name="積立金該当値テキスト">
          <a:extLst>
            <a:ext uri="{FF2B5EF4-FFF2-40B4-BE49-F238E27FC236}">
              <a16:creationId xmlns:a16="http://schemas.microsoft.com/office/drawing/2014/main" id="{00000000-0008-0000-0600-0000C9020000}"/>
            </a:ext>
          </a:extLst>
        </xdr:cNvPr>
        <xdr:cNvSpPr txBox="1"/>
      </xdr:nvSpPr>
      <xdr:spPr>
        <a:xfrm>
          <a:off x="16370300" y="16444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17787</xdr:rowOff>
    </xdr:from>
    <xdr:to>
      <xdr:col>81</xdr:col>
      <xdr:colOff>101600</xdr:colOff>
      <xdr:row>98</xdr:row>
      <xdr:rowOff>119387</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5430500" y="16819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98</xdr:row>
      <xdr:rowOff>110514</xdr:rowOff>
    </xdr:from>
    <xdr:ext cx="469744"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5246428" y="169126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17672</xdr:rowOff>
    </xdr:from>
    <xdr:to>
      <xdr:col>76</xdr:col>
      <xdr:colOff>165100</xdr:colOff>
      <xdr:row>98</xdr:row>
      <xdr:rowOff>119272</xdr:rowOff>
    </xdr:to>
    <xdr:sp macro="" textlink="">
      <xdr:nvSpPr>
        <xdr:cNvPr id="716" name="楕円 715">
          <a:extLst>
            <a:ext uri="{FF2B5EF4-FFF2-40B4-BE49-F238E27FC236}">
              <a16:creationId xmlns:a16="http://schemas.microsoft.com/office/drawing/2014/main" id="{00000000-0008-0000-0600-0000CC020000}"/>
            </a:ext>
          </a:extLst>
        </xdr:cNvPr>
        <xdr:cNvSpPr/>
      </xdr:nvSpPr>
      <xdr:spPr>
        <a:xfrm>
          <a:off x="14541500" y="1681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98</xdr:row>
      <xdr:rowOff>110399</xdr:rowOff>
    </xdr:from>
    <xdr:ext cx="469744"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4357428" y="16912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40627</xdr:rowOff>
    </xdr:from>
    <xdr:to>
      <xdr:col>72</xdr:col>
      <xdr:colOff>38100</xdr:colOff>
      <xdr:row>98</xdr:row>
      <xdr:rowOff>142227</xdr:rowOff>
    </xdr:to>
    <xdr:sp macro="" textlink="">
      <xdr:nvSpPr>
        <xdr:cNvPr id="718" name="楕円 717">
          <a:extLst>
            <a:ext uri="{FF2B5EF4-FFF2-40B4-BE49-F238E27FC236}">
              <a16:creationId xmlns:a16="http://schemas.microsoft.com/office/drawing/2014/main" id="{00000000-0008-0000-0600-0000CE020000}"/>
            </a:ext>
          </a:extLst>
        </xdr:cNvPr>
        <xdr:cNvSpPr/>
      </xdr:nvSpPr>
      <xdr:spPr>
        <a:xfrm>
          <a:off x="13652500" y="16842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98</xdr:row>
      <xdr:rowOff>133354</xdr:rowOff>
    </xdr:from>
    <xdr:ext cx="469744"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3468428" y="169354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102388</xdr:rowOff>
    </xdr:from>
    <xdr:to>
      <xdr:col>67</xdr:col>
      <xdr:colOff>101600</xdr:colOff>
      <xdr:row>98</xdr:row>
      <xdr:rowOff>32538</xdr:rowOff>
    </xdr:to>
    <xdr:sp macro="" textlink="">
      <xdr:nvSpPr>
        <xdr:cNvPr id="720" name="楕円 719">
          <a:extLst>
            <a:ext uri="{FF2B5EF4-FFF2-40B4-BE49-F238E27FC236}">
              <a16:creationId xmlns:a16="http://schemas.microsoft.com/office/drawing/2014/main" id="{00000000-0008-0000-0600-0000D0020000}"/>
            </a:ext>
          </a:extLst>
        </xdr:cNvPr>
        <xdr:cNvSpPr/>
      </xdr:nvSpPr>
      <xdr:spPr>
        <a:xfrm>
          <a:off x="12763500" y="16733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49065</xdr:rowOff>
    </xdr:from>
    <xdr:ext cx="534377"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2547111" y="16508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6" name="正方形/長方形 725">
          <a:extLst>
            <a:ext uri="{FF2B5EF4-FFF2-40B4-BE49-F238E27FC236}">
              <a16:creationId xmlns:a16="http://schemas.microsoft.com/office/drawing/2014/main" id="{00000000-0008-0000-0600-0000D6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7" name="正方形/長方形 726">
          <a:extLst>
            <a:ext uri="{FF2B5EF4-FFF2-40B4-BE49-F238E27FC236}">
              <a16:creationId xmlns:a16="http://schemas.microsoft.com/office/drawing/2014/main" id="{00000000-0008-0000-0600-0000D7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8" name="正方形/長方形 727">
          <a:extLst>
            <a:ext uri="{FF2B5EF4-FFF2-40B4-BE49-F238E27FC236}">
              <a16:creationId xmlns:a16="http://schemas.microsoft.com/office/drawing/2014/main" id="{00000000-0008-0000-0600-0000D8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9" name="正方形/長方形 728">
          <a:extLst>
            <a:ext uri="{FF2B5EF4-FFF2-40B4-BE49-F238E27FC236}">
              <a16:creationId xmlns:a16="http://schemas.microsoft.com/office/drawing/2014/main" id="{00000000-0008-0000-0600-0000D9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2" name="投資及び出資金グラフ枠">
          <a:extLst>
            <a:ext uri="{FF2B5EF4-FFF2-40B4-BE49-F238E27FC236}">
              <a16:creationId xmlns:a16="http://schemas.microsoft.com/office/drawing/2014/main" id="{00000000-0008-0000-0600-0000E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22885</xdr:rowOff>
    </xdr:from>
    <xdr:to>
      <xdr:col>116</xdr:col>
      <xdr:colOff>62864</xdr:colOff>
      <xdr:row>38</xdr:row>
      <xdr:rowOff>139700</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flipV="1">
          <a:off x="22159595" y="5166385"/>
          <a:ext cx="1269" cy="14884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44" name="投資及び出資金最小値テキスト">
          <a:extLst>
            <a:ext uri="{FF2B5EF4-FFF2-40B4-BE49-F238E27FC236}">
              <a16:creationId xmlns:a16="http://schemas.microsoft.com/office/drawing/2014/main" id="{00000000-0008-0000-0600-0000E8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141012</xdr:rowOff>
    </xdr:from>
    <xdr:ext cx="469744" cy="259045"/>
    <xdr:sp macro="" textlink="">
      <xdr:nvSpPr>
        <xdr:cNvPr id="746" name="投資及び出資金最大値テキスト">
          <a:extLst>
            <a:ext uri="{FF2B5EF4-FFF2-40B4-BE49-F238E27FC236}">
              <a16:creationId xmlns:a16="http://schemas.microsoft.com/office/drawing/2014/main" id="{00000000-0008-0000-0600-0000EA020000}"/>
            </a:ext>
          </a:extLst>
        </xdr:cNvPr>
        <xdr:cNvSpPr txBox="1"/>
      </xdr:nvSpPr>
      <xdr:spPr>
        <a:xfrm>
          <a:off x="22212300" y="4941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22885</xdr:rowOff>
    </xdr:from>
    <xdr:to>
      <xdr:col>116</xdr:col>
      <xdr:colOff>152400</xdr:colOff>
      <xdr:row>30</xdr:row>
      <xdr:rowOff>22885</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22072600" y="5166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51884</xdr:rowOff>
    </xdr:from>
    <xdr:ext cx="469744" cy="259045"/>
    <xdr:sp macro="" textlink="">
      <xdr:nvSpPr>
        <xdr:cNvPr id="749" name="投資及び出資金平均値テキスト">
          <a:extLst>
            <a:ext uri="{FF2B5EF4-FFF2-40B4-BE49-F238E27FC236}">
              <a16:creationId xmlns:a16="http://schemas.microsoft.com/office/drawing/2014/main" id="{00000000-0008-0000-0600-0000ED020000}"/>
            </a:ext>
          </a:extLst>
        </xdr:cNvPr>
        <xdr:cNvSpPr txBox="1"/>
      </xdr:nvSpPr>
      <xdr:spPr>
        <a:xfrm>
          <a:off x="22212300" y="605263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29007</xdr:rowOff>
    </xdr:from>
    <xdr:to>
      <xdr:col>116</xdr:col>
      <xdr:colOff>114300</xdr:colOff>
      <xdr:row>36</xdr:row>
      <xdr:rowOff>130607</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22110700" y="6201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5004</xdr:rowOff>
    </xdr:from>
    <xdr:to>
      <xdr:col>112</xdr:col>
      <xdr:colOff>38100</xdr:colOff>
      <xdr:row>36</xdr:row>
      <xdr:rowOff>106604</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21272500" y="6177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123131</xdr:rowOff>
    </xdr:from>
    <xdr:ext cx="469744"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088428" y="5952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4" name="直線コネクタ 753">
          <a:extLst>
            <a:ext uri="{FF2B5EF4-FFF2-40B4-BE49-F238E27FC236}">
              <a16:creationId xmlns:a16="http://schemas.microsoft.com/office/drawing/2014/main" id="{00000000-0008-0000-0600-0000F2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35</xdr:row>
      <xdr:rowOff>160909</xdr:rowOff>
    </xdr:from>
    <xdr:to>
      <xdr:col>107</xdr:col>
      <xdr:colOff>101600</xdr:colOff>
      <xdr:row>36</xdr:row>
      <xdr:rowOff>91059</xdr:rowOff>
    </xdr:to>
    <xdr:sp macro="" textlink="">
      <xdr:nvSpPr>
        <xdr:cNvPr id="755" name="フローチャート: 判断 754">
          <a:extLst>
            <a:ext uri="{FF2B5EF4-FFF2-40B4-BE49-F238E27FC236}">
              <a16:creationId xmlns:a16="http://schemas.microsoft.com/office/drawing/2014/main" id="{00000000-0008-0000-0600-0000F3020000}"/>
            </a:ext>
          </a:extLst>
        </xdr:cNvPr>
        <xdr:cNvSpPr/>
      </xdr:nvSpPr>
      <xdr:spPr>
        <a:xfrm>
          <a:off x="20383500" y="6161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107586</xdr:rowOff>
    </xdr:from>
    <xdr:ext cx="469744"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199428" y="59368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7" name="直線コネクタ 756">
          <a:extLst>
            <a:ext uri="{FF2B5EF4-FFF2-40B4-BE49-F238E27FC236}">
              <a16:creationId xmlns:a16="http://schemas.microsoft.com/office/drawing/2014/main" id="{00000000-0008-0000-0600-0000F5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35</xdr:row>
      <xdr:rowOff>163881</xdr:rowOff>
    </xdr:from>
    <xdr:to>
      <xdr:col>102</xdr:col>
      <xdr:colOff>165100</xdr:colOff>
      <xdr:row>36</xdr:row>
      <xdr:rowOff>94031</xdr:rowOff>
    </xdr:to>
    <xdr:sp macro="" textlink="">
      <xdr:nvSpPr>
        <xdr:cNvPr id="758" name="フローチャート: 判断 757">
          <a:extLst>
            <a:ext uri="{FF2B5EF4-FFF2-40B4-BE49-F238E27FC236}">
              <a16:creationId xmlns:a16="http://schemas.microsoft.com/office/drawing/2014/main" id="{00000000-0008-0000-0600-0000F6020000}"/>
            </a:ext>
          </a:extLst>
        </xdr:cNvPr>
        <xdr:cNvSpPr/>
      </xdr:nvSpPr>
      <xdr:spPr>
        <a:xfrm>
          <a:off x="19494500" y="6164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34</xdr:row>
      <xdr:rowOff>110558</xdr:rowOff>
    </xdr:from>
    <xdr:ext cx="469744"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9310428" y="5939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35</xdr:row>
      <xdr:rowOff>164567</xdr:rowOff>
    </xdr:from>
    <xdr:to>
      <xdr:col>98</xdr:col>
      <xdr:colOff>38100</xdr:colOff>
      <xdr:row>36</xdr:row>
      <xdr:rowOff>94717</xdr:rowOff>
    </xdr:to>
    <xdr:sp macro="" textlink="">
      <xdr:nvSpPr>
        <xdr:cNvPr id="760" name="フローチャート: 判断 759">
          <a:extLst>
            <a:ext uri="{FF2B5EF4-FFF2-40B4-BE49-F238E27FC236}">
              <a16:creationId xmlns:a16="http://schemas.microsoft.com/office/drawing/2014/main" id="{00000000-0008-0000-0600-0000F8020000}"/>
            </a:ext>
          </a:extLst>
        </xdr:cNvPr>
        <xdr:cNvSpPr/>
      </xdr:nvSpPr>
      <xdr:spPr>
        <a:xfrm>
          <a:off x="18605500" y="6165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34</xdr:row>
      <xdr:rowOff>111244</xdr:rowOff>
    </xdr:from>
    <xdr:ext cx="469744"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18421428" y="59405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3827</xdr:rowOff>
    </xdr:from>
    <xdr:ext cx="249299" cy="259045"/>
    <xdr:sp macro="" textlink="">
      <xdr:nvSpPr>
        <xdr:cNvPr id="768" name="投資及び出資金該当値テキスト">
          <a:extLst>
            <a:ext uri="{FF2B5EF4-FFF2-40B4-BE49-F238E27FC236}">
              <a16:creationId xmlns:a16="http://schemas.microsoft.com/office/drawing/2014/main" id="{00000000-0008-0000-0600-000000030000}"/>
            </a:ext>
          </a:extLst>
        </xdr:cNvPr>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1" name="楕円 770">
          <a:extLst>
            <a:ext uri="{FF2B5EF4-FFF2-40B4-BE49-F238E27FC236}">
              <a16:creationId xmlns:a16="http://schemas.microsoft.com/office/drawing/2014/main" id="{00000000-0008-0000-0600-000003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3" name="楕円 772">
          <a:extLst>
            <a:ext uri="{FF2B5EF4-FFF2-40B4-BE49-F238E27FC236}">
              <a16:creationId xmlns:a16="http://schemas.microsoft.com/office/drawing/2014/main" id="{00000000-0008-0000-0600-000005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5" name="楕円 774">
          <a:extLst>
            <a:ext uri="{FF2B5EF4-FFF2-40B4-BE49-F238E27FC236}">
              <a16:creationId xmlns:a16="http://schemas.microsoft.com/office/drawing/2014/main" id="{00000000-0008-0000-0600-000007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4" name="正方形/長方形 783">
          <a:extLst>
            <a:ext uri="{FF2B5EF4-FFF2-40B4-BE49-F238E27FC236}">
              <a16:creationId xmlns:a16="http://schemas.microsoft.com/office/drawing/2014/main" id="{00000000-0008-0000-0600-00001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9" name="貸付金グラフ枠">
          <a:extLst>
            <a:ext uri="{FF2B5EF4-FFF2-40B4-BE49-F238E27FC236}">
              <a16:creationId xmlns:a16="http://schemas.microsoft.com/office/drawing/2014/main" id="{00000000-0008-0000-0600-00001F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155092</xdr:rowOff>
    </xdr:from>
    <xdr:to>
      <xdr:col>116</xdr:col>
      <xdr:colOff>62864</xdr:colOff>
      <xdr:row>59</xdr:row>
      <xdr:rowOff>44241</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flipV="1">
          <a:off x="22159595" y="8899042"/>
          <a:ext cx="1269" cy="12607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48068</xdr:rowOff>
    </xdr:from>
    <xdr:ext cx="313932" cy="259045"/>
    <xdr:sp macro="" textlink="">
      <xdr:nvSpPr>
        <xdr:cNvPr id="801" name="貸付金最小値テキスト">
          <a:extLst>
            <a:ext uri="{FF2B5EF4-FFF2-40B4-BE49-F238E27FC236}">
              <a16:creationId xmlns:a16="http://schemas.microsoft.com/office/drawing/2014/main" id="{00000000-0008-0000-0600-000021030000}"/>
            </a:ext>
          </a:extLst>
        </xdr:cNvPr>
        <xdr:cNvSpPr txBox="1"/>
      </xdr:nvSpPr>
      <xdr:spPr>
        <a:xfrm>
          <a:off x="22212300" y="1016361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44241</xdr:rowOff>
    </xdr:from>
    <xdr:to>
      <xdr:col>116</xdr:col>
      <xdr:colOff>152400</xdr:colOff>
      <xdr:row>59</xdr:row>
      <xdr:rowOff>44241</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22072600" y="10159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101769</xdr:rowOff>
    </xdr:from>
    <xdr:ext cx="534377" cy="259045"/>
    <xdr:sp macro="" textlink="">
      <xdr:nvSpPr>
        <xdr:cNvPr id="803" name="貸付金最大値テキスト">
          <a:extLst>
            <a:ext uri="{FF2B5EF4-FFF2-40B4-BE49-F238E27FC236}">
              <a16:creationId xmlns:a16="http://schemas.microsoft.com/office/drawing/2014/main" id="{00000000-0008-0000-0600-000023030000}"/>
            </a:ext>
          </a:extLst>
        </xdr:cNvPr>
        <xdr:cNvSpPr txBox="1"/>
      </xdr:nvSpPr>
      <xdr:spPr>
        <a:xfrm>
          <a:off x="22212300" y="8674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66,192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155092</xdr:rowOff>
    </xdr:from>
    <xdr:to>
      <xdr:col>116</xdr:col>
      <xdr:colOff>152400</xdr:colOff>
      <xdr:row>51</xdr:row>
      <xdr:rowOff>155092</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22072600" y="88990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26353</xdr:rowOff>
    </xdr:from>
    <xdr:to>
      <xdr:col>116</xdr:col>
      <xdr:colOff>63500</xdr:colOff>
      <xdr:row>59</xdr:row>
      <xdr:rowOff>26600</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flipV="1">
          <a:off x="21323300" y="10141903"/>
          <a:ext cx="838200" cy="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56380</xdr:rowOff>
    </xdr:from>
    <xdr:ext cx="469744" cy="259045"/>
    <xdr:sp macro="" textlink="">
      <xdr:nvSpPr>
        <xdr:cNvPr id="806" name="貸付金平均値テキスト">
          <a:extLst>
            <a:ext uri="{FF2B5EF4-FFF2-40B4-BE49-F238E27FC236}">
              <a16:creationId xmlns:a16="http://schemas.microsoft.com/office/drawing/2014/main" id="{00000000-0008-0000-0600-000026030000}"/>
            </a:ext>
          </a:extLst>
        </xdr:cNvPr>
        <xdr:cNvSpPr txBox="1"/>
      </xdr:nvSpPr>
      <xdr:spPr>
        <a:xfrm>
          <a:off x="22212300" y="982903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33503</xdr:rowOff>
    </xdr:from>
    <xdr:to>
      <xdr:col>116</xdr:col>
      <xdr:colOff>114300</xdr:colOff>
      <xdr:row>58</xdr:row>
      <xdr:rowOff>135103</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22110700" y="9977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26467</xdr:rowOff>
    </xdr:from>
    <xdr:to>
      <xdr:col>111</xdr:col>
      <xdr:colOff>177800</xdr:colOff>
      <xdr:row>59</xdr:row>
      <xdr:rowOff>26600</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a:off x="20434300" y="10142017"/>
          <a:ext cx="889000" cy="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22320</xdr:rowOff>
    </xdr:from>
    <xdr:to>
      <xdr:col>112</xdr:col>
      <xdr:colOff>38100</xdr:colOff>
      <xdr:row>58</xdr:row>
      <xdr:rowOff>123920</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21272500" y="99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140447</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088428" y="9741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25381</xdr:rowOff>
    </xdr:from>
    <xdr:to>
      <xdr:col>107</xdr:col>
      <xdr:colOff>50800</xdr:colOff>
      <xdr:row>59</xdr:row>
      <xdr:rowOff>26467</xdr:rowOff>
    </xdr:to>
    <xdr:cxnSp macro="">
      <xdr:nvCxnSpPr>
        <xdr:cNvPr id="811" name="直線コネクタ 810">
          <a:extLst>
            <a:ext uri="{FF2B5EF4-FFF2-40B4-BE49-F238E27FC236}">
              <a16:creationId xmlns:a16="http://schemas.microsoft.com/office/drawing/2014/main" id="{00000000-0008-0000-0600-00002B030000}"/>
            </a:ext>
          </a:extLst>
        </xdr:cNvPr>
        <xdr:cNvCxnSpPr/>
      </xdr:nvCxnSpPr>
      <xdr:spPr>
        <a:xfrm>
          <a:off x="19545300" y="10140931"/>
          <a:ext cx="889000" cy="1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21768</xdr:rowOff>
    </xdr:from>
    <xdr:to>
      <xdr:col>107</xdr:col>
      <xdr:colOff>101600</xdr:colOff>
      <xdr:row>58</xdr:row>
      <xdr:rowOff>123368</xdr:rowOff>
    </xdr:to>
    <xdr:sp macro="" textlink="">
      <xdr:nvSpPr>
        <xdr:cNvPr id="812" name="フローチャート: 判断 811">
          <a:extLst>
            <a:ext uri="{FF2B5EF4-FFF2-40B4-BE49-F238E27FC236}">
              <a16:creationId xmlns:a16="http://schemas.microsoft.com/office/drawing/2014/main" id="{00000000-0008-0000-0600-00002C030000}"/>
            </a:ext>
          </a:extLst>
        </xdr:cNvPr>
        <xdr:cNvSpPr/>
      </xdr:nvSpPr>
      <xdr:spPr>
        <a:xfrm>
          <a:off x="20383500" y="9965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139895</xdr:rowOff>
    </xdr:from>
    <xdr:ext cx="469744"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0199428" y="97410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153397</xdr:rowOff>
    </xdr:from>
    <xdr:to>
      <xdr:col>102</xdr:col>
      <xdr:colOff>114300</xdr:colOff>
      <xdr:row>59</xdr:row>
      <xdr:rowOff>25381</xdr:rowOff>
    </xdr:to>
    <xdr:cxnSp macro="">
      <xdr:nvCxnSpPr>
        <xdr:cNvPr id="814" name="直線コネクタ 813">
          <a:extLst>
            <a:ext uri="{FF2B5EF4-FFF2-40B4-BE49-F238E27FC236}">
              <a16:creationId xmlns:a16="http://schemas.microsoft.com/office/drawing/2014/main" id="{00000000-0008-0000-0600-00002E030000}"/>
            </a:ext>
          </a:extLst>
        </xdr:cNvPr>
        <xdr:cNvCxnSpPr/>
      </xdr:nvCxnSpPr>
      <xdr:spPr>
        <a:xfrm>
          <a:off x="18656300" y="10097497"/>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9481</xdr:rowOff>
    </xdr:from>
    <xdr:to>
      <xdr:col>102</xdr:col>
      <xdr:colOff>165100</xdr:colOff>
      <xdr:row>58</xdr:row>
      <xdr:rowOff>111081</xdr:rowOff>
    </xdr:to>
    <xdr:sp macro="" textlink="">
      <xdr:nvSpPr>
        <xdr:cNvPr id="815" name="フローチャート: 判断 814">
          <a:extLst>
            <a:ext uri="{FF2B5EF4-FFF2-40B4-BE49-F238E27FC236}">
              <a16:creationId xmlns:a16="http://schemas.microsoft.com/office/drawing/2014/main" id="{00000000-0008-0000-0600-00002F030000}"/>
            </a:ext>
          </a:extLst>
        </xdr:cNvPr>
        <xdr:cNvSpPr/>
      </xdr:nvSpPr>
      <xdr:spPr>
        <a:xfrm>
          <a:off x="19494500" y="9953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127608</xdr:rowOff>
    </xdr:from>
    <xdr:ext cx="469744"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9310428" y="9728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160547</xdr:rowOff>
    </xdr:from>
    <xdr:to>
      <xdr:col>98</xdr:col>
      <xdr:colOff>38100</xdr:colOff>
      <xdr:row>58</xdr:row>
      <xdr:rowOff>90697</xdr:rowOff>
    </xdr:to>
    <xdr:sp macro="" textlink="">
      <xdr:nvSpPr>
        <xdr:cNvPr id="817" name="フローチャート: 判断 816">
          <a:extLst>
            <a:ext uri="{FF2B5EF4-FFF2-40B4-BE49-F238E27FC236}">
              <a16:creationId xmlns:a16="http://schemas.microsoft.com/office/drawing/2014/main" id="{00000000-0008-0000-0600-000031030000}"/>
            </a:ext>
          </a:extLst>
        </xdr:cNvPr>
        <xdr:cNvSpPr/>
      </xdr:nvSpPr>
      <xdr:spPr>
        <a:xfrm>
          <a:off x="18605500" y="9933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107224</xdr:rowOff>
    </xdr:from>
    <xdr:ext cx="469744"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18421428" y="97084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147003</xdr:rowOff>
    </xdr:from>
    <xdr:to>
      <xdr:col>116</xdr:col>
      <xdr:colOff>114300</xdr:colOff>
      <xdr:row>59</xdr:row>
      <xdr:rowOff>77153</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22110700" y="10091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61930</xdr:rowOff>
    </xdr:from>
    <xdr:ext cx="378565" cy="259045"/>
    <xdr:sp macro="" textlink="">
      <xdr:nvSpPr>
        <xdr:cNvPr id="825" name="貸付金該当値テキスト">
          <a:extLst>
            <a:ext uri="{FF2B5EF4-FFF2-40B4-BE49-F238E27FC236}">
              <a16:creationId xmlns:a16="http://schemas.microsoft.com/office/drawing/2014/main" id="{00000000-0008-0000-0600-000039030000}"/>
            </a:ext>
          </a:extLst>
        </xdr:cNvPr>
        <xdr:cNvSpPr txBox="1"/>
      </xdr:nvSpPr>
      <xdr:spPr>
        <a:xfrm>
          <a:off x="22212300" y="1000603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147250</xdr:rowOff>
    </xdr:from>
    <xdr:to>
      <xdr:col>112</xdr:col>
      <xdr:colOff>38100</xdr:colOff>
      <xdr:row>59</xdr:row>
      <xdr:rowOff>77400</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21272500" y="10091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59</xdr:row>
      <xdr:rowOff>68527</xdr:rowOff>
    </xdr:from>
    <xdr:ext cx="378565"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21134017" y="101840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147117</xdr:rowOff>
    </xdr:from>
    <xdr:to>
      <xdr:col>107</xdr:col>
      <xdr:colOff>101600</xdr:colOff>
      <xdr:row>59</xdr:row>
      <xdr:rowOff>77267</xdr:rowOff>
    </xdr:to>
    <xdr:sp macro="" textlink="">
      <xdr:nvSpPr>
        <xdr:cNvPr id="828" name="楕円 827">
          <a:extLst>
            <a:ext uri="{FF2B5EF4-FFF2-40B4-BE49-F238E27FC236}">
              <a16:creationId xmlns:a16="http://schemas.microsoft.com/office/drawing/2014/main" id="{00000000-0008-0000-0600-00003C030000}"/>
            </a:ext>
          </a:extLst>
        </xdr:cNvPr>
        <xdr:cNvSpPr/>
      </xdr:nvSpPr>
      <xdr:spPr>
        <a:xfrm>
          <a:off x="20383500" y="10091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68394</xdr:rowOff>
    </xdr:from>
    <xdr:ext cx="378565"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20245017" y="101839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146031</xdr:rowOff>
    </xdr:from>
    <xdr:to>
      <xdr:col>102</xdr:col>
      <xdr:colOff>165100</xdr:colOff>
      <xdr:row>59</xdr:row>
      <xdr:rowOff>76181</xdr:rowOff>
    </xdr:to>
    <xdr:sp macro="" textlink="">
      <xdr:nvSpPr>
        <xdr:cNvPr id="830" name="楕円 829">
          <a:extLst>
            <a:ext uri="{FF2B5EF4-FFF2-40B4-BE49-F238E27FC236}">
              <a16:creationId xmlns:a16="http://schemas.microsoft.com/office/drawing/2014/main" id="{00000000-0008-0000-0600-00003E030000}"/>
            </a:ext>
          </a:extLst>
        </xdr:cNvPr>
        <xdr:cNvSpPr/>
      </xdr:nvSpPr>
      <xdr:spPr>
        <a:xfrm>
          <a:off x="19494500" y="10090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67308</xdr:rowOff>
    </xdr:from>
    <xdr:ext cx="469744"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9310428" y="10182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102597</xdr:rowOff>
    </xdr:from>
    <xdr:to>
      <xdr:col>98</xdr:col>
      <xdr:colOff>38100</xdr:colOff>
      <xdr:row>59</xdr:row>
      <xdr:rowOff>32747</xdr:rowOff>
    </xdr:to>
    <xdr:sp macro="" textlink="">
      <xdr:nvSpPr>
        <xdr:cNvPr id="832" name="楕円 831">
          <a:extLst>
            <a:ext uri="{FF2B5EF4-FFF2-40B4-BE49-F238E27FC236}">
              <a16:creationId xmlns:a16="http://schemas.microsoft.com/office/drawing/2014/main" id="{00000000-0008-0000-0600-000040030000}"/>
            </a:ext>
          </a:extLst>
        </xdr:cNvPr>
        <xdr:cNvSpPr/>
      </xdr:nvSpPr>
      <xdr:spPr>
        <a:xfrm>
          <a:off x="18605500" y="10046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23874</xdr:rowOff>
    </xdr:from>
    <xdr:ext cx="469744"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8421428" y="101394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9" name="正方形/長方形 838">
          <a:extLst>
            <a:ext uri="{FF2B5EF4-FFF2-40B4-BE49-F238E27FC236}">
              <a16:creationId xmlns:a16="http://schemas.microsoft.com/office/drawing/2014/main" id="{00000000-0008-0000-0600-000047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40" name="正方形/長方形 839">
          <a:extLst>
            <a:ext uri="{FF2B5EF4-FFF2-40B4-BE49-F238E27FC236}">
              <a16:creationId xmlns:a16="http://schemas.microsoft.com/office/drawing/2014/main" id="{00000000-0008-0000-0600-000048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1" name="正方形/長方形 840">
          <a:extLst>
            <a:ext uri="{FF2B5EF4-FFF2-40B4-BE49-F238E27FC236}">
              <a16:creationId xmlns:a16="http://schemas.microsoft.com/office/drawing/2014/main" id="{00000000-0008-0000-0600-000049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50" name="テキスト ボックス 849">
          <a:extLst>
            <a:ext uri="{FF2B5EF4-FFF2-40B4-BE49-F238E27FC236}">
              <a16:creationId xmlns:a16="http://schemas.microsoft.com/office/drawing/2014/main" id="{00000000-0008-0000-0600-000052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7" name="繰出金グラフ枠">
          <a:extLst>
            <a:ext uri="{FF2B5EF4-FFF2-40B4-BE49-F238E27FC236}">
              <a16:creationId xmlns:a16="http://schemas.microsoft.com/office/drawing/2014/main" id="{00000000-0008-0000-0600-000059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150140</xdr:rowOff>
    </xdr:from>
    <xdr:to>
      <xdr:col>116</xdr:col>
      <xdr:colOff>62864</xdr:colOff>
      <xdr:row>78</xdr:row>
      <xdr:rowOff>38658</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22159595" y="12151640"/>
          <a:ext cx="1269" cy="12601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42485</xdr:rowOff>
    </xdr:from>
    <xdr:ext cx="534377" cy="259045"/>
    <xdr:sp macro="" textlink="">
      <xdr:nvSpPr>
        <xdr:cNvPr id="859" name="繰出金最小値テキスト">
          <a:extLst>
            <a:ext uri="{FF2B5EF4-FFF2-40B4-BE49-F238E27FC236}">
              <a16:creationId xmlns:a16="http://schemas.microsoft.com/office/drawing/2014/main" id="{00000000-0008-0000-0600-00005B030000}"/>
            </a:ext>
          </a:extLst>
        </xdr:cNvPr>
        <xdr:cNvSpPr txBox="1"/>
      </xdr:nvSpPr>
      <xdr:spPr>
        <a:xfrm>
          <a:off x="22212300" y="13415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24,652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38658</xdr:rowOff>
    </xdr:from>
    <xdr:to>
      <xdr:col>116</xdr:col>
      <xdr:colOff>152400</xdr:colOff>
      <xdr:row>78</xdr:row>
      <xdr:rowOff>38658</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a:off x="22072600" y="13411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96817</xdr:rowOff>
    </xdr:from>
    <xdr:ext cx="534377" cy="259045"/>
    <xdr:sp macro="" textlink="">
      <xdr:nvSpPr>
        <xdr:cNvPr id="861" name="繰出金最大値テキスト">
          <a:extLst>
            <a:ext uri="{FF2B5EF4-FFF2-40B4-BE49-F238E27FC236}">
              <a16:creationId xmlns:a16="http://schemas.microsoft.com/office/drawing/2014/main" id="{00000000-0008-0000-0600-00005D030000}"/>
            </a:ext>
          </a:extLst>
        </xdr:cNvPr>
        <xdr:cNvSpPr txBox="1"/>
      </xdr:nvSpPr>
      <xdr:spPr>
        <a:xfrm>
          <a:off x="22212300" y="11926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57,726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150140</xdr:rowOff>
    </xdr:from>
    <xdr:to>
      <xdr:col>116</xdr:col>
      <xdr:colOff>152400</xdr:colOff>
      <xdr:row>70</xdr:row>
      <xdr:rowOff>150140</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a:off x="22072600" y="12151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95161</xdr:rowOff>
    </xdr:from>
    <xdr:to>
      <xdr:col>116</xdr:col>
      <xdr:colOff>63500</xdr:colOff>
      <xdr:row>76</xdr:row>
      <xdr:rowOff>29820</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flipV="1">
          <a:off x="21323300" y="12953911"/>
          <a:ext cx="838200" cy="106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108576</xdr:rowOff>
    </xdr:from>
    <xdr:ext cx="534377" cy="259045"/>
    <xdr:sp macro="" textlink="">
      <xdr:nvSpPr>
        <xdr:cNvPr id="864" name="繰出金平均値テキスト">
          <a:extLst>
            <a:ext uri="{FF2B5EF4-FFF2-40B4-BE49-F238E27FC236}">
              <a16:creationId xmlns:a16="http://schemas.microsoft.com/office/drawing/2014/main" id="{00000000-0008-0000-0600-000060030000}"/>
            </a:ext>
          </a:extLst>
        </xdr:cNvPr>
        <xdr:cNvSpPr txBox="1"/>
      </xdr:nvSpPr>
      <xdr:spPr>
        <a:xfrm>
          <a:off x="22212300" y="126244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85699</xdr:rowOff>
    </xdr:from>
    <xdr:to>
      <xdr:col>116</xdr:col>
      <xdr:colOff>114300</xdr:colOff>
      <xdr:row>75</xdr:row>
      <xdr:rowOff>15849</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22110700" y="12772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29820</xdr:rowOff>
    </xdr:from>
    <xdr:to>
      <xdr:col>111</xdr:col>
      <xdr:colOff>177800</xdr:colOff>
      <xdr:row>76</xdr:row>
      <xdr:rowOff>83846</xdr:rowOff>
    </xdr:to>
    <xdr:cxnSp macro="">
      <xdr:nvCxnSpPr>
        <xdr:cNvPr id="866" name="直線コネクタ 865">
          <a:extLst>
            <a:ext uri="{FF2B5EF4-FFF2-40B4-BE49-F238E27FC236}">
              <a16:creationId xmlns:a16="http://schemas.microsoft.com/office/drawing/2014/main" id="{00000000-0008-0000-0600-000062030000}"/>
            </a:ext>
          </a:extLst>
        </xdr:cNvPr>
        <xdr:cNvCxnSpPr/>
      </xdr:nvCxnSpPr>
      <xdr:spPr>
        <a:xfrm flipV="1">
          <a:off x="20434300" y="13060020"/>
          <a:ext cx="889000" cy="54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126429</xdr:rowOff>
    </xdr:from>
    <xdr:to>
      <xdr:col>112</xdr:col>
      <xdr:colOff>38100</xdr:colOff>
      <xdr:row>75</xdr:row>
      <xdr:rowOff>56579</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21272500" y="12813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73106</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1056111" y="12588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83846</xdr:rowOff>
    </xdr:from>
    <xdr:to>
      <xdr:col>107</xdr:col>
      <xdr:colOff>50800</xdr:colOff>
      <xdr:row>76</xdr:row>
      <xdr:rowOff>92342</xdr:rowOff>
    </xdr:to>
    <xdr:cxnSp macro="">
      <xdr:nvCxnSpPr>
        <xdr:cNvPr id="869" name="直線コネクタ 868">
          <a:extLst>
            <a:ext uri="{FF2B5EF4-FFF2-40B4-BE49-F238E27FC236}">
              <a16:creationId xmlns:a16="http://schemas.microsoft.com/office/drawing/2014/main" id="{00000000-0008-0000-0600-000065030000}"/>
            </a:ext>
          </a:extLst>
        </xdr:cNvPr>
        <xdr:cNvCxnSpPr/>
      </xdr:nvCxnSpPr>
      <xdr:spPr>
        <a:xfrm flipV="1">
          <a:off x="19545300" y="13114046"/>
          <a:ext cx="889000" cy="8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14605</xdr:rowOff>
    </xdr:from>
    <xdr:to>
      <xdr:col>107</xdr:col>
      <xdr:colOff>101600</xdr:colOff>
      <xdr:row>75</xdr:row>
      <xdr:rowOff>116205</xdr:rowOff>
    </xdr:to>
    <xdr:sp macro="" textlink="">
      <xdr:nvSpPr>
        <xdr:cNvPr id="870" name="フローチャート: 判断 869">
          <a:extLst>
            <a:ext uri="{FF2B5EF4-FFF2-40B4-BE49-F238E27FC236}">
              <a16:creationId xmlns:a16="http://schemas.microsoft.com/office/drawing/2014/main" id="{00000000-0008-0000-0600-000066030000}"/>
            </a:ext>
          </a:extLst>
        </xdr:cNvPr>
        <xdr:cNvSpPr/>
      </xdr:nvSpPr>
      <xdr:spPr>
        <a:xfrm>
          <a:off x="20383500" y="12873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132732</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0167111" y="12648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92342</xdr:rowOff>
    </xdr:from>
    <xdr:to>
      <xdr:col>102</xdr:col>
      <xdr:colOff>114300</xdr:colOff>
      <xdr:row>76</xdr:row>
      <xdr:rowOff>114249</xdr:rowOff>
    </xdr:to>
    <xdr:cxnSp macro="">
      <xdr:nvCxnSpPr>
        <xdr:cNvPr id="872" name="直線コネクタ 871">
          <a:extLst>
            <a:ext uri="{FF2B5EF4-FFF2-40B4-BE49-F238E27FC236}">
              <a16:creationId xmlns:a16="http://schemas.microsoft.com/office/drawing/2014/main" id="{00000000-0008-0000-0600-000068030000}"/>
            </a:ext>
          </a:extLst>
        </xdr:cNvPr>
        <xdr:cNvCxnSpPr/>
      </xdr:nvCxnSpPr>
      <xdr:spPr>
        <a:xfrm flipV="1">
          <a:off x="18656300" y="13122542"/>
          <a:ext cx="889000" cy="21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47142</xdr:rowOff>
    </xdr:from>
    <xdr:to>
      <xdr:col>102</xdr:col>
      <xdr:colOff>165100</xdr:colOff>
      <xdr:row>75</xdr:row>
      <xdr:rowOff>148741</xdr:rowOff>
    </xdr:to>
    <xdr:sp macro="" textlink="">
      <xdr:nvSpPr>
        <xdr:cNvPr id="873" name="フローチャート: 判断 872">
          <a:extLst>
            <a:ext uri="{FF2B5EF4-FFF2-40B4-BE49-F238E27FC236}">
              <a16:creationId xmlns:a16="http://schemas.microsoft.com/office/drawing/2014/main" id="{00000000-0008-0000-0600-000069030000}"/>
            </a:ext>
          </a:extLst>
        </xdr:cNvPr>
        <xdr:cNvSpPr/>
      </xdr:nvSpPr>
      <xdr:spPr>
        <a:xfrm>
          <a:off x="19494500" y="12905892"/>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165269</xdr:rowOff>
    </xdr:from>
    <xdr:ext cx="534377"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9278111" y="12681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63830</xdr:rowOff>
    </xdr:from>
    <xdr:to>
      <xdr:col>98</xdr:col>
      <xdr:colOff>38100</xdr:colOff>
      <xdr:row>75</xdr:row>
      <xdr:rowOff>165430</xdr:rowOff>
    </xdr:to>
    <xdr:sp macro="" textlink="">
      <xdr:nvSpPr>
        <xdr:cNvPr id="875" name="フローチャート: 判断 874">
          <a:extLst>
            <a:ext uri="{FF2B5EF4-FFF2-40B4-BE49-F238E27FC236}">
              <a16:creationId xmlns:a16="http://schemas.microsoft.com/office/drawing/2014/main" id="{00000000-0008-0000-0600-00006B030000}"/>
            </a:ext>
          </a:extLst>
        </xdr:cNvPr>
        <xdr:cNvSpPr/>
      </xdr:nvSpPr>
      <xdr:spPr>
        <a:xfrm>
          <a:off x="18605500" y="12922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10507</xdr:rowOff>
    </xdr:from>
    <xdr:ext cx="534377"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8389111" y="12697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44361</xdr:rowOff>
    </xdr:from>
    <xdr:to>
      <xdr:col>116</xdr:col>
      <xdr:colOff>114300</xdr:colOff>
      <xdr:row>75</xdr:row>
      <xdr:rowOff>145961</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22110700" y="1290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75</xdr:row>
      <xdr:rowOff>22788</xdr:rowOff>
    </xdr:from>
    <xdr:ext cx="534377" cy="259045"/>
    <xdr:sp macro="" textlink="">
      <xdr:nvSpPr>
        <xdr:cNvPr id="883" name="繰出金該当値テキスト">
          <a:extLst>
            <a:ext uri="{FF2B5EF4-FFF2-40B4-BE49-F238E27FC236}">
              <a16:creationId xmlns:a16="http://schemas.microsoft.com/office/drawing/2014/main" id="{00000000-0008-0000-0600-000073030000}"/>
            </a:ext>
          </a:extLst>
        </xdr:cNvPr>
        <xdr:cNvSpPr txBox="1"/>
      </xdr:nvSpPr>
      <xdr:spPr>
        <a:xfrm>
          <a:off x="22212300" y="12881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150470</xdr:rowOff>
    </xdr:from>
    <xdr:to>
      <xdr:col>112</xdr:col>
      <xdr:colOff>38100</xdr:colOff>
      <xdr:row>76</xdr:row>
      <xdr:rowOff>80620</xdr:rowOff>
    </xdr:to>
    <xdr:sp macro="" textlink="">
      <xdr:nvSpPr>
        <xdr:cNvPr id="884" name="楕円 883">
          <a:extLst>
            <a:ext uri="{FF2B5EF4-FFF2-40B4-BE49-F238E27FC236}">
              <a16:creationId xmlns:a16="http://schemas.microsoft.com/office/drawing/2014/main" id="{00000000-0008-0000-0600-000074030000}"/>
            </a:ext>
          </a:extLst>
        </xdr:cNvPr>
        <xdr:cNvSpPr/>
      </xdr:nvSpPr>
      <xdr:spPr>
        <a:xfrm>
          <a:off x="21272500" y="1300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71747</xdr:rowOff>
    </xdr:from>
    <xdr:ext cx="534377" cy="259045"/>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21056111" y="13101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33046</xdr:rowOff>
    </xdr:from>
    <xdr:to>
      <xdr:col>107</xdr:col>
      <xdr:colOff>101600</xdr:colOff>
      <xdr:row>76</xdr:row>
      <xdr:rowOff>134646</xdr:rowOff>
    </xdr:to>
    <xdr:sp macro="" textlink="">
      <xdr:nvSpPr>
        <xdr:cNvPr id="886" name="楕円 885">
          <a:extLst>
            <a:ext uri="{FF2B5EF4-FFF2-40B4-BE49-F238E27FC236}">
              <a16:creationId xmlns:a16="http://schemas.microsoft.com/office/drawing/2014/main" id="{00000000-0008-0000-0600-000076030000}"/>
            </a:ext>
          </a:extLst>
        </xdr:cNvPr>
        <xdr:cNvSpPr/>
      </xdr:nvSpPr>
      <xdr:spPr>
        <a:xfrm>
          <a:off x="20383500" y="13063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125773</xdr:rowOff>
    </xdr:from>
    <xdr:ext cx="534377" cy="259045"/>
    <xdr:sp macro="" textlink="">
      <xdr:nvSpPr>
        <xdr:cNvPr id="887" name="テキスト ボックス 886">
          <a:extLst>
            <a:ext uri="{FF2B5EF4-FFF2-40B4-BE49-F238E27FC236}">
              <a16:creationId xmlns:a16="http://schemas.microsoft.com/office/drawing/2014/main" id="{00000000-0008-0000-0600-000077030000}"/>
            </a:ext>
          </a:extLst>
        </xdr:cNvPr>
        <xdr:cNvSpPr txBox="1"/>
      </xdr:nvSpPr>
      <xdr:spPr>
        <a:xfrm>
          <a:off x="20167111" y="13155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41542</xdr:rowOff>
    </xdr:from>
    <xdr:to>
      <xdr:col>102</xdr:col>
      <xdr:colOff>165100</xdr:colOff>
      <xdr:row>76</xdr:row>
      <xdr:rowOff>143142</xdr:rowOff>
    </xdr:to>
    <xdr:sp macro="" textlink="">
      <xdr:nvSpPr>
        <xdr:cNvPr id="888" name="楕円 887">
          <a:extLst>
            <a:ext uri="{FF2B5EF4-FFF2-40B4-BE49-F238E27FC236}">
              <a16:creationId xmlns:a16="http://schemas.microsoft.com/office/drawing/2014/main" id="{00000000-0008-0000-0600-000078030000}"/>
            </a:ext>
          </a:extLst>
        </xdr:cNvPr>
        <xdr:cNvSpPr/>
      </xdr:nvSpPr>
      <xdr:spPr>
        <a:xfrm>
          <a:off x="19494500" y="13071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134269</xdr:rowOff>
    </xdr:from>
    <xdr:ext cx="534377" cy="259045"/>
    <xdr:sp macro="" textlink="">
      <xdr:nvSpPr>
        <xdr:cNvPr id="889" name="テキスト ボックス 888">
          <a:extLst>
            <a:ext uri="{FF2B5EF4-FFF2-40B4-BE49-F238E27FC236}">
              <a16:creationId xmlns:a16="http://schemas.microsoft.com/office/drawing/2014/main" id="{00000000-0008-0000-0600-000079030000}"/>
            </a:ext>
          </a:extLst>
        </xdr:cNvPr>
        <xdr:cNvSpPr txBox="1"/>
      </xdr:nvSpPr>
      <xdr:spPr>
        <a:xfrm>
          <a:off x="19278111" y="13164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63449</xdr:rowOff>
    </xdr:from>
    <xdr:to>
      <xdr:col>98</xdr:col>
      <xdr:colOff>38100</xdr:colOff>
      <xdr:row>76</xdr:row>
      <xdr:rowOff>165049</xdr:rowOff>
    </xdr:to>
    <xdr:sp macro="" textlink="">
      <xdr:nvSpPr>
        <xdr:cNvPr id="890" name="楕円 889">
          <a:extLst>
            <a:ext uri="{FF2B5EF4-FFF2-40B4-BE49-F238E27FC236}">
              <a16:creationId xmlns:a16="http://schemas.microsoft.com/office/drawing/2014/main" id="{00000000-0008-0000-0600-00007A030000}"/>
            </a:ext>
          </a:extLst>
        </xdr:cNvPr>
        <xdr:cNvSpPr/>
      </xdr:nvSpPr>
      <xdr:spPr>
        <a:xfrm>
          <a:off x="18605500" y="13093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156176</xdr:rowOff>
    </xdr:from>
    <xdr:ext cx="534377" cy="259045"/>
    <xdr:sp macro="" textlink="">
      <xdr:nvSpPr>
        <xdr:cNvPr id="891" name="テキスト ボックス 890">
          <a:extLst>
            <a:ext uri="{FF2B5EF4-FFF2-40B4-BE49-F238E27FC236}">
              <a16:creationId xmlns:a16="http://schemas.microsoft.com/office/drawing/2014/main" id="{00000000-0008-0000-0600-00007B030000}"/>
            </a:ext>
          </a:extLst>
        </xdr:cNvPr>
        <xdr:cNvSpPr txBox="1"/>
      </xdr:nvSpPr>
      <xdr:spPr>
        <a:xfrm>
          <a:off x="18389111" y="13186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7" name="正方形/長方形 896">
          <a:extLst>
            <a:ext uri="{FF2B5EF4-FFF2-40B4-BE49-F238E27FC236}">
              <a16:creationId xmlns:a16="http://schemas.microsoft.com/office/drawing/2014/main" id="{00000000-0008-0000-0600-000081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8" name="正方形/長方形 897">
          <a:extLst>
            <a:ext uri="{FF2B5EF4-FFF2-40B4-BE49-F238E27FC236}">
              <a16:creationId xmlns:a16="http://schemas.microsoft.com/office/drawing/2014/main" id="{00000000-0008-0000-0600-000082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9" name="正方形/長方形 898">
          <a:extLst>
            <a:ext uri="{FF2B5EF4-FFF2-40B4-BE49-F238E27FC236}">
              <a16:creationId xmlns:a16="http://schemas.microsoft.com/office/drawing/2014/main" id="{00000000-0008-0000-0600-000083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6" name="前年度繰上充用金グラフ枠">
          <a:extLst>
            <a:ext uri="{FF2B5EF4-FFF2-40B4-BE49-F238E27FC236}">
              <a16:creationId xmlns:a16="http://schemas.microsoft.com/office/drawing/2014/main" id="{00000000-0008-0000-0600-00008A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8" name="前年度繰上充用金最小値テキスト">
          <a:extLst>
            <a:ext uri="{FF2B5EF4-FFF2-40B4-BE49-F238E27FC236}">
              <a16:creationId xmlns:a16="http://schemas.microsoft.com/office/drawing/2014/main" id="{00000000-0008-0000-0600-00008C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10" name="前年度繰上充用金最大値テキスト">
          <a:extLst>
            <a:ext uri="{FF2B5EF4-FFF2-40B4-BE49-F238E27FC236}">
              <a16:creationId xmlns:a16="http://schemas.microsoft.com/office/drawing/2014/main" id="{00000000-0008-0000-0600-00008E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1" name="直線コネクタ 910">
          <a:extLst>
            <a:ext uri="{FF2B5EF4-FFF2-40B4-BE49-F238E27FC236}">
              <a16:creationId xmlns:a16="http://schemas.microsoft.com/office/drawing/2014/main" id="{00000000-0008-0000-0600-00008F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3" name="前年度繰上充用金平均値テキスト">
          <a:extLst>
            <a:ext uri="{FF2B5EF4-FFF2-40B4-BE49-F238E27FC236}">
              <a16:creationId xmlns:a16="http://schemas.microsoft.com/office/drawing/2014/main" id="{00000000-0008-0000-0600-000091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5" name="直線コネクタ 914">
          <a:extLst>
            <a:ext uri="{FF2B5EF4-FFF2-40B4-BE49-F238E27FC236}">
              <a16:creationId xmlns:a16="http://schemas.microsoft.com/office/drawing/2014/main" id="{00000000-0008-0000-0600-000093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8" name="直線コネクタ 917">
          <a:extLst>
            <a:ext uri="{FF2B5EF4-FFF2-40B4-BE49-F238E27FC236}">
              <a16:creationId xmlns:a16="http://schemas.microsoft.com/office/drawing/2014/main" id="{00000000-0008-0000-0600-000096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9" name="フローチャート: 判断 918">
          <a:extLst>
            <a:ext uri="{FF2B5EF4-FFF2-40B4-BE49-F238E27FC236}">
              <a16:creationId xmlns:a16="http://schemas.microsoft.com/office/drawing/2014/main" id="{00000000-0008-0000-0600-000097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21" name="直線コネクタ 920">
          <a:extLst>
            <a:ext uri="{FF2B5EF4-FFF2-40B4-BE49-F238E27FC236}">
              <a16:creationId xmlns:a16="http://schemas.microsoft.com/office/drawing/2014/main" id="{00000000-0008-0000-0600-000099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22" name="フローチャート: 判断 921">
          <a:extLst>
            <a:ext uri="{FF2B5EF4-FFF2-40B4-BE49-F238E27FC236}">
              <a16:creationId xmlns:a16="http://schemas.microsoft.com/office/drawing/2014/main" id="{00000000-0008-0000-0600-00009A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4" name="フローチャート: 判断 923">
          <a:extLst>
            <a:ext uri="{FF2B5EF4-FFF2-40B4-BE49-F238E27FC236}">
              <a16:creationId xmlns:a16="http://schemas.microsoft.com/office/drawing/2014/main" id="{00000000-0008-0000-0600-00009C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32" name="前年度繰上充用金該当値テキスト">
          <a:extLst>
            <a:ext uri="{FF2B5EF4-FFF2-40B4-BE49-F238E27FC236}">
              <a16:creationId xmlns:a16="http://schemas.microsoft.com/office/drawing/2014/main" id="{00000000-0008-0000-0600-0000A4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3" name="楕円 932">
          <a:extLst>
            <a:ext uri="{FF2B5EF4-FFF2-40B4-BE49-F238E27FC236}">
              <a16:creationId xmlns:a16="http://schemas.microsoft.com/office/drawing/2014/main" id="{00000000-0008-0000-0600-0000A5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5" name="楕円 934">
          <a:extLst>
            <a:ext uri="{FF2B5EF4-FFF2-40B4-BE49-F238E27FC236}">
              <a16:creationId xmlns:a16="http://schemas.microsoft.com/office/drawing/2014/main" id="{00000000-0008-0000-0600-0000A7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6" name="テキスト ボックス 935">
          <a:extLst>
            <a:ext uri="{FF2B5EF4-FFF2-40B4-BE49-F238E27FC236}">
              <a16:creationId xmlns:a16="http://schemas.microsoft.com/office/drawing/2014/main" id="{00000000-0008-0000-0600-0000A8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7" name="楕円 936">
          <a:extLst>
            <a:ext uri="{FF2B5EF4-FFF2-40B4-BE49-F238E27FC236}">
              <a16:creationId xmlns:a16="http://schemas.microsoft.com/office/drawing/2014/main" id="{00000000-0008-0000-0600-0000A9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8" name="テキスト ボックス 937">
          <a:extLst>
            <a:ext uri="{FF2B5EF4-FFF2-40B4-BE49-F238E27FC236}">
              <a16:creationId xmlns:a16="http://schemas.microsoft.com/office/drawing/2014/main" id="{00000000-0008-0000-0600-0000AA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9" name="楕円 938">
          <a:extLst>
            <a:ext uri="{FF2B5EF4-FFF2-40B4-BE49-F238E27FC236}">
              <a16:creationId xmlns:a16="http://schemas.microsoft.com/office/drawing/2014/main" id="{00000000-0008-0000-0600-0000AB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40" name="テキスト ボックス 939">
          <a:extLst>
            <a:ext uri="{FF2B5EF4-FFF2-40B4-BE49-F238E27FC236}">
              <a16:creationId xmlns:a16="http://schemas.microsoft.com/office/drawing/2014/main" id="{00000000-0008-0000-0600-0000AC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41" name="正方形/長方形 940">
          <a:extLst>
            <a:ext uri="{FF2B5EF4-FFF2-40B4-BE49-F238E27FC236}">
              <a16:creationId xmlns:a16="http://schemas.microsoft.com/office/drawing/2014/main" id="{00000000-0008-0000-0600-0000AD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2" name="正方形/長方形 941">
          <a:extLst>
            <a:ext uri="{FF2B5EF4-FFF2-40B4-BE49-F238E27FC236}">
              <a16:creationId xmlns:a16="http://schemas.microsoft.com/office/drawing/2014/main" id="{00000000-0008-0000-0600-0000AE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3" name="テキスト ボックス 942">
          <a:extLst>
            <a:ext uri="{FF2B5EF4-FFF2-40B4-BE49-F238E27FC236}">
              <a16:creationId xmlns:a16="http://schemas.microsoft.com/office/drawing/2014/main" id="{00000000-0008-0000-0600-0000AF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歳出決算総額は、住民一人当たり</a:t>
          </a:r>
          <a:r>
            <a:rPr lang="en-US"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462,779</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円となっている。主な構成項目である人件費は、住民一人当たり</a:t>
          </a:r>
          <a:r>
            <a:rPr lang="en-US"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75,922</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円となっており、</a:t>
          </a:r>
          <a:r>
            <a:rPr kumimoji="1" lang="ja-JP" altLang="ja-JP" sz="1400">
              <a:solidFill>
                <a:schemeClr val="tx1"/>
              </a:solidFill>
              <a:effectLst/>
              <a:latin typeface="ＭＳ Ｐゴシック" panose="020B0600070205080204" pitchFamily="50" charset="-128"/>
              <a:ea typeface="ＭＳ Ｐゴシック" panose="020B0600070205080204" pitchFamily="50" charset="-128"/>
              <a:cs typeface="+mn-cs"/>
            </a:rPr>
            <a:t>人事院勧告に基づく給与改定や会計年度任用職員への勤勉手当の支給等に伴い増加</a:t>
          </a:r>
          <a:r>
            <a:rPr kumimoji="1" lang="ja-JP" altLang="en-US" sz="1400">
              <a:solidFill>
                <a:schemeClr val="tx1"/>
              </a:solidFill>
              <a:effectLst/>
              <a:latin typeface="ＭＳ Ｐゴシック" panose="020B0600070205080204" pitchFamily="50" charset="-128"/>
              <a:ea typeface="ＭＳ Ｐゴシック" panose="020B0600070205080204" pitchFamily="50" charset="-128"/>
              <a:cs typeface="+mn-cs"/>
            </a:rPr>
            <a:t>している</a:t>
          </a:r>
          <a:r>
            <a:rPr lang="ja-JP" altLang="en-US" sz="1400" b="0" i="0" baseline="0">
              <a:solidFill>
                <a:schemeClr val="tx1"/>
              </a:solidFill>
              <a:effectLst/>
              <a:latin typeface="ＭＳ Ｐゴシック" panose="020B0600070205080204" pitchFamily="50" charset="-128"/>
              <a:ea typeface="ＭＳ Ｐゴシック" panose="020B0600070205080204" pitchFamily="50" charset="-128"/>
              <a:cs typeface="+mn-cs"/>
            </a:rPr>
            <a:t>。</a:t>
          </a:r>
          <a:endParaRPr lang="ja-JP" altLang="ja-JP" sz="1800">
            <a:solidFill>
              <a:schemeClr val="tx1"/>
            </a:solidFill>
            <a:effectLst/>
            <a:latin typeface="ＭＳ Ｐゴシック" panose="020B0600070205080204" pitchFamily="50" charset="-128"/>
            <a:ea typeface="ＭＳ Ｐゴシック" panose="020B0600070205080204" pitchFamily="50" charset="-128"/>
          </a:endParaRPr>
        </a:p>
        <a:p>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・公共施設が多いことから、維持補修費が構造的に高い水準にあり、令和</a:t>
          </a:r>
          <a:r>
            <a:rPr kumimoji="1"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６</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年度は</a:t>
          </a:r>
          <a:r>
            <a:rPr kumimoji="1"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8,441</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円となっている。</a:t>
          </a:r>
          <a:endParaRPr lang="ja-JP" altLang="ja-JP" sz="1800">
            <a:effectLst/>
            <a:latin typeface="ＭＳ Ｐゴシック" panose="020B0600070205080204" pitchFamily="50" charset="-128"/>
            <a:ea typeface="ＭＳ Ｐゴシック" panose="020B0600070205080204" pitchFamily="50" charset="-128"/>
          </a:endParaRPr>
        </a:p>
        <a:p>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400">
              <a:solidFill>
                <a:schemeClr val="tx1"/>
              </a:solidFill>
              <a:effectLst/>
              <a:latin typeface="ＭＳ Ｐゴシック" panose="020B0600070205080204" pitchFamily="50" charset="-128"/>
              <a:ea typeface="ＭＳ Ｐゴシック" panose="020B0600070205080204" pitchFamily="50" charset="-128"/>
              <a:cs typeface="+mn-cs"/>
            </a:rPr>
            <a:t>庁舎の改修等</a:t>
          </a:r>
          <a:r>
            <a:rPr kumimoji="1" lang="ja-JP" altLang="ja-JP" sz="1400">
              <a:solidFill>
                <a:schemeClr val="tx1"/>
              </a:solidFill>
              <a:effectLst/>
              <a:latin typeface="ＭＳ Ｐゴシック" panose="020B0600070205080204" pitchFamily="50" charset="-128"/>
              <a:ea typeface="ＭＳ Ｐゴシック" panose="020B0600070205080204" pitchFamily="50" charset="-128"/>
              <a:cs typeface="+mn-cs"/>
            </a:rPr>
            <a:t>により</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普通建設事業費を増額させ</a:t>
          </a:r>
          <a:r>
            <a:rPr kumimoji="1" lang="ja-JP" altLang="ja-JP" sz="1400" baseline="0">
              <a:solidFill>
                <a:schemeClr val="dk1"/>
              </a:solidFill>
              <a:effectLst/>
              <a:latin typeface="ＭＳ Ｐゴシック" panose="020B0600070205080204" pitchFamily="50" charset="-128"/>
              <a:ea typeface="ＭＳ Ｐゴシック" panose="020B0600070205080204" pitchFamily="50" charset="-128"/>
              <a:cs typeface="+mn-cs"/>
            </a:rPr>
            <a:t>て</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おり、令和</a:t>
          </a:r>
          <a:r>
            <a:rPr kumimoji="1"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６</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年度は</a:t>
          </a:r>
          <a:r>
            <a:rPr kumimoji="1"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64,588</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円となっている。</a:t>
          </a:r>
          <a:endParaRPr lang="ja-JP" altLang="ja-JP" sz="1800">
            <a:effectLst/>
            <a:latin typeface="ＭＳ Ｐゴシック" panose="020B0600070205080204" pitchFamily="50" charset="-128"/>
            <a:ea typeface="ＭＳ Ｐゴシック" panose="020B0600070205080204" pitchFamily="50" charset="-128"/>
          </a:endParaRPr>
        </a:p>
        <a:p>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・今後、公共施設等総合管理計画に基づき、将来世代の負担を少しでも軽減するために、施設の長寿命化や施設規模の縮小により修繕更新・建替費用及び運営経費の縮減を図ることが必要である。</a:t>
          </a:r>
          <a:endParaRPr lang="ja-JP" altLang="ja-JP" sz="18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大阪府吹田市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384,506
377,092
36.09
179,005,895
177,941,377
316,622
83,824,632
69,697,344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40</xdr:row>
      <xdr:rowOff>111777</xdr:rowOff>
    </xdr:from>
    <xdr:ext cx="377026"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384974" y="6969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159512</xdr:rowOff>
    </xdr:from>
    <xdr:to>
      <xdr:col>24</xdr:col>
      <xdr:colOff>62865</xdr:colOff>
      <xdr:row>37</xdr:row>
      <xdr:rowOff>138938</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303012"/>
          <a:ext cx="1270" cy="11795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142765</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486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138938</xdr:rowOff>
    </xdr:from>
    <xdr:to>
      <xdr:col>24</xdr:col>
      <xdr:colOff>152400</xdr:colOff>
      <xdr:row>37</xdr:row>
      <xdr:rowOff>138938</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482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106189</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078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2,874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159512</xdr:rowOff>
    </xdr:from>
    <xdr:to>
      <xdr:col>24</xdr:col>
      <xdr:colOff>152400</xdr:colOff>
      <xdr:row>30</xdr:row>
      <xdr:rowOff>159512</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303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58166</xdr:rowOff>
    </xdr:from>
    <xdr:to>
      <xdr:col>24</xdr:col>
      <xdr:colOff>63500</xdr:colOff>
      <xdr:row>35</xdr:row>
      <xdr:rowOff>143510</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3797300" y="6058916"/>
          <a:ext cx="838200" cy="85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30243</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85954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7366</xdr:rowOff>
    </xdr:from>
    <xdr:to>
      <xdr:col>24</xdr:col>
      <xdr:colOff>114300</xdr:colOff>
      <xdr:row>35</xdr:row>
      <xdr:rowOff>108966</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008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58166</xdr:rowOff>
    </xdr:from>
    <xdr:to>
      <xdr:col>19</xdr:col>
      <xdr:colOff>177800</xdr:colOff>
      <xdr:row>35</xdr:row>
      <xdr:rowOff>75692</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058916"/>
          <a:ext cx="889000" cy="17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27940</xdr:rowOff>
    </xdr:from>
    <xdr:to>
      <xdr:col>20</xdr:col>
      <xdr:colOff>38100</xdr:colOff>
      <xdr:row>35</xdr:row>
      <xdr:rowOff>129540</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028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120667</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121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23876</xdr:rowOff>
    </xdr:from>
    <xdr:to>
      <xdr:col>15</xdr:col>
      <xdr:colOff>50800</xdr:colOff>
      <xdr:row>35</xdr:row>
      <xdr:rowOff>75692</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a:off x="2019300" y="6024626"/>
          <a:ext cx="889000" cy="51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42418</xdr:rowOff>
    </xdr:from>
    <xdr:to>
      <xdr:col>15</xdr:col>
      <xdr:colOff>101600</xdr:colOff>
      <xdr:row>35</xdr:row>
      <xdr:rowOff>144018</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043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135145</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135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23876</xdr:rowOff>
    </xdr:from>
    <xdr:to>
      <xdr:col>10</xdr:col>
      <xdr:colOff>114300</xdr:colOff>
      <xdr:row>35</xdr:row>
      <xdr:rowOff>77216</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024626"/>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56134</xdr:rowOff>
    </xdr:from>
    <xdr:to>
      <xdr:col>10</xdr:col>
      <xdr:colOff>165100</xdr:colOff>
      <xdr:row>35</xdr:row>
      <xdr:rowOff>157734</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056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148861</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149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58420</xdr:rowOff>
    </xdr:from>
    <xdr:to>
      <xdr:col>6</xdr:col>
      <xdr:colOff>38100</xdr:colOff>
      <xdr:row>35</xdr:row>
      <xdr:rowOff>160020</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059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151147</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151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92710</xdr:rowOff>
    </xdr:from>
    <xdr:to>
      <xdr:col>24</xdr:col>
      <xdr:colOff>114300</xdr:colOff>
      <xdr:row>36</xdr:row>
      <xdr:rowOff>22860</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093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71137</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071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7366</xdr:rowOff>
    </xdr:from>
    <xdr:to>
      <xdr:col>20</xdr:col>
      <xdr:colOff>38100</xdr:colOff>
      <xdr:row>35</xdr:row>
      <xdr:rowOff>108966</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008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125493</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57833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24892</xdr:rowOff>
    </xdr:from>
    <xdr:to>
      <xdr:col>15</xdr:col>
      <xdr:colOff>101600</xdr:colOff>
      <xdr:row>35</xdr:row>
      <xdr:rowOff>126492</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025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143019</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58008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144526</xdr:rowOff>
    </xdr:from>
    <xdr:to>
      <xdr:col>10</xdr:col>
      <xdr:colOff>165100</xdr:colOff>
      <xdr:row>35</xdr:row>
      <xdr:rowOff>74676</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5973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91203</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57490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26416</xdr:rowOff>
    </xdr:from>
    <xdr:to>
      <xdr:col>6</xdr:col>
      <xdr:colOff>38100</xdr:colOff>
      <xdr:row>35</xdr:row>
      <xdr:rowOff>128016</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027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144543</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58023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総務費グラフ枠">
          <a:extLst>
            <a:ext uri="{FF2B5EF4-FFF2-40B4-BE49-F238E27FC236}">
              <a16:creationId xmlns:a16="http://schemas.microsoft.com/office/drawing/2014/main" id="{00000000-0008-0000-07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53</xdr:row>
      <xdr:rowOff>57671</xdr:rowOff>
    </xdr:from>
    <xdr:to>
      <xdr:col>24</xdr:col>
      <xdr:colOff>62865</xdr:colOff>
      <xdr:row>59</xdr:row>
      <xdr:rowOff>46812</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flipV="1">
          <a:off x="4633595" y="9144521"/>
          <a:ext cx="1270" cy="1017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50639</xdr:rowOff>
    </xdr:from>
    <xdr:ext cx="534377" cy="259045"/>
    <xdr:sp macro="" textlink="">
      <xdr:nvSpPr>
        <xdr:cNvPr id="115" name="総務費最小値テキスト">
          <a:extLst>
            <a:ext uri="{FF2B5EF4-FFF2-40B4-BE49-F238E27FC236}">
              <a16:creationId xmlns:a16="http://schemas.microsoft.com/office/drawing/2014/main" id="{00000000-0008-0000-0700-000073000000}"/>
            </a:ext>
          </a:extLst>
        </xdr:cNvPr>
        <xdr:cNvSpPr txBox="1"/>
      </xdr:nvSpPr>
      <xdr:spPr>
        <a:xfrm>
          <a:off x="4686300" y="10166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46812</xdr:rowOff>
    </xdr:from>
    <xdr:to>
      <xdr:col>24</xdr:col>
      <xdr:colOff>152400</xdr:colOff>
      <xdr:row>59</xdr:row>
      <xdr:rowOff>46812</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4546600" y="10162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4348</xdr:rowOff>
    </xdr:from>
    <xdr:ext cx="599010" cy="259045"/>
    <xdr:sp macro="" textlink="">
      <xdr:nvSpPr>
        <xdr:cNvPr id="117" name="総務費最大値テキスト">
          <a:extLst>
            <a:ext uri="{FF2B5EF4-FFF2-40B4-BE49-F238E27FC236}">
              <a16:creationId xmlns:a16="http://schemas.microsoft.com/office/drawing/2014/main" id="{00000000-0008-0000-0700-000075000000}"/>
            </a:ext>
          </a:extLst>
        </xdr:cNvPr>
        <xdr:cNvSpPr txBox="1"/>
      </xdr:nvSpPr>
      <xdr:spPr>
        <a:xfrm>
          <a:off x="4686300" y="8919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109,959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53</xdr:row>
      <xdr:rowOff>57671</xdr:rowOff>
    </xdr:from>
    <xdr:to>
      <xdr:col>24</xdr:col>
      <xdr:colOff>152400</xdr:colOff>
      <xdr:row>53</xdr:row>
      <xdr:rowOff>57671</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4546600" y="91445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86678</xdr:rowOff>
    </xdr:from>
    <xdr:to>
      <xdr:col>24</xdr:col>
      <xdr:colOff>63500</xdr:colOff>
      <xdr:row>59</xdr:row>
      <xdr:rowOff>22695</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3797300" y="10030778"/>
          <a:ext cx="838200" cy="107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129608</xdr:rowOff>
    </xdr:from>
    <xdr:ext cx="534377" cy="259045"/>
    <xdr:sp macro="" textlink="">
      <xdr:nvSpPr>
        <xdr:cNvPr id="120" name="総務費平均値テキスト">
          <a:extLst>
            <a:ext uri="{FF2B5EF4-FFF2-40B4-BE49-F238E27FC236}">
              <a16:creationId xmlns:a16="http://schemas.microsoft.com/office/drawing/2014/main" id="{00000000-0008-0000-0700-000078000000}"/>
            </a:ext>
          </a:extLst>
        </xdr:cNvPr>
        <xdr:cNvSpPr txBox="1"/>
      </xdr:nvSpPr>
      <xdr:spPr>
        <a:xfrm>
          <a:off x="4686300" y="97308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106731</xdr:rowOff>
    </xdr:from>
    <xdr:to>
      <xdr:col>24</xdr:col>
      <xdr:colOff>114300</xdr:colOff>
      <xdr:row>58</xdr:row>
      <xdr:rowOff>36881</xdr:rowOff>
    </xdr:to>
    <xdr:sp macro="" textlink="">
      <xdr:nvSpPr>
        <xdr:cNvPr id="121" name="フローチャート: 判断 120">
          <a:extLst>
            <a:ext uri="{FF2B5EF4-FFF2-40B4-BE49-F238E27FC236}">
              <a16:creationId xmlns:a16="http://schemas.microsoft.com/office/drawing/2014/main" id="{00000000-0008-0000-0700-000079000000}"/>
            </a:ext>
          </a:extLst>
        </xdr:cNvPr>
        <xdr:cNvSpPr/>
      </xdr:nvSpPr>
      <xdr:spPr>
        <a:xfrm>
          <a:off x="4584700" y="9879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14110</xdr:rowOff>
    </xdr:from>
    <xdr:to>
      <xdr:col>19</xdr:col>
      <xdr:colOff>177800</xdr:colOff>
      <xdr:row>59</xdr:row>
      <xdr:rowOff>22695</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2908300" y="10129660"/>
          <a:ext cx="889000" cy="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168542</xdr:rowOff>
    </xdr:from>
    <xdr:to>
      <xdr:col>20</xdr:col>
      <xdr:colOff>38100</xdr:colOff>
      <xdr:row>58</xdr:row>
      <xdr:rowOff>98692</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3746500" y="9941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115219</xdr:rowOff>
    </xdr:from>
    <xdr:ext cx="534377"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3530111" y="9716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59</xdr:row>
      <xdr:rowOff>14110</xdr:rowOff>
    </xdr:from>
    <xdr:to>
      <xdr:col>15</xdr:col>
      <xdr:colOff>50800</xdr:colOff>
      <xdr:row>59</xdr:row>
      <xdr:rowOff>46913</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flipV="1">
          <a:off x="2019300" y="10129660"/>
          <a:ext cx="889000" cy="32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145872</xdr:rowOff>
    </xdr:from>
    <xdr:to>
      <xdr:col>15</xdr:col>
      <xdr:colOff>101600</xdr:colOff>
      <xdr:row>58</xdr:row>
      <xdr:rowOff>76022</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2857500" y="9918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92549</xdr:rowOff>
    </xdr:from>
    <xdr:ext cx="534377"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2641111" y="9693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51</xdr:row>
      <xdr:rowOff>4597</xdr:rowOff>
    </xdr:from>
    <xdr:to>
      <xdr:col>10</xdr:col>
      <xdr:colOff>114300</xdr:colOff>
      <xdr:row>59</xdr:row>
      <xdr:rowOff>46913</xdr:rowOff>
    </xdr:to>
    <xdr:cxnSp macro="">
      <xdr:nvCxnSpPr>
        <xdr:cNvPr id="128" name="直線コネクタ 127">
          <a:extLst>
            <a:ext uri="{FF2B5EF4-FFF2-40B4-BE49-F238E27FC236}">
              <a16:creationId xmlns:a16="http://schemas.microsoft.com/office/drawing/2014/main" id="{00000000-0008-0000-0700-000080000000}"/>
            </a:ext>
          </a:extLst>
        </xdr:cNvPr>
        <xdr:cNvCxnSpPr/>
      </xdr:nvCxnSpPr>
      <xdr:spPr>
        <a:xfrm>
          <a:off x="1130300" y="8748547"/>
          <a:ext cx="889000" cy="1413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146786</xdr:rowOff>
    </xdr:from>
    <xdr:to>
      <xdr:col>10</xdr:col>
      <xdr:colOff>165100</xdr:colOff>
      <xdr:row>58</xdr:row>
      <xdr:rowOff>76936</xdr:rowOff>
    </xdr:to>
    <xdr:sp macro="" textlink="">
      <xdr:nvSpPr>
        <xdr:cNvPr id="129" name="フローチャート: 判断 128">
          <a:extLst>
            <a:ext uri="{FF2B5EF4-FFF2-40B4-BE49-F238E27FC236}">
              <a16:creationId xmlns:a16="http://schemas.microsoft.com/office/drawing/2014/main" id="{00000000-0008-0000-0700-000081000000}"/>
            </a:ext>
          </a:extLst>
        </xdr:cNvPr>
        <xdr:cNvSpPr/>
      </xdr:nvSpPr>
      <xdr:spPr>
        <a:xfrm>
          <a:off x="1968500" y="9919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93463</xdr:rowOff>
    </xdr:from>
    <xdr:ext cx="534377"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1752111" y="9694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50</xdr:row>
      <xdr:rowOff>124523</xdr:rowOff>
    </xdr:from>
    <xdr:to>
      <xdr:col>6</xdr:col>
      <xdr:colOff>38100</xdr:colOff>
      <xdr:row>51</xdr:row>
      <xdr:rowOff>54673</xdr:rowOff>
    </xdr:to>
    <xdr:sp macro="" textlink="">
      <xdr:nvSpPr>
        <xdr:cNvPr id="131" name="フローチャート: 判断 130">
          <a:extLst>
            <a:ext uri="{FF2B5EF4-FFF2-40B4-BE49-F238E27FC236}">
              <a16:creationId xmlns:a16="http://schemas.microsoft.com/office/drawing/2014/main" id="{00000000-0008-0000-0700-000083000000}"/>
            </a:ext>
          </a:extLst>
        </xdr:cNvPr>
        <xdr:cNvSpPr/>
      </xdr:nvSpPr>
      <xdr:spPr>
        <a:xfrm>
          <a:off x="1079500" y="869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49</xdr:row>
      <xdr:rowOff>71200</xdr:rowOff>
    </xdr:from>
    <xdr:ext cx="59901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830795" y="84722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35878</xdr:rowOff>
    </xdr:from>
    <xdr:to>
      <xdr:col>24</xdr:col>
      <xdr:colOff>114300</xdr:colOff>
      <xdr:row>58</xdr:row>
      <xdr:rowOff>137478</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4584700" y="9979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14305</xdr:rowOff>
    </xdr:from>
    <xdr:ext cx="534377" cy="259045"/>
    <xdr:sp macro="" textlink="">
      <xdr:nvSpPr>
        <xdr:cNvPr id="139" name="総務費該当値テキスト">
          <a:extLst>
            <a:ext uri="{FF2B5EF4-FFF2-40B4-BE49-F238E27FC236}">
              <a16:creationId xmlns:a16="http://schemas.microsoft.com/office/drawing/2014/main" id="{00000000-0008-0000-0700-00008B000000}"/>
            </a:ext>
          </a:extLst>
        </xdr:cNvPr>
        <xdr:cNvSpPr txBox="1"/>
      </xdr:nvSpPr>
      <xdr:spPr>
        <a:xfrm>
          <a:off x="4686300" y="9958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143345</xdr:rowOff>
    </xdr:from>
    <xdr:to>
      <xdr:col>20</xdr:col>
      <xdr:colOff>38100</xdr:colOff>
      <xdr:row>59</xdr:row>
      <xdr:rowOff>73495</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3746500" y="10087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59</xdr:row>
      <xdr:rowOff>64622</xdr:rowOff>
    </xdr:from>
    <xdr:ext cx="534377"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3530111" y="10180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134760</xdr:rowOff>
    </xdr:from>
    <xdr:to>
      <xdr:col>15</xdr:col>
      <xdr:colOff>101600</xdr:colOff>
      <xdr:row>59</xdr:row>
      <xdr:rowOff>64910</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2857500" y="1007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59</xdr:row>
      <xdr:rowOff>56037</xdr:rowOff>
    </xdr:from>
    <xdr:ext cx="534377"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2641111" y="10171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167563</xdr:rowOff>
    </xdr:from>
    <xdr:to>
      <xdr:col>10</xdr:col>
      <xdr:colOff>165100</xdr:colOff>
      <xdr:row>59</xdr:row>
      <xdr:rowOff>97713</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1968500" y="10111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88840</xdr:rowOff>
    </xdr:from>
    <xdr:ext cx="534377"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1752111" y="10204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50</xdr:row>
      <xdr:rowOff>125247</xdr:rowOff>
    </xdr:from>
    <xdr:to>
      <xdr:col>6</xdr:col>
      <xdr:colOff>38100</xdr:colOff>
      <xdr:row>51</xdr:row>
      <xdr:rowOff>55397</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1079500" y="8697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51</xdr:row>
      <xdr:rowOff>46524</xdr:rowOff>
    </xdr:from>
    <xdr:ext cx="599010"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830795" y="87904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273,014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1" name="民生費グラフ枠">
          <a:extLst>
            <a:ext uri="{FF2B5EF4-FFF2-40B4-BE49-F238E27FC236}">
              <a16:creationId xmlns:a16="http://schemas.microsoft.com/office/drawing/2014/main" id="{00000000-0008-0000-0700-0000AB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151046</xdr:rowOff>
    </xdr:from>
    <xdr:to>
      <xdr:col>24</xdr:col>
      <xdr:colOff>62865</xdr:colOff>
      <xdr:row>78</xdr:row>
      <xdr:rowOff>121518</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flipV="1">
          <a:off x="4633595" y="12323996"/>
          <a:ext cx="1270" cy="11706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125345</xdr:rowOff>
    </xdr:from>
    <xdr:ext cx="599010" cy="259045"/>
    <xdr:sp macro="" textlink="">
      <xdr:nvSpPr>
        <xdr:cNvPr id="173" name="民生費最小値テキスト">
          <a:extLst>
            <a:ext uri="{FF2B5EF4-FFF2-40B4-BE49-F238E27FC236}">
              <a16:creationId xmlns:a16="http://schemas.microsoft.com/office/drawing/2014/main" id="{00000000-0008-0000-0700-0000AD000000}"/>
            </a:ext>
          </a:extLst>
        </xdr:cNvPr>
        <xdr:cNvSpPr txBox="1"/>
      </xdr:nvSpPr>
      <xdr:spPr>
        <a:xfrm>
          <a:off x="4686300" y="13498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162,386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121518</xdr:rowOff>
    </xdr:from>
    <xdr:to>
      <xdr:col>24</xdr:col>
      <xdr:colOff>152400</xdr:colOff>
      <xdr:row>78</xdr:row>
      <xdr:rowOff>121518</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3494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97723</xdr:rowOff>
    </xdr:from>
    <xdr:ext cx="599010" cy="259045"/>
    <xdr:sp macro="" textlink="">
      <xdr:nvSpPr>
        <xdr:cNvPr id="175" name="民生費最大値テキスト">
          <a:extLst>
            <a:ext uri="{FF2B5EF4-FFF2-40B4-BE49-F238E27FC236}">
              <a16:creationId xmlns:a16="http://schemas.microsoft.com/office/drawing/2014/main" id="{00000000-0008-0000-0700-0000AF000000}"/>
            </a:ext>
          </a:extLst>
        </xdr:cNvPr>
        <xdr:cNvSpPr txBox="1"/>
      </xdr:nvSpPr>
      <xdr:spPr>
        <a:xfrm>
          <a:off x="4686300" y="120992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316,011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151046</xdr:rowOff>
    </xdr:from>
    <xdr:to>
      <xdr:col>24</xdr:col>
      <xdr:colOff>152400</xdr:colOff>
      <xdr:row>71</xdr:row>
      <xdr:rowOff>151046</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a:off x="4546600" y="12323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52184</xdr:rowOff>
    </xdr:from>
    <xdr:to>
      <xdr:col>24</xdr:col>
      <xdr:colOff>63500</xdr:colOff>
      <xdr:row>77</xdr:row>
      <xdr:rowOff>11074</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flipV="1">
          <a:off x="3797300" y="13082384"/>
          <a:ext cx="838200" cy="130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5537</xdr:rowOff>
    </xdr:from>
    <xdr:ext cx="599010" cy="259045"/>
    <xdr:sp macro="" textlink="">
      <xdr:nvSpPr>
        <xdr:cNvPr id="178" name="民生費平均値テキスト">
          <a:extLst>
            <a:ext uri="{FF2B5EF4-FFF2-40B4-BE49-F238E27FC236}">
              <a16:creationId xmlns:a16="http://schemas.microsoft.com/office/drawing/2014/main" id="{00000000-0008-0000-0700-0000B2000000}"/>
            </a:ext>
          </a:extLst>
        </xdr:cNvPr>
        <xdr:cNvSpPr txBox="1"/>
      </xdr:nvSpPr>
      <xdr:spPr>
        <a:xfrm>
          <a:off x="4686300" y="1303573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213,109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27110</xdr:rowOff>
    </xdr:from>
    <xdr:to>
      <xdr:col>24</xdr:col>
      <xdr:colOff>114300</xdr:colOff>
      <xdr:row>76</xdr:row>
      <xdr:rowOff>128710</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4584700" y="13057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11074</xdr:rowOff>
    </xdr:from>
    <xdr:to>
      <xdr:col>19</xdr:col>
      <xdr:colOff>177800</xdr:colOff>
      <xdr:row>77</xdr:row>
      <xdr:rowOff>39460</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flipV="1">
          <a:off x="2908300" y="13212724"/>
          <a:ext cx="889000" cy="28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98409</xdr:rowOff>
    </xdr:from>
    <xdr:to>
      <xdr:col>20</xdr:col>
      <xdr:colOff>38100</xdr:colOff>
      <xdr:row>77</xdr:row>
      <xdr:rowOff>28559</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3746500" y="13128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45086</xdr:rowOff>
    </xdr:from>
    <xdr:ext cx="599010" cy="25904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3497795" y="12903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31077</xdr:rowOff>
    </xdr:from>
    <xdr:to>
      <xdr:col>15</xdr:col>
      <xdr:colOff>50800</xdr:colOff>
      <xdr:row>77</xdr:row>
      <xdr:rowOff>39460</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a:off x="2019300" y="13232727"/>
          <a:ext cx="889000" cy="8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3663</xdr:rowOff>
    </xdr:from>
    <xdr:to>
      <xdr:col>15</xdr:col>
      <xdr:colOff>101600</xdr:colOff>
      <xdr:row>77</xdr:row>
      <xdr:rowOff>105263</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2857500" y="13205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96390</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2608795" y="132980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31077</xdr:rowOff>
    </xdr:from>
    <xdr:to>
      <xdr:col>10</xdr:col>
      <xdr:colOff>114300</xdr:colOff>
      <xdr:row>78</xdr:row>
      <xdr:rowOff>67858</xdr:rowOff>
    </xdr:to>
    <xdr:cxnSp macro="">
      <xdr:nvCxnSpPr>
        <xdr:cNvPr id="186" name="直線コネクタ 185">
          <a:extLst>
            <a:ext uri="{FF2B5EF4-FFF2-40B4-BE49-F238E27FC236}">
              <a16:creationId xmlns:a16="http://schemas.microsoft.com/office/drawing/2014/main" id="{00000000-0008-0000-0700-0000BA000000}"/>
            </a:ext>
          </a:extLst>
        </xdr:cNvPr>
        <xdr:cNvCxnSpPr/>
      </xdr:nvCxnSpPr>
      <xdr:spPr>
        <a:xfrm flipV="1">
          <a:off x="1130300" y="13232727"/>
          <a:ext cx="889000" cy="208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123639</xdr:rowOff>
    </xdr:from>
    <xdr:to>
      <xdr:col>10</xdr:col>
      <xdr:colOff>165100</xdr:colOff>
      <xdr:row>77</xdr:row>
      <xdr:rowOff>53789</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968500" y="13153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70317</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1719795" y="129290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147239</xdr:rowOff>
    </xdr:from>
    <xdr:to>
      <xdr:col>6</xdr:col>
      <xdr:colOff>38100</xdr:colOff>
      <xdr:row>78</xdr:row>
      <xdr:rowOff>77389</xdr:rowOff>
    </xdr:to>
    <xdr:sp macro="" textlink="">
      <xdr:nvSpPr>
        <xdr:cNvPr id="189" name="フローチャート: 判断 188">
          <a:extLst>
            <a:ext uri="{FF2B5EF4-FFF2-40B4-BE49-F238E27FC236}">
              <a16:creationId xmlns:a16="http://schemas.microsoft.com/office/drawing/2014/main" id="{00000000-0008-0000-0700-0000BD000000}"/>
            </a:ext>
          </a:extLst>
        </xdr:cNvPr>
        <xdr:cNvSpPr/>
      </xdr:nvSpPr>
      <xdr:spPr>
        <a:xfrm>
          <a:off x="1079500" y="13348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93916</xdr:rowOff>
    </xdr:from>
    <xdr:ext cx="59901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830795" y="131241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1384</xdr:rowOff>
    </xdr:from>
    <xdr:to>
      <xdr:col>24</xdr:col>
      <xdr:colOff>114300</xdr:colOff>
      <xdr:row>76</xdr:row>
      <xdr:rowOff>102984</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4584700" y="13031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24261</xdr:rowOff>
    </xdr:from>
    <xdr:ext cx="599010" cy="259045"/>
    <xdr:sp macro="" textlink="">
      <xdr:nvSpPr>
        <xdr:cNvPr id="197" name="民生費該当値テキスト">
          <a:extLst>
            <a:ext uri="{FF2B5EF4-FFF2-40B4-BE49-F238E27FC236}">
              <a16:creationId xmlns:a16="http://schemas.microsoft.com/office/drawing/2014/main" id="{00000000-0008-0000-0700-0000C5000000}"/>
            </a:ext>
          </a:extLst>
        </xdr:cNvPr>
        <xdr:cNvSpPr txBox="1"/>
      </xdr:nvSpPr>
      <xdr:spPr>
        <a:xfrm>
          <a:off x="4686300" y="128830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216,485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131724</xdr:rowOff>
    </xdr:from>
    <xdr:to>
      <xdr:col>20</xdr:col>
      <xdr:colOff>38100</xdr:colOff>
      <xdr:row>77</xdr:row>
      <xdr:rowOff>61874</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3746500" y="13161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53001</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3497795" y="132546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160110</xdr:rowOff>
    </xdr:from>
    <xdr:to>
      <xdr:col>15</xdr:col>
      <xdr:colOff>101600</xdr:colOff>
      <xdr:row>77</xdr:row>
      <xdr:rowOff>90260</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2857500" y="13190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106786</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2608795" y="129655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151727</xdr:rowOff>
    </xdr:from>
    <xdr:to>
      <xdr:col>10</xdr:col>
      <xdr:colOff>165100</xdr:colOff>
      <xdr:row>77</xdr:row>
      <xdr:rowOff>81877</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968500" y="13181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73004</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1719795" y="132746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17058</xdr:rowOff>
    </xdr:from>
    <xdr:to>
      <xdr:col>6</xdr:col>
      <xdr:colOff>38100</xdr:colOff>
      <xdr:row>78</xdr:row>
      <xdr:rowOff>118658</xdr:rowOff>
    </xdr:to>
    <xdr:sp macro="" textlink="">
      <xdr:nvSpPr>
        <xdr:cNvPr id="204" name="楕円 203">
          <a:extLst>
            <a:ext uri="{FF2B5EF4-FFF2-40B4-BE49-F238E27FC236}">
              <a16:creationId xmlns:a16="http://schemas.microsoft.com/office/drawing/2014/main" id="{00000000-0008-0000-0700-0000CC000000}"/>
            </a:ext>
          </a:extLst>
        </xdr:cNvPr>
        <xdr:cNvSpPr/>
      </xdr:nvSpPr>
      <xdr:spPr>
        <a:xfrm>
          <a:off x="1079500" y="13390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109785</xdr:rowOff>
    </xdr:from>
    <xdr:ext cx="599010" cy="259045"/>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830795" y="134828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168927</xdr:rowOff>
    </xdr:from>
    <xdr:ext cx="53129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230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衛生費グラフ枠">
          <a:extLst>
            <a:ext uri="{FF2B5EF4-FFF2-40B4-BE49-F238E27FC236}">
              <a16:creationId xmlns:a16="http://schemas.microsoft.com/office/drawing/2014/main" id="{00000000-0008-0000-0700-0000E3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95535</xdr:rowOff>
    </xdr:from>
    <xdr:to>
      <xdr:col>24</xdr:col>
      <xdr:colOff>62865</xdr:colOff>
      <xdr:row>97</xdr:row>
      <xdr:rowOff>152090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flipV="1">
          <a:off x="4633595" y="15526035"/>
          <a:ext cx="1270" cy="12567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155917</xdr:rowOff>
    </xdr:from>
    <xdr:ext cx="534377" cy="259045"/>
    <xdr:sp macro="" textlink="">
      <xdr:nvSpPr>
        <xdr:cNvPr id="229" name="衛生費最小値テキスト">
          <a:extLst>
            <a:ext uri="{FF2B5EF4-FFF2-40B4-BE49-F238E27FC236}">
              <a16:creationId xmlns:a16="http://schemas.microsoft.com/office/drawing/2014/main" id="{00000000-0008-0000-0700-0000E5000000}"/>
            </a:ext>
          </a:extLst>
        </xdr:cNvPr>
        <xdr:cNvSpPr txBox="1"/>
      </xdr:nvSpPr>
      <xdr:spPr>
        <a:xfrm>
          <a:off x="4686300" y="16786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152090</xdr:rowOff>
    </xdr:from>
    <xdr:to>
      <xdr:col>24</xdr:col>
      <xdr:colOff>152400</xdr:colOff>
      <xdr:row>97</xdr:row>
      <xdr:rowOff>152090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6782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42212</xdr:rowOff>
    </xdr:from>
    <xdr:ext cx="534377" cy="259045"/>
    <xdr:sp macro="" textlink="">
      <xdr:nvSpPr>
        <xdr:cNvPr id="231" name="衛生費最大値テキスト">
          <a:extLst>
            <a:ext uri="{FF2B5EF4-FFF2-40B4-BE49-F238E27FC236}">
              <a16:creationId xmlns:a16="http://schemas.microsoft.com/office/drawing/2014/main" id="{00000000-0008-0000-0700-0000E7000000}"/>
            </a:ext>
          </a:extLst>
        </xdr:cNvPr>
        <xdr:cNvSpPr txBox="1"/>
      </xdr:nvSpPr>
      <xdr:spPr>
        <a:xfrm>
          <a:off x="4686300" y="15301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81,932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95535</xdr:rowOff>
    </xdr:from>
    <xdr:to>
      <xdr:col>24</xdr:col>
      <xdr:colOff>152400</xdr:colOff>
      <xdr:row>90</xdr:row>
      <xdr:rowOff>95535</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4546600" y="155260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161578</xdr:rowOff>
    </xdr:from>
    <xdr:to>
      <xdr:col>24</xdr:col>
      <xdr:colOff>63500</xdr:colOff>
      <xdr:row>96</xdr:row>
      <xdr:rowOff>36830</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3797300" y="16449328"/>
          <a:ext cx="838200" cy="46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139084</xdr:rowOff>
    </xdr:from>
    <xdr:ext cx="534377" cy="259045"/>
    <xdr:sp macro="" textlink="">
      <xdr:nvSpPr>
        <xdr:cNvPr id="234" name="衛生費平均値テキスト">
          <a:extLst>
            <a:ext uri="{FF2B5EF4-FFF2-40B4-BE49-F238E27FC236}">
              <a16:creationId xmlns:a16="http://schemas.microsoft.com/office/drawing/2014/main" id="{00000000-0008-0000-0700-0000EA000000}"/>
            </a:ext>
          </a:extLst>
        </xdr:cNvPr>
        <xdr:cNvSpPr txBox="1"/>
      </xdr:nvSpPr>
      <xdr:spPr>
        <a:xfrm>
          <a:off x="4686300" y="164268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160657</xdr:rowOff>
    </xdr:from>
    <xdr:to>
      <xdr:col>24</xdr:col>
      <xdr:colOff>114300</xdr:colOff>
      <xdr:row>96</xdr:row>
      <xdr:rowOff>90807</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4584700" y="16448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49814</xdr:rowOff>
    </xdr:from>
    <xdr:to>
      <xdr:col>19</xdr:col>
      <xdr:colOff>177800</xdr:colOff>
      <xdr:row>95</xdr:row>
      <xdr:rowOff>161578</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2908300" y="16337564"/>
          <a:ext cx="889000" cy="111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103987</xdr:rowOff>
    </xdr:from>
    <xdr:to>
      <xdr:col>20</xdr:col>
      <xdr:colOff>38100</xdr:colOff>
      <xdr:row>96</xdr:row>
      <xdr:rowOff>34137</xdr:rowOff>
    </xdr:to>
    <xdr:sp macro="" textlink="">
      <xdr:nvSpPr>
        <xdr:cNvPr id="237" name="フローチャート: 判断 236">
          <a:extLst>
            <a:ext uri="{FF2B5EF4-FFF2-40B4-BE49-F238E27FC236}">
              <a16:creationId xmlns:a16="http://schemas.microsoft.com/office/drawing/2014/main" id="{00000000-0008-0000-0700-0000ED000000}"/>
            </a:ext>
          </a:extLst>
        </xdr:cNvPr>
        <xdr:cNvSpPr/>
      </xdr:nvSpPr>
      <xdr:spPr>
        <a:xfrm>
          <a:off x="3746500" y="16391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50664</xdr:rowOff>
    </xdr:from>
    <xdr:ext cx="534377" cy="259045"/>
    <xdr:sp macro="" textlink="">
      <xdr:nvSpPr>
        <xdr:cNvPr id="238" name="テキスト ボックス 237">
          <a:extLst>
            <a:ext uri="{FF2B5EF4-FFF2-40B4-BE49-F238E27FC236}">
              <a16:creationId xmlns:a16="http://schemas.microsoft.com/office/drawing/2014/main" id="{00000000-0008-0000-0700-0000EE000000}"/>
            </a:ext>
          </a:extLst>
        </xdr:cNvPr>
        <xdr:cNvSpPr txBox="1"/>
      </xdr:nvSpPr>
      <xdr:spPr>
        <a:xfrm>
          <a:off x="3530111" y="16166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30178</xdr:rowOff>
    </xdr:from>
    <xdr:to>
      <xdr:col>15</xdr:col>
      <xdr:colOff>50800</xdr:colOff>
      <xdr:row>95</xdr:row>
      <xdr:rowOff>49814</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a:off x="2019300" y="16317928"/>
          <a:ext cx="889000" cy="19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119190</xdr:rowOff>
    </xdr:from>
    <xdr:to>
      <xdr:col>15</xdr:col>
      <xdr:colOff>101600</xdr:colOff>
      <xdr:row>95</xdr:row>
      <xdr:rowOff>49340</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2857500" y="16235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65867</xdr:rowOff>
    </xdr:from>
    <xdr:ext cx="534377"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2641111" y="16010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30178</xdr:rowOff>
    </xdr:from>
    <xdr:to>
      <xdr:col>10</xdr:col>
      <xdr:colOff>114300</xdr:colOff>
      <xdr:row>96</xdr:row>
      <xdr:rowOff>94163</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flipV="1">
          <a:off x="1130300" y="16317928"/>
          <a:ext cx="889000" cy="235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166326</xdr:rowOff>
    </xdr:from>
    <xdr:to>
      <xdr:col>10</xdr:col>
      <xdr:colOff>165100</xdr:colOff>
      <xdr:row>95</xdr:row>
      <xdr:rowOff>96476</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968500" y="16282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87603</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1752111" y="16375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73995</xdr:rowOff>
    </xdr:from>
    <xdr:to>
      <xdr:col>6</xdr:col>
      <xdr:colOff>38100</xdr:colOff>
      <xdr:row>97</xdr:row>
      <xdr:rowOff>4145</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1079500" y="16533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166722</xdr:rowOff>
    </xdr:from>
    <xdr:ext cx="534377"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863111" y="16625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157480</xdr:rowOff>
    </xdr:from>
    <xdr:to>
      <xdr:col>24</xdr:col>
      <xdr:colOff>114300</xdr:colOff>
      <xdr:row>96</xdr:row>
      <xdr:rowOff>87630</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4584700" y="16445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8907</xdr:rowOff>
    </xdr:from>
    <xdr:ext cx="534377" cy="259045"/>
    <xdr:sp macro="" textlink="">
      <xdr:nvSpPr>
        <xdr:cNvPr id="253" name="衛生費該当値テキスト">
          <a:extLst>
            <a:ext uri="{FF2B5EF4-FFF2-40B4-BE49-F238E27FC236}">
              <a16:creationId xmlns:a16="http://schemas.microsoft.com/office/drawing/2014/main" id="{00000000-0008-0000-0700-0000FD000000}"/>
            </a:ext>
          </a:extLst>
        </xdr:cNvPr>
        <xdr:cNvSpPr txBox="1"/>
      </xdr:nvSpPr>
      <xdr:spPr>
        <a:xfrm>
          <a:off x="4686300" y="16296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39,500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110778</xdr:rowOff>
    </xdr:from>
    <xdr:to>
      <xdr:col>20</xdr:col>
      <xdr:colOff>38100</xdr:colOff>
      <xdr:row>96</xdr:row>
      <xdr:rowOff>40928</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3746500" y="16398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32055</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3530111" y="16491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170464</xdr:rowOff>
    </xdr:from>
    <xdr:to>
      <xdr:col>15</xdr:col>
      <xdr:colOff>101600</xdr:colOff>
      <xdr:row>95</xdr:row>
      <xdr:rowOff>100614</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2857500" y="16286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91741</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2641111" y="16379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150828</xdr:rowOff>
    </xdr:from>
    <xdr:to>
      <xdr:col>10</xdr:col>
      <xdr:colOff>165100</xdr:colOff>
      <xdr:row>95</xdr:row>
      <xdr:rowOff>80978</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968500" y="1626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97505</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1752111" y="16042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43363</xdr:rowOff>
    </xdr:from>
    <xdr:to>
      <xdr:col>6</xdr:col>
      <xdr:colOff>38100</xdr:colOff>
      <xdr:row>96</xdr:row>
      <xdr:rowOff>144963</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1079500" y="16502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161490</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863111" y="16277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a:extLst>
            <a:ext uri="{FF2B5EF4-FFF2-40B4-BE49-F238E27FC236}">
              <a16:creationId xmlns:a16="http://schemas.microsoft.com/office/drawing/2014/main" id="{00000000-0008-0000-0700-00000E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労働費グラフ枠">
          <a:extLst>
            <a:ext uri="{FF2B5EF4-FFF2-40B4-BE49-F238E27FC236}">
              <a16:creationId xmlns:a16="http://schemas.microsoft.com/office/drawing/2014/main" id="{00000000-0008-0000-0700-00001A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42316</xdr:rowOff>
    </xdr:from>
    <xdr:to>
      <xdr:col>54</xdr:col>
      <xdr:colOff>189865</xdr:colOff>
      <xdr:row>38</xdr:row>
      <xdr:rowOff>139700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flipV="1">
          <a:off x="10475595" y="5185816"/>
          <a:ext cx="1270" cy="14689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84" name="労働費最小値テキスト">
          <a:extLst>
            <a:ext uri="{FF2B5EF4-FFF2-40B4-BE49-F238E27FC236}">
              <a16:creationId xmlns:a16="http://schemas.microsoft.com/office/drawing/2014/main" id="{00000000-0008-0000-0700-00001C010000}"/>
            </a:ext>
          </a:extLst>
        </xdr:cNvPr>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160443</xdr:rowOff>
    </xdr:from>
    <xdr:ext cx="469744" cy="259045"/>
    <xdr:sp macro="" textlink="">
      <xdr:nvSpPr>
        <xdr:cNvPr id="286" name="労働費最大値テキスト">
          <a:extLst>
            <a:ext uri="{FF2B5EF4-FFF2-40B4-BE49-F238E27FC236}">
              <a16:creationId xmlns:a16="http://schemas.microsoft.com/office/drawing/2014/main" id="{00000000-0008-0000-0700-00001E010000}"/>
            </a:ext>
          </a:extLst>
        </xdr:cNvPr>
        <xdr:cNvSpPr txBox="1"/>
      </xdr:nvSpPr>
      <xdr:spPr>
        <a:xfrm>
          <a:off x="10528300" y="49610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3,213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42316</xdr:rowOff>
    </xdr:from>
    <xdr:to>
      <xdr:col>55</xdr:col>
      <xdr:colOff>88900</xdr:colOff>
      <xdr:row>30</xdr:row>
      <xdr:rowOff>42316</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10388600" y="5185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128727</xdr:rowOff>
    </xdr:from>
    <xdr:to>
      <xdr:col>55</xdr:col>
      <xdr:colOff>0</xdr:colOff>
      <xdr:row>37</xdr:row>
      <xdr:rowOff>13513</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9639300" y="6300927"/>
          <a:ext cx="838200" cy="56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124579</xdr:rowOff>
    </xdr:from>
    <xdr:ext cx="378565" cy="259045"/>
    <xdr:sp macro="" textlink="">
      <xdr:nvSpPr>
        <xdr:cNvPr id="289" name="労働費平均値テキスト">
          <a:extLst>
            <a:ext uri="{FF2B5EF4-FFF2-40B4-BE49-F238E27FC236}">
              <a16:creationId xmlns:a16="http://schemas.microsoft.com/office/drawing/2014/main" id="{00000000-0008-0000-0700-000021010000}"/>
            </a:ext>
          </a:extLst>
        </xdr:cNvPr>
        <xdr:cNvSpPr txBox="1"/>
      </xdr:nvSpPr>
      <xdr:spPr>
        <a:xfrm>
          <a:off x="10528300" y="612532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101702</xdr:rowOff>
    </xdr:from>
    <xdr:to>
      <xdr:col>55</xdr:col>
      <xdr:colOff>50800</xdr:colOff>
      <xdr:row>37</xdr:row>
      <xdr:rowOff>31852</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10426700" y="6273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128727</xdr:rowOff>
    </xdr:from>
    <xdr:to>
      <xdr:col>50</xdr:col>
      <xdr:colOff>114300</xdr:colOff>
      <xdr:row>37</xdr:row>
      <xdr:rowOff>20828</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8750300" y="6300927"/>
          <a:ext cx="889000" cy="63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122275</xdr:rowOff>
    </xdr:from>
    <xdr:to>
      <xdr:col>50</xdr:col>
      <xdr:colOff>165100</xdr:colOff>
      <xdr:row>37</xdr:row>
      <xdr:rowOff>52425</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9588500" y="6294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43552</xdr:rowOff>
    </xdr:from>
    <xdr:ext cx="378565" cy="259045"/>
    <xdr:sp macro="" textlink="">
      <xdr:nvSpPr>
        <xdr:cNvPr id="293" name="テキスト ボックス 292">
          <a:extLst>
            <a:ext uri="{FF2B5EF4-FFF2-40B4-BE49-F238E27FC236}">
              <a16:creationId xmlns:a16="http://schemas.microsoft.com/office/drawing/2014/main" id="{00000000-0008-0000-0700-000025010000}"/>
            </a:ext>
          </a:extLst>
        </xdr:cNvPr>
        <xdr:cNvSpPr txBox="1"/>
      </xdr:nvSpPr>
      <xdr:spPr>
        <a:xfrm>
          <a:off x="9450017" y="63872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32</xdr:row>
      <xdr:rowOff>140157</xdr:rowOff>
    </xdr:from>
    <xdr:to>
      <xdr:col>45</xdr:col>
      <xdr:colOff>177800</xdr:colOff>
      <xdr:row>37</xdr:row>
      <xdr:rowOff>20828</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7861300" y="5626557"/>
          <a:ext cx="889000" cy="737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114960</xdr:rowOff>
    </xdr:from>
    <xdr:to>
      <xdr:col>46</xdr:col>
      <xdr:colOff>38100</xdr:colOff>
      <xdr:row>37</xdr:row>
      <xdr:rowOff>45110</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8699500" y="628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35</xdr:row>
      <xdr:rowOff>61637</xdr:rowOff>
    </xdr:from>
    <xdr:ext cx="378565"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8561017" y="60623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32</xdr:row>
      <xdr:rowOff>140157</xdr:rowOff>
    </xdr:from>
    <xdr:to>
      <xdr:col>41</xdr:col>
      <xdr:colOff>50800</xdr:colOff>
      <xdr:row>37</xdr:row>
      <xdr:rowOff>29058</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flipV="1">
          <a:off x="6972300" y="5626557"/>
          <a:ext cx="889000" cy="746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99873</xdr:rowOff>
    </xdr:from>
    <xdr:to>
      <xdr:col>41</xdr:col>
      <xdr:colOff>101600</xdr:colOff>
      <xdr:row>37</xdr:row>
      <xdr:rowOff>30023</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7810500" y="6272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21150</xdr:rowOff>
    </xdr:from>
    <xdr:ext cx="378565"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7672017" y="63648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96672</xdr:rowOff>
    </xdr:from>
    <xdr:to>
      <xdr:col>36</xdr:col>
      <xdr:colOff>165100</xdr:colOff>
      <xdr:row>37</xdr:row>
      <xdr:rowOff>26822</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6921500" y="6268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35</xdr:row>
      <xdr:rowOff>43349</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6783017" y="60440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134163</xdr:rowOff>
    </xdr:from>
    <xdr:to>
      <xdr:col>55</xdr:col>
      <xdr:colOff>50800</xdr:colOff>
      <xdr:row>37</xdr:row>
      <xdr:rowOff>64313</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10426700" y="6306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112590</xdr:rowOff>
    </xdr:from>
    <xdr:ext cx="378565" cy="259045"/>
    <xdr:sp macro="" textlink="">
      <xdr:nvSpPr>
        <xdr:cNvPr id="308" name="労働費該当値テキスト">
          <a:extLst>
            <a:ext uri="{FF2B5EF4-FFF2-40B4-BE49-F238E27FC236}">
              <a16:creationId xmlns:a16="http://schemas.microsoft.com/office/drawing/2014/main" id="{00000000-0008-0000-0700-000034010000}"/>
            </a:ext>
          </a:extLst>
        </xdr:cNvPr>
        <xdr:cNvSpPr txBox="1"/>
      </xdr:nvSpPr>
      <xdr:spPr>
        <a:xfrm>
          <a:off x="10528300" y="62847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77927</xdr:rowOff>
    </xdr:from>
    <xdr:to>
      <xdr:col>50</xdr:col>
      <xdr:colOff>165100</xdr:colOff>
      <xdr:row>37</xdr:row>
      <xdr:rowOff>8077</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9588500" y="6250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35</xdr:row>
      <xdr:rowOff>24604</xdr:rowOff>
    </xdr:from>
    <xdr:ext cx="378565"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9450017" y="60253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141478</xdr:rowOff>
    </xdr:from>
    <xdr:to>
      <xdr:col>46</xdr:col>
      <xdr:colOff>38100</xdr:colOff>
      <xdr:row>37</xdr:row>
      <xdr:rowOff>71628</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8699500" y="6313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62755</xdr:rowOff>
    </xdr:from>
    <xdr:ext cx="378565"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8561017" y="64064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32</xdr:row>
      <xdr:rowOff>89357</xdr:rowOff>
    </xdr:from>
    <xdr:to>
      <xdr:col>41</xdr:col>
      <xdr:colOff>101600</xdr:colOff>
      <xdr:row>33</xdr:row>
      <xdr:rowOff>19507</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7810500" y="557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31</xdr:row>
      <xdr:rowOff>36034</xdr:rowOff>
    </xdr:from>
    <xdr:ext cx="469744"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7626428" y="5350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149708</xdr:rowOff>
    </xdr:from>
    <xdr:to>
      <xdr:col>36</xdr:col>
      <xdr:colOff>165100</xdr:colOff>
      <xdr:row>37</xdr:row>
      <xdr:rowOff>79858</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6921500" y="6321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70985</xdr:rowOff>
    </xdr:from>
    <xdr:ext cx="378565"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6783017" y="64146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a:extLst>
            <a:ext uri="{FF2B5EF4-FFF2-40B4-BE49-F238E27FC236}">
              <a16:creationId xmlns:a16="http://schemas.microsoft.com/office/drawing/2014/main" id="{00000000-0008-0000-0700-000045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a:extLst>
            <a:ext uri="{FF2B5EF4-FFF2-40B4-BE49-F238E27FC236}">
              <a16:creationId xmlns:a16="http://schemas.microsoft.com/office/drawing/2014/main" id="{00000000-0008-0000-0700-000046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35577</xdr:rowOff>
    </xdr:from>
    <xdr:ext cx="467179"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136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農林水産業費グラフ枠">
          <a:extLst>
            <a:ext uri="{FF2B5EF4-FFF2-40B4-BE49-F238E27FC236}">
              <a16:creationId xmlns:a16="http://schemas.microsoft.com/office/drawing/2014/main" id="{00000000-0008-0000-0700-000053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61900</xdr:rowOff>
    </xdr:from>
    <xdr:to>
      <xdr:col>54</xdr:col>
      <xdr:colOff>189865</xdr:colOff>
      <xdr:row>59</xdr:row>
      <xdr:rowOff>34925</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flipV="1">
          <a:off x="10475595" y="8634400"/>
          <a:ext cx="1270" cy="15160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38752</xdr:rowOff>
    </xdr:from>
    <xdr:ext cx="378565" cy="259045"/>
    <xdr:sp macro="" textlink="">
      <xdr:nvSpPr>
        <xdr:cNvPr id="341" name="農林水産業費最小値テキスト">
          <a:extLst>
            <a:ext uri="{FF2B5EF4-FFF2-40B4-BE49-F238E27FC236}">
              <a16:creationId xmlns:a16="http://schemas.microsoft.com/office/drawing/2014/main" id="{00000000-0008-0000-0700-000055010000}"/>
            </a:ext>
          </a:extLst>
        </xdr:cNvPr>
        <xdr:cNvSpPr txBox="1"/>
      </xdr:nvSpPr>
      <xdr:spPr>
        <a:xfrm>
          <a:off x="10528300" y="101543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34925</xdr:rowOff>
    </xdr:from>
    <xdr:to>
      <xdr:col>55</xdr:col>
      <xdr:colOff>88900</xdr:colOff>
      <xdr:row>59</xdr:row>
      <xdr:rowOff>34925</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10388600" y="10150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8577</xdr:rowOff>
    </xdr:from>
    <xdr:ext cx="534377" cy="259045"/>
    <xdr:sp macro="" textlink="">
      <xdr:nvSpPr>
        <xdr:cNvPr id="343" name="農林水産業費最大値テキスト">
          <a:extLst>
            <a:ext uri="{FF2B5EF4-FFF2-40B4-BE49-F238E27FC236}">
              <a16:creationId xmlns:a16="http://schemas.microsoft.com/office/drawing/2014/main" id="{00000000-0008-0000-0700-000057010000}"/>
            </a:ext>
          </a:extLst>
        </xdr:cNvPr>
        <xdr:cNvSpPr txBox="1"/>
      </xdr:nvSpPr>
      <xdr:spPr>
        <a:xfrm>
          <a:off x="10528300" y="8409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20,021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61900</xdr:rowOff>
    </xdr:from>
    <xdr:to>
      <xdr:col>55</xdr:col>
      <xdr:colOff>88900</xdr:colOff>
      <xdr:row>50</xdr:row>
      <xdr:rowOff>61900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10388600" y="8634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59</xdr:row>
      <xdr:rowOff>31038</xdr:rowOff>
    </xdr:from>
    <xdr:to>
      <xdr:col>55</xdr:col>
      <xdr:colOff>0</xdr:colOff>
      <xdr:row>59</xdr:row>
      <xdr:rowOff>31496</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flipV="1">
          <a:off x="9639300" y="10146588"/>
          <a:ext cx="838200" cy="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116349</xdr:rowOff>
    </xdr:from>
    <xdr:ext cx="469744" cy="259045"/>
    <xdr:sp macro="" textlink="">
      <xdr:nvSpPr>
        <xdr:cNvPr id="346" name="農林水産業費平均値テキスト">
          <a:extLst>
            <a:ext uri="{FF2B5EF4-FFF2-40B4-BE49-F238E27FC236}">
              <a16:creationId xmlns:a16="http://schemas.microsoft.com/office/drawing/2014/main" id="{00000000-0008-0000-0700-00005A010000}"/>
            </a:ext>
          </a:extLst>
        </xdr:cNvPr>
        <xdr:cNvSpPr txBox="1"/>
      </xdr:nvSpPr>
      <xdr:spPr>
        <a:xfrm>
          <a:off x="10528300" y="95460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93472</xdr:rowOff>
    </xdr:from>
    <xdr:to>
      <xdr:col>55</xdr:col>
      <xdr:colOff>50800</xdr:colOff>
      <xdr:row>57</xdr:row>
      <xdr:rowOff>23622</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10426700" y="9694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30276</xdr:rowOff>
    </xdr:from>
    <xdr:to>
      <xdr:col>50</xdr:col>
      <xdr:colOff>114300</xdr:colOff>
      <xdr:row>59</xdr:row>
      <xdr:rowOff>31496</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8750300" y="10145826"/>
          <a:ext cx="889000" cy="1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75641</xdr:rowOff>
    </xdr:from>
    <xdr:to>
      <xdr:col>50</xdr:col>
      <xdr:colOff>165100</xdr:colOff>
      <xdr:row>57</xdr:row>
      <xdr:rowOff>5791</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9588500" y="9676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55</xdr:row>
      <xdr:rowOff>22318</xdr:rowOff>
    </xdr:from>
    <xdr:ext cx="469744" cy="259045"/>
    <xdr:sp macro="" textlink="">
      <xdr:nvSpPr>
        <xdr:cNvPr id="350" name="テキスト ボックス 349">
          <a:extLst>
            <a:ext uri="{FF2B5EF4-FFF2-40B4-BE49-F238E27FC236}">
              <a16:creationId xmlns:a16="http://schemas.microsoft.com/office/drawing/2014/main" id="{00000000-0008-0000-0700-00005E010000}"/>
            </a:ext>
          </a:extLst>
        </xdr:cNvPr>
        <xdr:cNvSpPr txBox="1"/>
      </xdr:nvSpPr>
      <xdr:spPr>
        <a:xfrm>
          <a:off x="9404428" y="94520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59</xdr:row>
      <xdr:rowOff>30276</xdr:rowOff>
    </xdr:from>
    <xdr:to>
      <xdr:col>45</xdr:col>
      <xdr:colOff>177800</xdr:colOff>
      <xdr:row>59</xdr:row>
      <xdr:rowOff>30886</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flipV="1">
          <a:off x="7861300" y="10145826"/>
          <a:ext cx="889000" cy="6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100406</xdr:rowOff>
    </xdr:from>
    <xdr:to>
      <xdr:col>46</xdr:col>
      <xdr:colOff>38100</xdr:colOff>
      <xdr:row>57</xdr:row>
      <xdr:rowOff>30556</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8699500" y="9701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55</xdr:row>
      <xdr:rowOff>47083</xdr:rowOff>
    </xdr:from>
    <xdr:ext cx="469744"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8515428" y="94768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59</xdr:row>
      <xdr:rowOff>30886</xdr:rowOff>
    </xdr:from>
    <xdr:to>
      <xdr:col>41</xdr:col>
      <xdr:colOff>50800</xdr:colOff>
      <xdr:row>59</xdr:row>
      <xdr:rowOff>31038</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flipV="1">
          <a:off x="6972300" y="10146436"/>
          <a:ext cx="889000" cy="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107950</xdr:rowOff>
    </xdr:from>
    <xdr:to>
      <xdr:col>41</xdr:col>
      <xdr:colOff>101600</xdr:colOff>
      <xdr:row>57</xdr:row>
      <xdr:rowOff>38100</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7810500" y="9709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55</xdr:row>
      <xdr:rowOff>54627</xdr:rowOff>
    </xdr:from>
    <xdr:ext cx="469744"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7626428" y="9484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76632</xdr:rowOff>
    </xdr:from>
    <xdr:to>
      <xdr:col>36</xdr:col>
      <xdr:colOff>165100</xdr:colOff>
      <xdr:row>57</xdr:row>
      <xdr:rowOff>6782</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6921500" y="9677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55</xdr:row>
      <xdr:rowOff>23309</xdr:rowOff>
    </xdr:from>
    <xdr:ext cx="469744"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6737428" y="9453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151688</xdr:rowOff>
    </xdr:from>
    <xdr:to>
      <xdr:col>55</xdr:col>
      <xdr:colOff>50800</xdr:colOff>
      <xdr:row>59</xdr:row>
      <xdr:rowOff>81838</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10426700" y="10095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66615</xdr:rowOff>
    </xdr:from>
    <xdr:ext cx="378565" cy="259045"/>
    <xdr:sp macro="" textlink="">
      <xdr:nvSpPr>
        <xdr:cNvPr id="365" name="農林水産業費該当値テキスト">
          <a:extLst>
            <a:ext uri="{FF2B5EF4-FFF2-40B4-BE49-F238E27FC236}">
              <a16:creationId xmlns:a16="http://schemas.microsoft.com/office/drawing/2014/main" id="{00000000-0008-0000-0700-00006D010000}"/>
            </a:ext>
          </a:extLst>
        </xdr:cNvPr>
        <xdr:cNvSpPr txBox="1"/>
      </xdr:nvSpPr>
      <xdr:spPr>
        <a:xfrm>
          <a:off x="10528300" y="100107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152146</xdr:rowOff>
    </xdr:from>
    <xdr:to>
      <xdr:col>50</xdr:col>
      <xdr:colOff>165100</xdr:colOff>
      <xdr:row>59</xdr:row>
      <xdr:rowOff>82296</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9588500" y="10096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59</xdr:row>
      <xdr:rowOff>73423</xdr:rowOff>
    </xdr:from>
    <xdr:ext cx="378565"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50017" y="101889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150926</xdr:rowOff>
    </xdr:from>
    <xdr:to>
      <xdr:col>46</xdr:col>
      <xdr:colOff>38100</xdr:colOff>
      <xdr:row>59</xdr:row>
      <xdr:rowOff>81076</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8699500" y="10095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59</xdr:row>
      <xdr:rowOff>72203</xdr:rowOff>
    </xdr:from>
    <xdr:ext cx="378565"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8561017" y="101877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151536</xdr:rowOff>
    </xdr:from>
    <xdr:to>
      <xdr:col>41</xdr:col>
      <xdr:colOff>101600</xdr:colOff>
      <xdr:row>59</xdr:row>
      <xdr:rowOff>81686</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7810500" y="10095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59</xdr:row>
      <xdr:rowOff>72813</xdr:rowOff>
    </xdr:from>
    <xdr:ext cx="378565"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7672017" y="101883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151688</xdr:rowOff>
    </xdr:from>
    <xdr:to>
      <xdr:col>36</xdr:col>
      <xdr:colOff>165100</xdr:colOff>
      <xdr:row>59</xdr:row>
      <xdr:rowOff>81838</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6921500" y="10095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59</xdr:row>
      <xdr:rowOff>72965</xdr:rowOff>
    </xdr:from>
    <xdr:ext cx="378565"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6783017" y="101885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a:extLst>
            <a:ext uri="{FF2B5EF4-FFF2-40B4-BE49-F238E27FC236}">
              <a16:creationId xmlns:a16="http://schemas.microsoft.com/office/drawing/2014/main" id="{00000000-0008-0000-0700-00007F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6" name="商工費グラフ枠">
          <a:extLst>
            <a:ext uri="{FF2B5EF4-FFF2-40B4-BE49-F238E27FC236}">
              <a16:creationId xmlns:a16="http://schemas.microsoft.com/office/drawing/2014/main" id="{00000000-0008-0000-0700-00008C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55061</xdr:rowOff>
    </xdr:from>
    <xdr:to>
      <xdr:col>54</xdr:col>
      <xdr:colOff>189865</xdr:colOff>
      <xdr:row>79</xdr:row>
      <xdr:rowOff>30314</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flipV="1">
          <a:off x="10475595" y="12056561"/>
          <a:ext cx="1270" cy="15183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34141</xdr:rowOff>
    </xdr:from>
    <xdr:ext cx="378565" cy="259045"/>
    <xdr:sp macro="" textlink="">
      <xdr:nvSpPr>
        <xdr:cNvPr id="398" name="商工費最小値テキスト">
          <a:extLst>
            <a:ext uri="{FF2B5EF4-FFF2-40B4-BE49-F238E27FC236}">
              <a16:creationId xmlns:a16="http://schemas.microsoft.com/office/drawing/2014/main" id="{00000000-0008-0000-0700-00008E010000}"/>
            </a:ext>
          </a:extLst>
        </xdr:cNvPr>
        <xdr:cNvSpPr txBox="1"/>
      </xdr:nvSpPr>
      <xdr:spPr>
        <a:xfrm>
          <a:off x="10528300" y="135786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30314</xdr:rowOff>
    </xdr:from>
    <xdr:to>
      <xdr:col>55</xdr:col>
      <xdr:colOff>88900</xdr:colOff>
      <xdr:row>79</xdr:row>
      <xdr:rowOff>30314</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3574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1738</xdr:rowOff>
    </xdr:from>
    <xdr:ext cx="534377" cy="259045"/>
    <xdr:sp macro="" textlink="">
      <xdr:nvSpPr>
        <xdr:cNvPr id="400" name="商工費最大値テキスト">
          <a:extLst>
            <a:ext uri="{FF2B5EF4-FFF2-40B4-BE49-F238E27FC236}">
              <a16:creationId xmlns:a16="http://schemas.microsoft.com/office/drawing/2014/main" id="{00000000-0008-0000-0700-000090010000}"/>
            </a:ext>
          </a:extLst>
        </xdr:cNvPr>
        <xdr:cNvSpPr txBox="1"/>
      </xdr:nvSpPr>
      <xdr:spPr>
        <a:xfrm>
          <a:off x="10528300" y="11831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80,443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55061</xdr:rowOff>
    </xdr:from>
    <xdr:to>
      <xdr:col>55</xdr:col>
      <xdr:colOff>88900</xdr:colOff>
      <xdr:row>70</xdr:row>
      <xdr:rowOff>55061</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10388600" y="12056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148310</xdr:rowOff>
    </xdr:from>
    <xdr:to>
      <xdr:col>55</xdr:col>
      <xdr:colOff>0</xdr:colOff>
      <xdr:row>78</xdr:row>
      <xdr:rowOff>154693</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9639300" y="13521410"/>
          <a:ext cx="838200" cy="6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119226</xdr:rowOff>
    </xdr:from>
    <xdr:ext cx="534377" cy="259045"/>
    <xdr:sp macro="" textlink="">
      <xdr:nvSpPr>
        <xdr:cNvPr id="403" name="商工費平均値テキスト">
          <a:extLst>
            <a:ext uri="{FF2B5EF4-FFF2-40B4-BE49-F238E27FC236}">
              <a16:creationId xmlns:a16="http://schemas.microsoft.com/office/drawing/2014/main" id="{00000000-0008-0000-0700-000093010000}"/>
            </a:ext>
          </a:extLst>
        </xdr:cNvPr>
        <xdr:cNvSpPr txBox="1"/>
      </xdr:nvSpPr>
      <xdr:spPr>
        <a:xfrm>
          <a:off x="10528300" y="131494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96349</xdr:rowOff>
    </xdr:from>
    <xdr:to>
      <xdr:col>55</xdr:col>
      <xdr:colOff>50800</xdr:colOff>
      <xdr:row>78</xdr:row>
      <xdr:rowOff>26499</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10426700" y="13297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78397</xdr:rowOff>
    </xdr:from>
    <xdr:to>
      <xdr:col>50</xdr:col>
      <xdr:colOff>114300</xdr:colOff>
      <xdr:row>78</xdr:row>
      <xdr:rowOff>148310</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8750300" y="13451497"/>
          <a:ext cx="889000" cy="69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75927</xdr:rowOff>
    </xdr:from>
    <xdr:to>
      <xdr:col>50</xdr:col>
      <xdr:colOff>165100</xdr:colOff>
      <xdr:row>78</xdr:row>
      <xdr:rowOff>6077</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9588500" y="13277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22604</xdr:rowOff>
    </xdr:from>
    <xdr:ext cx="534377" cy="259045"/>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9372111" y="13052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78397</xdr:rowOff>
    </xdr:from>
    <xdr:to>
      <xdr:col>45</xdr:col>
      <xdr:colOff>177800</xdr:colOff>
      <xdr:row>78</xdr:row>
      <xdr:rowOff>122670</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7861300" y="13451497"/>
          <a:ext cx="889000" cy="44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23330</xdr:rowOff>
    </xdr:from>
    <xdr:to>
      <xdr:col>46</xdr:col>
      <xdr:colOff>38100</xdr:colOff>
      <xdr:row>77</xdr:row>
      <xdr:rowOff>124930</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8699500" y="1322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141457</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8483111" y="13000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70929</xdr:rowOff>
    </xdr:from>
    <xdr:to>
      <xdr:col>41</xdr:col>
      <xdr:colOff>50800</xdr:colOff>
      <xdr:row>78</xdr:row>
      <xdr:rowOff>122670</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6972300" y="13444029"/>
          <a:ext cx="889000" cy="517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163195</xdr:rowOff>
    </xdr:from>
    <xdr:to>
      <xdr:col>41</xdr:col>
      <xdr:colOff>101600</xdr:colOff>
      <xdr:row>77</xdr:row>
      <xdr:rowOff>93345</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7810500" y="1319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109872</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7594111" y="12968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132257</xdr:rowOff>
    </xdr:from>
    <xdr:to>
      <xdr:col>36</xdr:col>
      <xdr:colOff>165100</xdr:colOff>
      <xdr:row>77</xdr:row>
      <xdr:rowOff>62407</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6921500" y="13162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78935</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6705111" y="12937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103893</xdr:rowOff>
    </xdr:from>
    <xdr:to>
      <xdr:col>55</xdr:col>
      <xdr:colOff>50800</xdr:colOff>
      <xdr:row>79</xdr:row>
      <xdr:rowOff>34043</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10426700" y="13476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18820</xdr:rowOff>
    </xdr:from>
    <xdr:ext cx="469744" cy="259045"/>
    <xdr:sp macro="" textlink="">
      <xdr:nvSpPr>
        <xdr:cNvPr id="422" name="商工費該当値テキスト">
          <a:extLst>
            <a:ext uri="{FF2B5EF4-FFF2-40B4-BE49-F238E27FC236}">
              <a16:creationId xmlns:a16="http://schemas.microsoft.com/office/drawing/2014/main" id="{00000000-0008-0000-0700-0000A6010000}"/>
            </a:ext>
          </a:extLst>
        </xdr:cNvPr>
        <xdr:cNvSpPr txBox="1"/>
      </xdr:nvSpPr>
      <xdr:spPr>
        <a:xfrm>
          <a:off x="10528300" y="133919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97510</xdr:rowOff>
    </xdr:from>
    <xdr:to>
      <xdr:col>50</xdr:col>
      <xdr:colOff>165100</xdr:colOff>
      <xdr:row>79</xdr:row>
      <xdr:rowOff>27660</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9588500" y="13470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18787</xdr:rowOff>
    </xdr:from>
    <xdr:ext cx="469744"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404428" y="13563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27597</xdr:rowOff>
    </xdr:from>
    <xdr:to>
      <xdr:col>46</xdr:col>
      <xdr:colOff>38100</xdr:colOff>
      <xdr:row>78</xdr:row>
      <xdr:rowOff>129197</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8699500" y="13400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120324</xdr:rowOff>
    </xdr:from>
    <xdr:ext cx="469744"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8515428" y="134934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71870</xdr:rowOff>
    </xdr:from>
    <xdr:to>
      <xdr:col>41</xdr:col>
      <xdr:colOff>101600</xdr:colOff>
      <xdr:row>79</xdr:row>
      <xdr:rowOff>2020</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7810500" y="13444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164597</xdr:rowOff>
    </xdr:from>
    <xdr:ext cx="469744"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7626428" y="13537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20129</xdr:rowOff>
    </xdr:from>
    <xdr:to>
      <xdr:col>36</xdr:col>
      <xdr:colOff>165100</xdr:colOff>
      <xdr:row>78</xdr:row>
      <xdr:rowOff>121729</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6921500" y="13393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112856</xdr:rowOff>
    </xdr:from>
    <xdr:ext cx="469744"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6737428" y="134859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66587</xdr:rowOff>
    </xdr:from>
    <xdr:to>
      <xdr:col>54</xdr:col>
      <xdr:colOff>189865</xdr:colOff>
      <xdr:row>98</xdr:row>
      <xdr:rowOff>127260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10475595" y="15668537"/>
          <a:ext cx="1270" cy="12608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131087</xdr:rowOff>
    </xdr:from>
    <xdr:ext cx="534377" cy="259045"/>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10528300" y="16933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24,653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127260</xdr:rowOff>
    </xdr:from>
    <xdr:to>
      <xdr:col>55</xdr:col>
      <xdr:colOff>88900</xdr:colOff>
      <xdr:row>98</xdr:row>
      <xdr:rowOff>127260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692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13264</xdr:rowOff>
    </xdr:from>
    <xdr:ext cx="534377" cy="25904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10528300" y="15443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90,838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66587</xdr:rowOff>
    </xdr:from>
    <xdr:to>
      <xdr:col>55</xdr:col>
      <xdr:colOff>88900</xdr:colOff>
      <xdr:row>91</xdr:row>
      <xdr:rowOff>66587</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56685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111353</xdr:rowOff>
    </xdr:from>
    <xdr:to>
      <xdr:col>55</xdr:col>
      <xdr:colOff>0</xdr:colOff>
      <xdr:row>96</xdr:row>
      <xdr:rowOff>150749</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9639300" y="16399103"/>
          <a:ext cx="838200" cy="210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19017</xdr:rowOff>
    </xdr:from>
    <xdr:ext cx="534377" cy="259045"/>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10528300" y="164782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40590</xdr:rowOff>
    </xdr:from>
    <xdr:to>
      <xdr:col>55</xdr:col>
      <xdr:colOff>50800</xdr:colOff>
      <xdr:row>96</xdr:row>
      <xdr:rowOff>142190</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10426700" y="16499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150749</xdr:rowOff>
    </xdr:from>
    <xdr:to>
      <xdr:col>50</xdr:col>
      <xdr:colOff>114300</xdr:colOff>
      <xdr:row>97</xdr:row>
      <xdr:rowOff>88931</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8750300" y="16609949"/>
          <a:ext cx="889000" cy="109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59086</xdr:rowOff>
    </xdr:from>
    <xdr:to>
      <xdr:col>50</xdr:col>
      <xdr:colOff>165100</xdr:colOff>
      <xdr:row>96</xdr:row>
      <xdr:rowOff>160686</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9588500" y="16518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5763</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9372111" y="16293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88931</xdr:rowOff>
    </xdr:from>
    <xdr:to>
      <xdr:col>45</xdr:col>
      <xdr:colOff>177800</xdr:colOff>
      <xdr:row>97</xdr:row>
      <xdr:rowOff>120878</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7861300" y="16719581"/>
          <a:ext cx="889000" cy="31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44341</xdr:rowOff>
    </xdr:from>
    <xdr:to>
      <xdr:col>46</xdr:col>
      <xdr:colOff>38100</xdr:colOff>
      <xdr:row>96</xdr:row>
      <xdr:rowOff>145941</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8699500" y="16503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162468</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483111" y="16278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120878</xdr:rowOff>
    </xdr:from>
    <xdr:to>
      <xdr:col>41</xdr:col>
      <xdr:colOff>50800</xdr:colOff>
      <xdr:row>97</xdr:row>
      <xdr:rowOff>170656</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6972300" y="16751528"/>
          <a:ext cx="889000" cy="49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69335</xdr:rowOff>
    </xdr:from>
    <xdr:to>
      <xdr:col>41</xdr:col>
      <xdr:colOff>101600</xdr:colOff>
      <xdr:row>96</xdr:row>
      <xdr:rowOff>170935</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810500" y="16528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16012</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7594111" y="16303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31711</xdr:rowOff>
    </xdr:from>
    <xdr:to>
      <xdr:col>36</xdr:col>
      <xdr:colOff>165100</xdr:colOff>
      <xdr:row>96</xdr:row>
      <xdr:rowOff>133311</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921500" y="16490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149838</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705111" y="16266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60553</xdr:rowOff>
    </xdr:from>
    <xdr:to>
      <xdr:col>55</xdr:col>
      <xdr:colOff>50800</xdr:colOff>
      <xdr:row>95</xdr:row>
      <xdr:rowOff>162153</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10426700" y="16348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83430</xdr:rowOff>
    </xdr:from>
    <xdr:ext cx="534377" cy="259045"/>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10528300" y="16199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99949</xdr:rowOff>
    </xdr:from>
    <xdr:to>
      <xdr:col>50</xdr:col>
      <xdr:colOff>165100</xdr:colOff>
      <xdr:row>97</xdr:row>
      <xdr:rowOff>30099</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9588500" y="16559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21226</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372111" y="16651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38131</xdr:rowOff>
    </xdr:from>
    <xdr:to>
      <xdr:col>46</xdr:col>
      <xdr:colOff>38100</xdr:colOff>
      <xdr:row>97</xdr:row>
      <xdr:rowOff>139731</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8699500" y="16668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130858</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483111" y="16761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70078</xdr:rowOff>
    </xdr:from>
    <xdr:to>
      <xdr:col>41</xdr:col>
      <xdr:colOff>101600</xdr:colOff>
      <xdr:row>98</xdr:row>
      <xdr:rowOff>228</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810500" y="16700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162805</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594111" y="16793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119856</xdr:rowOff>
    </xdr:from>
    <xdr:to>
      <xdr:col>36</xdr:col>
      <xdr:colOff>165100</xdr:colOff>
      <xdr:row>98</xdr:row>
      <xdr:rowOff>50006</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921500" y="16750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41133</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705111" y="16843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38</xdr:row>
      <xdr:rowOff>128105</xdr:rowOff>
    </xdr:from>
    <xdr:ext cx="46717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978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4" name="消防費グラフ枠">
          <a:extLst>
            <a:ext uri="{FF2B5EF4-FFF2-40B4-BE49-F238E27FC236}">
              <a16:creationId xmlns:a16="http://schemas.microsoft.com/office/drawing/2014/main" id="{00000000-0008-0000-0700-000002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89408</xdr:rowOff>
    </xdr:from>
    <xdr:to>
      <xdr:col>85</xdr:col>
      <xdr:colOff>126364</xdr:colOff>
      <xdr:row>38</xdr:row>
      <xdr:rowOff>132407</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flipV="1">
          <a:off x="16317595" y="5232908"/>
          <a:ext cx="1269" cy="14145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136234</xdr:rowOff>
    </xdr:from>
    <xdr:ext cx="534377" cy="259045"/>
    <xdr:sp macro="" textlink="">
      <xdr:nvSpPr>
        <xdr:cNvPr id="516" name="消防費最小値テキスト">
          <a:extLst>
            <a:ext uri="{FF2B5EF4-FFF2-40B4-BE49-F238E27FC236}">
              <a16:creationId xmlns:a16="http://schemas.microsoft.com/office/drawing/2014/main" id="{00000000-0008-0000-0700-000004020000}"/>
            </a:ext>
          </a:extLst>
        </xdr:cNvPr>
        <xdr:cNvSpPr txBox="1"/>
      </xdr:nvSpPr>
      <xdr:spPr>
        <a:xfrm>
          <a:off x="16370300" y="6651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132407</xdr:rowOff>
    </xdr:from>
    <xdr:to>
      <xdr:col>86</xdr:col>
      <xdr:colOff>25400</xdr:colOff>
      <xdr:row>38</xdr:row>
      <xdr:rowOff>132407</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6230600" y="66475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36085</xdr:rowOff>
    </xdr:from>
    <xdr:ext cx="534377" cy="259045"/>
    <xdr:sp macro="" textlink="">
      <xdr:nvSpPr>
        <xdr:cNvPr id="518" name="消防費最大値テキスト">
          <a:extLst>
            <a:ext uri="{FF2B5EF4-FFF2-40B4-BE49-F238E27FC236}">
              <a16:creationId xmlns:a16="http://schemas.microsoft.com/office/drawing/2014/main" id="{00000000-0008-0000-0700-000006020000}"/>
            </a:ext>
          </a:extLst>
        </xdr:cNvPr>
        <xdr:cNvSpPr txBox="1"/>
      </xdr:nvSpPr>
      <xdr:spPr>
        <a:xfrm>
          <a:off x="16370300" y="5008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23,262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89408</xdr:rowOff>
    </xdr:from>
    <xdr:to>
      <xdr:col>86</xdr:col>
      <xdr:colOff>25400</xdr:colOff>
      <xdr:row>30</xdr:row>
      <xdr:rowOff>89408</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6230600" y="5232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30</xdr:row>
      <xdr:rowOff>130883</xdr:rowOff>
    </xdr:from>
    <xdr:to>
      <xdr:col>85</xdr:col>
      <xdr:colOff>127000</xdr:colOff>
      <xdr:row>32</xdr:row>
      <xdr:rowOff>90714</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a:off x="15481300" y="5274383"/>
          <a:ext cx="838200" cy="302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169217</xdr:rowOff>
    </xdr:from>
    <xdr:ext cx="534377" cy="259045"/>
    <xdr:sp macro="" textlink="">
      <xdr:nvSpPr>
        <xdr:cNvPr id="521" name="消防費平均値テキスト">
          <a:extLst>
            <a:ext uri="{FF2B5EF4-FFF2-40B4-BE49-F238E27FC236}">
              <a16:creationId xmlns:a16="http://schemas.microsoft.com/office/drawing/2014/main" id="{00000000-0008-0000-0700-000009020000}"/>
            </a:ext>
          </a:extLst>
        </xdr:cNvPr>
        <xdr:cNvSpPr txBox="1"/>
      </xdr:nvSpPr>
      <xdr:spPr>
        <a:xfrm>
          <a:off x="16370300" y="61699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19340</xdr:rowOff>
    </xdr:from>
    <xdr:to>
      <xdr:col>85</xdr:col>
      <xdr:colOff>177800</xdr:colOff>
      <xdr:row>36</xdr:row>
      <xdr:rowOff>120940</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6268700" y="6191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30</xdr:row>
      <xdr:rowOff>130883</xdr:rowOff>
    </xdr:from>
    <xdr:to>
      <xdr:col>81</xdr:col>
      <xdr:colOff>50800</xdr:colOff>
      <xdr:row>37</xdr:row>
      <xdr:rowOff>20066</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flipV="1">
          <a:off x="14592300" y="5274383"/>
          <a:ext cx="889000" cy="1089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123734</xdr:rowOff>
    </xdr:from>
    <xdr:to>
      <xdr:col>81</xdr:col>
      <xdr:colOff>101600</xdr:colOff>
      <xdr:row>37</xdr:row>
      <xdr:rowOff>53884</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5430500" y="6295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45011</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5214111" y="6388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20066</xdr:rowOff>
    </xdr:from>
    <xdr:to>
      <xdr:col>76</xdr:col>
      <xdr:colOff>114300</xdr:colOff>
      <xdr:row>38</xdr:row>
      <xdr:rowOff>27468</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flipV="1">
          <a:off x="13703300" y="6363716"/>
          <a:ext cx="889000" cy="178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25328</xdr:rowOff>
    </xdr:from>
    <xdr:to>
      <xdr:col>76</xdr:col>
      <xdr:colOff>165100</xdr:colOff>
      <xdr:row>37</xdr:row>
      <xdr:rowOff>126928</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4541500" y="6368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118055</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4325111" y="6461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27468</xdr:rowOff>
    </xdr:from>
    <xdr:to>
      <xdr:col>71</xdr:col>
      <xdr:colOff>177800</xdr:colOff>
      <xdr:row>38</xdr:row>
      <xdr:rowOff>70903</xdr:rowOff>
    </xdr:to>
    <xdr:cxnSp macro="">
      <xdr:nvCxnSpPr>
        <xdr:cNvPr id="529" name="直線コネクタ 528">
          <a:extLst>
            <a:ext uri="{FF2B5EF4-FFF2-40B4-BE49-F238E27FC236}">
              <a16:creationId xmlns:a16="http://schemas.microsoft.com/office/drawing/2014/main" id="{00000000-0008-0000-0700-000011020000}"/>
            </a:ext>
          </a:extLst>
        </xdr:cNvPr>
        <xdr:cNvCxnSpPr/>
      </xdr:nvCxnSpPr>
      <xdr:spPr>
        <a:xfrm flipV="1">
          <a:off x="12814300" y="6542568"/>
          <a:ext cx="889000" cy="43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61577</xdr:rowOff>
    </xdr:from>
    <xdr:to>
      <xdr:col>72</xdr:col>
      <xdr:colOff>38100</xdr:colOff>
      <xdr:row>37</xdr:row>
      <xdr:rowOff>163177</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3652500" y="6405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8254</xdr:rowOff>
    </xdr:from>
    <xdr:ext cx="534377"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3436111" y="6180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16401</xdr:rowOff>
    </xdr:from>
    <xdr:to>
      <xdr:col>67</xdr:col>
      <xdr:colOff>101600</xdr:colOff>
      <xdr:row>37</xdr:row>
      <xdr:rowOff>118001</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2763500" y="6360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134528</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2547111" y="6135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32</xdr:row>
      <xdr:rowOff>39914</xdr:rowOff>
    </xdr:from>
    <xdr:to>
      <xdr:col>85</xdr:col>
      <xdr:colOff>177800</xdr:colOff>
      <xdr:row>32</xdr:row>
      <xdr:rowOff>141514</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6268700" y="552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31</xdr:row>
      <xdr:rowOff>62791</xdr:rowOff>
    </xdr:from>
    <xdr:ext cx="534377" cy="259045"/>
    <xdr:sp macro="" textlink="">
      <xdr:nvSpPr>
        <xdr:cNvPr id="540" name="消防費該当値テキスト">
          <a:extLst>
            <a:ext uri="{FF2B5EF4-FFF2-40B4-BE49-F238E27FC236}">
              <a16:creationId xmlns:a16="http://schemas.microsoft.com/office/drawing/2014/main" id="{00000000-0008-0000-0700-00001C020000}"/>
            </a:ext>
          </a:extLst>
        </xdr:cNvPr>
        <xdr:cNvSpPr txBox="1"/>
      </xdr:nvSpPr>
      <xdr:spPr>
        <a:xfrm>
          <a:off x="16370300" y="5377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30</xdr:row>
      <xdr:rowOff>80083</xdr:rowOff>
    </xdr:from>
    <xdr:to>
      <xdr:col>81</xdr:col>
      <xdr:colOff>101600</xdr:colOff>
      <xdr:row>31</xdr:row>
      <xdr:rowOff>10233</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5430500" y="5223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29</xdr:row>
      <xdr:rowOff>26760</xdr:rowOff>
    </xdr:from>
    <xdr:ext cx="534377"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5214111" y="4998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140716</xdr:rowOff>
    </xdr:from>
    <xdr:to>
      <xdr:col>76</xdr:col>
      <xdr:colOff>165100</xdr:colOff>
      <xdr:row>37</xdr:row>
      <xdr:rowOff>70866</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4541500" y="6312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87393</xdr:rowOff>
    </xdr:from>
    <xdr:ext cx="534377"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4325111" y="6088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148118</xdr:rowOff>
    </xdr:from>
    <xdr:to>
      <xdr:col>72</xdr:col>
      <xdr:colOff>38100</xdr:colOff>
      <xdr:row>38</xdr:row>
      <xdr:rowOff>78268</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3652500" y="6491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69395</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3436111" y="6584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20103</xdr:rowOff>
    </xdr:from>
    <xdr:to>
      <xdr:col>67</xdr:col>
      <xdr:colOff>101600</xdr:colOff>
      <xdr:row>38</xdr:row>
      <xdr:rowOff>121703</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2763500" y="6535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112830</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2547111" y="6627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79,141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139700</xdr:rowOff>
    </xdr:from>
    <xdr:to>
      <xdr:col>89</xdr:col>
      <xdr:colOff>177800</xdr:colOff>
      <xdr:row>59</xdr:row>
      <xdr:rowOff>139700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10255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168927</xdr:rowOff>
    </xdr:from>
    <xdr:ext cx="53129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914701" y="10113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25400</xdr:rowOff>
    </xdr:from>
    <xdr:to>
      <xdr:col>89</xdr:col>
      <xdr:colOff>177800</xdr:colOff>
      <xdr:row>58</xdr:row>
      <xdr:rowOff>25400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54627</xdr:rowOff>
    </xdr:from>
    <xdr:ext cx="53129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914701" y="9827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82550</xdr:rowOff>
    </xdr:from>
    <xdr:to>
      <xdr:col>89</xdr:col>
      <xdr:colOff>177800</xdr:colOff>
      <xdr:row>56</xdr:row>
      <xdr:rowOff>82550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9683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111777</xdr:rowOff>
    </xdr:from>
    <xdr:ext cx="53129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914701" y="9541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25400</xdr:rowOff>
    </xdr:from>
    <xdr:to>
      <xdr:col>89</xdr:col>
      <xdr:colOff>177800</xdr:colOff>
      <xdr:row>53</xdr:row>
      <xdr:rowOff>25400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9112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52</xdr:row>
      <xdr:rowOff>54627</xdr:rowOff>
    </xdr:from>
    <xdr:ext cx="53129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914701" y="8970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82550</xdr:rowOff>
    </xdr:from>
    <xdr:to>
      <xdr:col>89</xdr:col>
      <xdr:colOff>177800</xdr:colOff>
      <xdr:row>51</xdr:row>
      <xdr:rowOff>82550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50</xdr:row>
      <xdr:rowOff>111777</xdr:rowOff>
    </xdr:from>
    <xdr:ext cx="531299"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914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49</xdr:row>
      <xdr:rowOff>139700</xdr:rowOff>
    </xdr:from>
    <xdr:to>
      <xdr:col>89</xdr:col>
      <xdr:colOff>177800</xdr:colOff>
      <xdr:row>49</xdr:row>
      <xdr:rowOff>139700</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2446000" y="8540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48</xdr:row>
      <xdr:rowOff>168927</xdr:rowOff>
    </xdr:from>
    <xdr:ext cx="531299"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1914701" y="8398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5" name="テキスト ボックス 574">
          <a:extLst>
            <a:ext uri="{FF2B5EF4-FFF2-40B4-BE49-F238E27FC236}">
              <a16:creationId xmlns:a16="http://schemas.microsoft.com/office/drawing/2014/main" id="{00000000-0008-0000-0700-00003F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6" name="教育費グラフ枠">
          <a:extLst>
            <a:ext uri="{FF2B5EF4-FFF2-40B4-BE49-F238E27FC236}">
              <a16:creationId xmlns:a16="http://schemas.microsoft.com/office/drawing/2014/main" id="{00000000-0008-0000-0700-000040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101438</xdr:rowOff>
    </xdr:from>
    <xdr:to>
      <xdr:col>85</xdr:col>
      <xdr:colOff>126364</xdr:colOff>
      <xdr:row>58</xdr:row>
      <xdr:rowOff>124041</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6317595" y="8673938"/>
          <a:ext cx="1269" cy="13942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127868</xdr:rowOff>
    </xdr:from>
    <xdr:ext cx="534377" cy="259045"/>
    <xdr:sp macro="" textlink="">
      <xdr:nvSpPr>
        <xdr:cNvPr id="578" name="教育費最小値テキスト">
          <a:extLst>
            <a:ext uri="{FF2B5EF4-FFF2-40B4-BE49-F238E27FC236}">
              <a16:creationId xmlns:a16="http://schemas.microsoft.com/office/drawing/2014/main" id="{00000000-0008-0000-0700-000042020000}"/>
            </a:ext>
          </a:extLst>
        </xdr:cNvPr>
        <xdr:cNvSpPr txBox="1"/>
      </xdr:nvSpPr>
      <xdr:spPr>
        <a:xfrm>
          <a:off x="16370300" y="10071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36,548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124041</xdr:rowOff>
    </xdr:from>
    <xdr:to>
      <xdr:col>86</xdr:col>
      <xdr:colOff>25400</xdr:colOff>
      <xdr:row>58</xdr:row>
      <xdr:rowOff>124041</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a:off x="16230600" y="10068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48115</xdr:rowOff>
    </xdr:from>
    <xdr:ext cx="534377" cy="259045"/>
    <xdr:sp macro="" textlink="">
      <xdr:nvSpPr>
        <xdr:cNvPr id="580" name="教育費最大値テキスト">
          <a:extLst>
            <a:ext uri="{FF2B5EF4-FFF2-40B4-BE49-F238E27FC236}">
              <a16:creationId xmlns:a16="http://schemas.microsoft.com/office/drawing/2014/main" id="{00000000-0008-0000-0700-000044020000}"/>
            </a:ext>
          </a:extLst>
        </xdr:cNvPr>
        <xdr:cNvSpPr txBox="1"/>
      </xdr:nvSpPr>
      <xdr:spPr>
        <a:xfrm>
          <a:off x="16370300" y="8449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85,339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101438</xdr:rowOff>
    </xdr:from>
    <xdr:to>
      <xdr:col>86</xdr:col>
      <xdr:colOff>25400</xdr:colOff>
      <xdr:row>50</xdr:row>
      <xdr:rowOff>101438</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a:off x="16230600" y="8673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52</xdr:row>
      <xdr:rowOff>160560</xdr:rowOff>
    </xdr:from>
    <xdr:to>
      <xdr:col>85</xdr:col>
      <xdr:colOff>127000</xdr:colOff>
      <xdr:row>54</xdr:row>
      <xdr:rowOff>64833</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flipV="1">
          <a:off x="15481300" y="9075960"/>
          <a:ext cx="838200" cy="247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86244</xdr:rowOff>
    </xdr:from>
    <xdr:ext cx="534377" cy="259045"/>
    <xdr:sp macro="" textlink="">
      <xdr:nvSpPr>
        <xdr:cNvPr id="583" name="教育費平均値テキスト">
          <a:extLst>
            <a:ext uri="{FF2B5EF4-FFF2-40B4-BE49-F238E27FC236}">
              <a16:creationId xmlns:a16="http://schemas.microsoft.com/office/drawing/2014/main" id="{00000000-0008-0000-0700-000047020000}"/>
            </a:ext>
          </a:extLst>
        </xdr:cNvPr>
        <xdr:cNvSpPr txBox="1"/>
      </xdr:nvSpPr>
      <xdr:spPr>
        <a:xfrm>
          <a:off x="16370300" y="95159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107817</xdr:rowOff>
    </xdr:from>
    <xdr:to>
      <xdr:col>85</xdr:col>
      <xdr:colOff>177800</xdr:colOff>
      <xdr:row>56</xdr:row>
      <xdr:rowOff>37967</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6268700" y="9537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64833</xdr:rowOff>
    </xdr:from>
    <xdr:to>
      <xdr:col>81</xdr:col>
      <xdr:colOff>50800</xdr:colOff>
      <xdr:row>54</xdr:row>
      <xdr:rowOff>142472</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flipV="1">
          <a:off x="14592300" y="9323133"/>
          <a:ext cx="889000" cy="77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47266</xdr:rowOff>
    </xdr:from>
    <xdr:to>
      <xdr:col>81</xdr:col>
      <xdr:colOff>101600</xdr:colOff>
      <xdr:row>56</xdr:row>
      <xdr:rowOff>148866</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5430500" y="9648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139993</xdr:rowOff>
    </xdr:from>
    <xdr:ext cx="534377"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5214111" y="9741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142472</xdr:rowOff>
    </xdr:from>
    <xdr:to>
      <xdr:col>76</xdr:col>
      <xdr:colOff>114300</xdr:colOff>
      <xdr:row>55</xdr:row>
      <xdr:rowOff>108553</xdr:rowOff>
    </xdr:to>
    <xdr:cxnSp macro="">
      <xdr:nvCxnSpPr>
        <xdr:cNvPr id="588" name="直線コネクタ 587">
          <a:extLst>
            <a:ext uri="{FF2B5EF4-FFF2-40B4-BE49-F238E27FC236}">
              <a16:creationId xmlns:a16="http://schemas.microsoft.com/office/drawing/2014/main" id="{00000000-0008-0000-0700-00004C020000}"/>
            </a:ext>
          </a:extLst>
        </xdr:cNvPr>
        <xdr:cNvCxnSpPr/>
      </xdr:nvCxnSpPr>
      <xdr:spPr>
        <a:xfrm flipV="1">
          <a:off x="13703300" y="9400772"/>
          <a:ext cx="889000" cy="137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88357</xdr:rowOff>
    </xdr:from>
    <xdr:to>
      <xdr:col>76</xdr:col>
      <xdr:colOff>165100</xdr:colOff>
      <xdr:row>57</xdr:row>
      <xdr:rowOff>18507</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4541500" y="968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9634</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4325111" y="9782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1083</xdr:rowOff>
    </xdr:from>
    <xdr:to>
      <xdr:col>71</xdr:col>
      <xdr:colOff>177800</xdr:colOff>
      <xdr:row>55</xdr:row>
      <xdr:rowOff>108553</xdr:rowOff>
    </xdr:to>
    <xdr:cxnSp macro="">
      <xdr:nvCxnSpPr>
        <xdr:cNvPr id="591" name="直線コネクタ 590">
          <a:extLst>
            <a:ext uri="{FF2B5EF4-FFF2-40B4-BE49-F238E27FC236}">
              <a16:creationId xmlns:a16="http://schemas.microsoft.com/office/drawing/2014/main" id="{00000000-0008-0000-0700-00004F020000}"/>
            </a:ext>
          </a:extLst>
        </xdr:cNvPr>
        <xdr:cNvCxnSpPr/>
      </xdr:nvCxnSpPr>
      <xdr:spPr>
        <a:xfrm>
          <a:off x="12814300" y="9259383"/>
          <a:ext cx="889000" cy="278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132648</xdr:rowOff>
    </xdr:from>
    <xdr:to>
      <xdr:col>72</xdr:col>
      <xdr:colOff>38100</xdr:colOff>
      <xdr:row>57</xdr:row>
      <xdr:rowOff>62798</xdr:rowOff>
    </xdr:to>
    <xdr:sp macro="" textlink="">
      <xdr:nvSpPr>
        <xdr:cNvPr id="592" name="フローチャート: 判断 591">
          <a:extLst>
            <a:ext uri="{FF2B5EF4-FFF2-40B4-BE49-F238E27FC236}">
              <a16:creationId xmlns:a16="http://schemas.microsoft.com/office/drawing/2014/main" id="{00000000-0008-0000-0700-000050020000}"/>
            </a:ext>
          </a:extLst>
        </xdr:cNvPr>
        <xdr:cNvSpPr/>
      </xdr:nvSpPr>
      <xdr:spPr>
        <a:xfrm>
          <a:off x="13652500" y="973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53925</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3436111" y="9826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77613</xdr:rowOff>
    </xdr:from>
    <xdr:to>
      <xdr:col>67</xdr:col>
      <xdr:colOff>101600</xdr:colOff>
      <xdr:row>57</xdr:row>
      <xdr:rowOff>7763</xdr:rowOff>
    </xdr:to>
    <xdr:sp macro="" textlink="">
      <xdr:nvSpPr>
        <xdr:cNvPr id="594" name="フローチャート: 判断 593">
          <a:extLst>
            <a:ext uri="{FF2B5EF4-FFF2-40B4-BE49-F238E27FC236}">
              <a16:creationId xmlns:a16="http://schemas.microsoft.com/office/drawing/2014/main" id="{00000000-0008-0000-0700-000052020000}"/>
            </a:ext>
          </a:extLst>
        </xdr:cNvPr>
        <xdr:cNvSpPr/>
      </xdr:nvSpPr>
      <xdr:spPr>
        <a:xfrm>
          <a:off x="12763500" y="9678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170340</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2547111" y="9771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52</xdr:row>
      <xdr:rowOff>109760</xdr:rowOff>
    </xdr:from>
    <xdr:to>
      <xdr:col>85</xdr:col>
      <xdr:colOff>177800</xdr:colOff>
      <xdr:row>53</xdr:row>
      <xdr:rowOff>39910</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6268700" y="9025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51</xdr:row>
      <xdr:rowOff>132637</xdr:rowOff>
    </xdr:from>
    <xdr:ext cx="534377" cy="259045"/>
    <xdr:sp macro="" textlink="">
      <xdr:nvSpPr>
        <xdr:cNvPr id="602" name="教育費該当値テキスト">
          <a:extLst>
            <a:ext uri="{FF2B5EF4-FFF2-40B4-BE49-F238E27FC236}">
              <a16:creationId xmlns:a16="http://schemas.microsoft.com/office/drawing/2014/main" id="{00000000-0008-0000-0700-00005A020000}"/>
            </a:ext>
          </a:extLst>
        </xdr:cNvPr>
        <xdr:cNvSpPr txBox="1"/>
      </xdr:nvSpPr>
      <xdr:spPr>
        <a:xfrm>
          <a:off x="16370300" y="8876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14033</xdr:rowOff>
    </xdr:from>
    <xdr:to>
      <xdr:col>81</xdr:col>
      <xdr:colOff>101600</xdr:colOff>
      <xdr:row>54</xdr:row>
      <xdr:rowOff>115633</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5430500" y="9272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52</xdr:row>
      <xdr:rowOff>132160</xdr:rowOff>
    </xdr:from>
    <xdr:ext cx="534377"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5214111" y="90475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91672</xdr:rowOff>
    </xdr:from>
    <xdr:to>
      <xdr:col>76</xdr:col>
      <xdr:colOff>165100</xdr:colOff>
      <xdr:row>55</xdr:row>
      <xdr:rowOff>21822</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4541500" y="934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53</xdr:row>
      <xdr:rowOff>38349</xdr:rowOff>
    </xdr:from>
    <xdr:ext cx="534377"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4325111" y="9125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57753</xdr:rowOff>
    </xdr:from>
    <xdr:to>
      <xdr:col>72</xdr:col>
      <xdr:colOff>38100</xdr:colOff>
      <xdr:row>55</xdr:row>
      <xdr:rowOff>159353</xdr:rowOff>
    </xdr:to>
    <xdr:sp macro="" textlink="">
      <xdr:nvSpPr>
        <xdr:cNvPr id="607" name="楕円 606">
          <a:extLst>
            <a:ext uri="{FF2B5EF4-FFF2-40B4-BE49-F238E27FC236}">
              <a16:creationId xmlns:a16="http://schemas.microsoft.com/office/drawing/2014/main" id="{00000000-0008-0000-0700-00005F020000}"/>
            </a:ext>
          </a:extLst>
        </xdr:cNvPr>
        <xdr:cNvSpPr/>
      </xdr:nvSpPr>
      <xdr:spPr>
        <a:xfrm>
          <a:off x="13652500" y="9487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4430</xdr:rowOff>
    </xdr:from>
    <xdr:ext cx="534377" cy="259045"/>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3436111" y="9262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53</xdr:row>
      <xdr:rowOff>121733</xdr:rowOff>
    </xdr:from>
    <xdr:to>
      <xdr:col>67</xdr:col>
      <xdr:colOff>101600</xdr:colOff>
      <xdr:row>54</xdr:row>
      <xdr:rowOff>51883</xdr:rowOff>
    </xdr:to>
    <xdr:sp macro="" textlink="">
      <xdr:nvSpPr>
        <xdr:cNvPr id="609" name="楕円 608">
          <a:extLst>
            <a:ext uri="{FF2B5EF4-FFF2-40B4-BE49-F238E27FC236}">
              <a16:creationId xmlns:a16="http://schemas.microsoft.com/office/drawing/2014/main" id="{00000000-0008-0000-0700-000061020000}"/>
            </a:ext>
          </a:extLst>
        </xdr:cNvPr>
        <xdr:cNvSpPr/>
      </xdr:nvSpPr>
      <xdr:spPr>
        <a:xfrm>
          <a:off x="12763500" y="9208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52</xdr:row>
      <xdr:rowOff>68410</xdr:rowOff>
    </xdr:from>
    <xdr:ext cx="534377" cy="259045"/>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2547111" y="8983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144434</xdr:rowOff>
    </xdr:from>
    <xdr:ext cx="46717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978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74</xdr:row>
      <xdr:rowOff>160762</xdr:rowOff>
    </xdr:from>
    <xdr:ext cx="467179"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978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73</xdr:row>
      <xdr:rowOff>5642</xdr:rowOff>
    </xdr:from>
    <xdr:ext cx="467179"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978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30" name="テキスト ボックス 629">
          <a:extLst>
            <a:ext uri="{FF2B5EF4-FFF2-40B4-BE49-F238E27FC236}">
              <a16:creationId xmlns:a16="http://schemas.microsoft.com/office/drawing/2014/main" id="{00000000-0008-0000-0700-000076020000}"/>
            </a:ext>
          </a:extLst>
        </xdr:cNvPr>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38299</xdr:rowOff>
    </xdr:from>
    <xdr:ext cx="531299" cy="259045"/>
    <xdr:sp macro="" textlink="">
      <xdr:nvSpPr>
        <xdr:cNvPr id="632" name="テキスト ボックス 631">
          <a:extLst>
            <a:ext uri="{FF2B5EF4-FFF2-40B4-BE49-F238E27FC236}">
              <a16:creationId xmlns:a16="http://schemas.microsoft.com/office/drawing/2014/main" id="{00000000-0008-0000-0700-000078020000}"/>
            </a:ext>
          </a:extLst>
        </xdr:cNvPr>
        <xdr:cNvSpPr txBox="1"/>
      </xdr:nvSpPr>
      <xdr:spPr>
        <a:xfrm>
          <a:off x="11914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5" name="災害復旧費グラフ枠">
          <a:extLst>
            <a:ext uri="{FF2B5EF4-FFF2-40B4-BE49-F238E27FC236}">
              <a16:creationId xmlns:a16="http://schemas.microsoft.com/office/drawing/2014/main" id="{00000000-0008-0000-0700-00007B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5588</xdr:rowOff>
    </xdr:from>
    <xdr:to>
      <xdr:col>85</xdr:col>
      <xdr:colOff>126364</xdr:colOff>
      <xdr:row>79</xdr:row>
      <xdr:rowOff>98879</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flipV="1">
          <a:off x="16317595" y="12178538"/>
          <a:ext cx="1269" cy="1464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37" name="災害復旧費最小値テキスト">
          <a:extLst>
            <a:ext uri="{FF2B5EF4-FFF2-40B4-BE49-F238E27FC236}">
              <a16:creationId xmlns:a16="http://schemas.microsoft.com/office/drawing/2014/main" id="{00000000-0008-0000-0700-00007D020000}"/>
            </a:ext>
          </a:extLst>
        </xdr:cNvPr>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123715</xdr:rowOff>
    </xdr:from>
    <xdr:ext cx="534377" cy="259045"/>
    <xdr:sp macro="" textlink="">
      <xdr:nvSpPr>
        <xdr:cNvPr id="639" name="災害復旧費最大値テキスト">
          <a:extLst>
            <a:ext uri="{FF2B5EF4-FFF2-40B4-BE49-F238E27FC236}">
              <a16:creationId xmlns:a16="http://schemas.microsoft.com/office/drawing/2014/main" id="{00000000-0008-0000-0700-00007F020000}"/>
            </a:ext>
          </a:extLst>
        </xdr:cNvPr>
        <xdr:cNvSpPr txBox="1"/>
      </xdr:nvSpPr>
      <xdr:spPr>
        <a:xfrm>
          <a:off x="16370300" y="11953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13,457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5588</xdr:rowOff>
    </xdr:from>
    <xdr:to>
      <xdr:col>86</xdr:col>
      <xdr:colOff>25400</xdr:colOff>
      <xdr:row>71</xdr:row>
      <xdr:rowOff>5588</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6230600" y="121785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94306</xdr:rowOff>
    </xdr:from>
    <xdr:to>
      <xdr:col>85</xdr:col>
      <xdr:colOff>127000</xdr:colOff>
      <xdr:row>79</xdr:row>
      <xdr:rowOff>98879</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5481300" y="13638856"/>
          <a:ext cx="838200" cy="4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127888</xdr:rowOff>
    </xdr:from>
    <xdr:ext cx="469744" cy="259045"/>
    <xdr:sp macro="" textlink="">
      <xdr:nvSpPr>
        <xdr:cNvPr id="642" name="災害復旧費平均値テキスト">
          <a:extLst>
            <a:ext uri="{FF2B5EF4-FFF2-40B4-BE49-F238E27FC236}">
              <a16:creationId xmlns:a16="http://schemas.microsoft.com/office/drawing/2014/main" id="{00000000-0008-0000-0700-000082020000}"/>
            </a:ext>
          </a:extLst>
        </xdr:cNvPr>
        <xdr:cNvSpPr txBox="1"/>
      </xdr:nvSpPr>
      <xdr:spPr>
        <a:xfrm>
          <a:off x="16370300" y="133295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105011</xdr:rowOff>
    </xdr:from>
    <xdr:to>
      <xdr:col>85</xdr:col>
      <xdr:colOff>177800</xdr:colOff>
      <xdr:row>79</xdr:row>
      <xdr:rowOff>35161</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6268700" y="13478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94306</xdr:rowOff>
    </xdr:from>
    <xdr:to>
      <xdr:col>81</xdr:col>
      <xdr:colOff>50800</xdr:colOff>
      <xdr:row>79</xdr:row>
      <xdr:rowOff>98879</xdr:rowOff>
    </xdr:to>
    <xdr:cxnSp macro="">
      <xdr:nvCxnSpPr>
        <xdr:cNvPr id="644" name="直線コネクタ 643">
          <a:extLst>
            <a:ext uri="{FF2B5EF4-FFF2-40B4-BE49-F238E27FC236}">
              <a16:creationId xmlns:a16="http://schemas.microsoft.com/office/drawing/2014/main" id="{00000000-0008-0000-0700-000084020000}"/>
            </a:ext>
          </a:extLst>
        </xdr:cNvPr>
        <xdr:cNvCxnSpPr/>
      </xdr:nvCxnSpPr>
      <xdr:spPr>
        <a:xfrm flipV="1">
          <a:off x="14592300" y="13638856"/>
          <a:ext cx="889000" cy="4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99132</xdr:rowOff>
    </xdr:from>
    <xdr:to>
      <xdr:col>81</xdr:col>
      <xdr:colOff>101600</xdr:colOff>
      <xdr:row>79</xdr:row>
      <xdr:rowOff>29282</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5430500" y="13472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45809</xdr:rowOff>
    </xdr:from>
    <xdr:ext cx="469744"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5246428" y="13247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98879</xdr:rowOff>
    </xdr:from>
    <xdr:to>
      <xdr:col>76</xdr:col>
      <xdr:colOff>114300</xdr:colOff>
      <xdr:row>79</xdr:row>
      <xdr:rowOff>98879</xdr:rowOff>
    </xdr:to>
    <xdr:cxnSp macro="">
      <xdr:nvCxnSpPr>
        <xdr:cNvPr id="647" name="直線コネクタ 646">
          <a:extLst>
            <a:ext uri="{FF2B5EF4-FFF2-40B4-BE49-F238E27FC236}">
              <a16:creationId xmlns:a16="http://schemas.microsoft.com/office/drawing/2014/main" id="{00000000-0008-0000-0700-000087020000}"/>
            </a:ext>
          </a:extLst>
        </xdr:cNvPr>
        <xdr:cNvCxnSpPr/>
      </xdr:nvCxnSpPr>
      <xdr:spPr>
        <a:xfrm>
          <a:off x="13703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135491</xdr:rowOff>
    </xdr:from>
    <xdr:to>
      <xdr:col>76</xdr:col>
      <xdr:colOff>165100</xdr:colOff>
      <xdr:row>79</xdr:row>
      <xdr:rowOff>65641</xdr:rowOff>
    </xdr:to>
    <xdr:sp macro="" textlink="">
      <xdr:nvSpPr>
        <xdr:cNvPr id="648" name="フローチャート: 判断 647">
          <a:extLst>
            <a:ext uri="{FF2B5EF4-FFF2-40B4-BE49-F238E27FC236}">
              <a16:creationId xmlns:a16="http://schemas.microsoft.com/office/drawing/2014/main" id="{00000000-0008-0000-0700-000088020000}"/>
            </a:ext>
          </a:extLst>
        </xdr:cNvPr>
        <xdr:cNvSpPr/>
      </xdr:nvSpPr>
      <xdr:spPr>
        <a:xfrm>
          <a:off x="14541500" y="13508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77</xdr:row>
      <xdr:rowOff>82168</xdr:rowOff>
    </xdr:from>
    <xdr:ext cx="378565"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4403017" y="132838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29211</xdr:rowOff>
    </xdr:from>
    <xdr:to>
      <xdr:col>71</xdr:col>
      <xdr:colOff>177800</xdr:colOff>
      <xdr:row>79</xdr:row>
      <xdr:rowOff>98879</xdr:rowOff>
    </xdr:to>
    <xdr:cxnSp macro="">
      <xdr:nvCxnSpPr>
        <xdr:cNvPr id="650" name="直線コネクタ 649">
          <a:extLst>
            <a:ext uri="{FF2B5EF4-FFF2-40B4-BE49-F238E27FC236}">
              <a16:creationId xmlns:a16="http://schemas.microsoft.com/office/drawing/2014/main" id="{00000000-0008-0000-0700-00008A020000}"/>
            </a:ext>
          </a:extLst>
        </xdr:cNvPr>
        <xdr:cNvCxnSpPr/>
      </xdr:nvCxnSpPr>
      <xdr:spPr>
        <a:xfrm>
          <a:off x="12814300" y="13573761"/>
          <a:ext cx="889000" cy="69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73006</xdr:rowOff>
    </xdr:from>
    <xdr:to>
      <xdr:col>72</xdr:col>
      <xdr:colOff>38100</xdr:colOff>
      <xdr:row>79</xdr:row>
      <xdr:rowOff>3156</xdr:rowOff>
    </xdr:to>
    <xdr:sp macro="" textlink="">
      <xdr:nvSpPr>
        <xdr:cNvPr id="651" name="フローチャート: 判断 650">
          <a:extLst>
            <a:ext uri="{FF2B5EF4-FFF2-40B4-BE49-F238E27FC236}">
              <a16:creationId xmlns:a16="http://schemas.microsoft.com/office/drawing/2014/main" id="{00000000-0008-0000-0700-00008B020000}"/>
            </a:ext>
          </a:extLst>
        </xdr:cNvPr>
        <xdr:cNvSpPr/>
      </xdr:nvSpPr>
      <xdr:spPr>
        <a:xfrm>
          <a:off x="13652500" y="13446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19683</xdr:rowOff>
    </xdr:from>
    <xdr:ext cx="469744"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3468428" y="13221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64626</xdr:rowOff>
    </xdr:from>
    <xdr:to>
      <xdr:col>67</xdr:col>
      <xdr:colOff>101600</xdr:colOff>
      <xdr:row>77</xdr:row>
      <xdr:rowOff>166226</xdr:rowOff>
    </xdr:to>
    <xdr:sp macro="" textlink="">
      <xdr:nvSpPr>
        <xdr:cNvPr id="653" name="フローチャート: 判断 652">
          <a:extLst>
            <a:ext uri="{FF2B5EF4-FFF2-40B4-BE49-F238E27FC236}">
              <a16:creationId xmlns:a16="http://schemas.microsoft.com/office/drawing/2014/main" id="{00000000-0008-0000-0700-00008D020000}"/>
            </a:ext>
          </a:extLst>
        </xdr:cNvPr>
        <xdr:cNvSpPr/>
      </xdr:nvSpPr>
      <xdr:spPr>
        <a:xfrm>
          <a:off x="12763500" y="13266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11303</xdr:rowOff>
    </xdr:from>
    <xdr:ext cx="469744"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2579428" y="130415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48079</xdr:rowOff>
    </xdr:from>
    <xdr:to>
      <xdr:col>85</xdr:col>
      <xdr:colOff>177800</xdr:colOff>
      <xdr:row>79</xdr:row>
      <xdr:rowOff>149679</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62687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134456</xdr:rowOff>
    </xdr:from>
    <xdr:ext cx="249299" cy="259045"/>
    <xdr:sp macro="" textlink="">
      <xdr:nvSpPr>
        <xdr:cNvPr id="661" name="災害復旧費該当値テキスト">
          <a:extLst>
            <a:ext uri="{FF2B5EF4-FFF2-40B4-BE49-F238E27FC236}">
              <a16:creationId xmlns:a16="http://schemas.microsoft.com/office/drawing/2014/main" id="{00000000-0008-0000-0700-000095020000}"/>
            </a:ext>
          </a:extLst>
        </xdr:cNvPr>
        <xdr:cNvSpPr txBox="1"/>
      </xdr:nvSpPr>
      <xdr:spPr>
        <a:xfrm>
          <a:off x="16370300" y="135075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43506</xdr:rowOff>
    </xdr:from>
    <xdr:to>
      <xdr:col>81</xdr:col>
      <xdr:colOff>101600</xdr:colOff>
      <xdr:row>79</xdr:row>
      <xdr:rowOff>145106</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5430500" y="13588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84333</xdr:colOff>
      <xdr:row>79</xdr:row>
      <xdr:rowOff>136233</xdr:rowOff>
    </xdr:from>
    <xdr:ext cx="313932"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5324333" y="1368078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48079</xdr:rowOff>
    </xdr:from>
    <xdr:to>
      <xdr:col>76</xdr:col>
      <xdr:colOff>165100</xdr:colOff>
      <xdr:row>79</xdr:row>
      <xdr:rowOff>149679</xdr:rowOff>
    </xdr:to>
    <xdr:sp macro="" textlink="">
      <xdr:nvSpPr>
        <xdr:cNvPr id="664" name="楕円 663">
          <a:extLst>
            <a:ext uri="{FF2B5EF4-FFF2-40B4-BE49-F238E27FC236}">
              <a16:creationId xmlns:a16="http://schemas.microsoft.com/office/drawing/2014/main" id="{00000000-0008-0000-0700-000098020000}"/>
            </a:ext>
          </a:extLst>
        </xdr:cNvPr>
        <xdr:cNvSpPr/>
      </xdr:nvSpPr>
      <xdr:spPr>
        <a:xfrm>
          <a:off x="14541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140806</xdr:rowOff>
    </xdr:from>
    <xdr:ext cx="249299" cy="259045"/>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4467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48079</xdr:rowOff>
    </xdr:from>
    <xdr:to>
      <xdr:col>72</xdr:col>
      <xdr:colOff>38100</xdr:colOff>
      <xdr:row>79</xdr:row>
      <xdr:rowOff>149679</xdr:rowOff>
    </xdr:to>
    <xdr:sp macro="" textlink="">
      <xdr:nvSpPr>
        <xdr:cNvPr id="666" name="楕円 665">
          <a:extLst>
            <a:ext uri="{FF2B5EF4-FFF2-40B4-BE49-F238E27FC236}">
              <a16:creationId xmlns:a16="http://schemas.microsoft.com/office/drawing/2014/main" id="{00000000-0008-0000-0700-00009A020000}"/>
            </a:ext>
          </a:extLst>
        </xdr:cNvPr>
        <xdr:cNvSpPr/>
      </xdr:nvSpPr>
      <xdr:spPr>
        <a:xfrm>
          <a:off x="13652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140806</xdr:rowOff>
    </xdr:from>
    <xdr:ext cx="249299" cy="259045"/>
    <xdr:sp macro="" textlink="">
      <xdr:nvSpPr>
        <xdr:cNvPr id="667" name="テキスト ボックス 666">
          <a:extLst>
            <a:ext uri="{FF2B5EF4-FFF2-40B4-BE49-F238E27FC236}">
              <a16:creationId xmlns:a16="http://schemas.microsoft.com/office/drawing/2014/main" id="{00000000-0008-0000-0700-00009B020000}"/>
            </a:ext>
          </a:extLst>
        </xdr:cNvPr>
        <xdr:cNvSpPr txBox="1"/>
      </xdr:nvSpPr>
      <xdr:spPr>
        <a:xfrm>
          <a:off x="13578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149861</xdr:rowOff>
    </xdr:from>
    <xdr:to>
      <xdr:col>67</xdr:col>
      <xdr:colOff>101600</xdr:colOff>
      <xdr:row>79</xdr:row>
      <xdr:rowOff>80011</xdr:rowOff>
    </xdr:to>
    <xdr:sp macro="" textlink="">
      <xdr:nvSpPr>
        <xdr:cNvPr id="668" name="楕円 667">
          <a:extLst>
            <a:ext uri="{FF2B5EF4-FFF2-40B4-BE49-F238E27FC236}">
              <a16:creationId xmlns:a16="http://schemas.microsoft.com/office/drawing/2014/main" id="{00000000-0008-0000-0700-00009C020000}"/>
            </a:ext>
          </a:extLst>
        </xdr:cNvPr>
        <xdr:cNvSpPr/>
      </xdr:nvSpPr>
      <xdr:spPr>
        <a:xfrm>
          <a:off x="12763500" y="13522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79</xdr:row>
      <xdr:rowOff>71138</xdr:rowOff>
    </xdr:from>
    <xdr:ext cx="378565" cy="259045"/>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2625017" y="136156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2" name="公債費グラフ枠">
          <a:extLst>
            <a:ext uri="{FF2B5EF4-FFF2-40B4-BE49-F238E27FC236}">
              <a16:creationId xmlns:a16="http://schemas.microsoft.com/office/drawing/2014/main" id="{00000000-0008-0000-0700-0000B4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95790</xdr:rowOff>
    </xdr:from>
    <xdr:to>
      <xdr:col>85</xdr:col>
      <xdr:colOff>126364</xdr:colOff>
      <xdr:row>97</xdr:row>
      <xdr:rowOff>65500</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flipV="1">
          <a:off x="16317595" y="15697740"/>
          <a:ext cx="1269" cy="9984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69327</xdr:rowOff>
    </xdr:from>
    <xdr:ext cx="534377" cy="259045"/>
    <xdr:sp macro="" textlink="">
      <xdr:nvSpPr>
        <xdr:cNvPr id="694" name="公債費最小値テキスト">
          <a:extLst>
            <a:ext uri="{FF2B5EF4-FFF2-40B4-BE49-F238E27FC236}">
              <a16:creationId xmlns:a16="http://schemas.microsoft.com/office/drawing/2014/main" id="{00000000-0008-0000-0700-0000B6020000}"/>
            </a:ext>
          </a:extLst>
        </xdr:cNvPr>
        <xdr:cNvSpPr txBox="1"/>
      </xdr:nvSpPr>
      <xdr:spPr>
        <a:xfrm>
          <a:off x="16370300" y="16699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97</xdr:row>
      <xdr:rowOff>65500</xdr:rowOff>
    </xdr:from>
    <xdr:to>
      <xdr:col>86</xdr:col>
      <xdr:colOff>25400</xdr:colOff>
      <xdr:row>97</xdr:row>
      <xdr:rowOff>65500</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a:off x="16230600" y="16696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42467</xdr:rowOff>
    </xdr:from>
    <xdr:ext cx="534377" cy="259045"/>
    <xdr:sp macro="" textlink="">
      <xdr:nvSpPr>
        <xdr:cNvPr id="696" name="公債費最大値テキスト">
          <a:extLst>
            <a:ext uri="{FF2B5EF4-FFF2-40B4-BE49-F238E27FC236}">
              <a16:creationId xmlns:a16="http://schemas.microsoft.com/office/drawing/2014/main" id="{00000000-0008-0000-0700-0000B8020000}"/>
            </a:ext>
          </a:extLst>
        </xdr:cNvPr>
        <xdr:cNvSpPr txBox="1"/>
      </xdr:nvSpPr>
      <xdr:spPr>
        <a:xfrm>
          <a:off x="16370300" y="154729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69,305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95790</xdr:rowOff>
    </xdr:from>
    <xdr:to>
      <xdr:col>86</xdr:col>
      <xdr:colOff>25400</xdr:colOff>
      <xdr:row>91</xdr:row>
      <xdr:rowOff>95790</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6230600" y="15697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54794</xdr:rowOff>
    </xdr:from>
    <xdr:to>
      <xdr:col>85</xdr:col>
      <xdr:colOff>127000</xdr:colOff>
      <xdr:row>97</xdr:row>
      <xdr:rowOff>64396</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a:off x="15481300" y="16685444"/>
          <a:ext cx="838200" cy="9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93</xdr:row>
      <xdr:rowOff>164774</xdr:rowOff>
    </xdr:from>
    <xdr:ext cx="534377" cy="259045"/>
    <xdr:sp macro="" textlink="">
      <xdr:nvSpPr>
        <xdr:cNvPr id="699" name="公債費平均値テキスト">
          <a:extLst>
            <a:ext uri="{FF2B5EF4-FFF2-40B4-BE49-F238E27FC236}">
              <a16:creationId xmlns:a16="http://schemas.microsoft.com/office/drawing/2014/main" id="{00000000-0008-0000-0700-0000BB020000}"/>
            </a:ext>
          </a:extLst>
        </xdr:cNvPr>
        <xdr:cNvSpPr txBox="1"/>
      </xdr:nvSpPr>
      <xdr:spPr>
        <a:xfrm>
          <a:off x="16370300" y="161096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141897</xdr:rowOff>
    </xdr:from>
    <xdr:to>
      <xdr:col>85</xdr:col>
      <xdr:colOff>177800</xdr:colOff>
      <xdr:row>95</xdr:row>
      <xdr:rowOff>72047</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6268700" y="16258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54794</xdr:rowOff>
    </xdr:from>
    <xdr:to>
      <xdr:col>81</xdr:col>
      <xdr:colOff>50800</xdr:colOff>
      <xdr:row>97</xdr:row>
      <xdr:rowOff>61557</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flipV="1">
          <a:off x="14592300" y="16685444"/>
          <a:ext cx="889000" cy="6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136430</xdr:rowOff>
    </xdr:from>
    <xdr:to>
      <xdr:col>81</xdr:col>
      <xdr:colOff>101600</xdr:colOff>
      <xdr:row>95</xdr:row>
      <xdr:rowOff>66580</xdr:rowOff>
    </xdr:to>
    <xdr:sp macro="" textlink="">
      <xdr:nvSpPr>
        <xdr:cNvPr id="702" name="フローチャート: 判断 701">
          <a:extLst>
            <a:ext uri="{FF2B5EF4-FFF2-40B4-BE49-F238E27FC236}">
              <a16:creationId xmlns:a16="http://schemas.microsoft.com/office/drawing/2014/main" id="{00000000-0008-0000-0700-0000BE020000}"/>
            </a:ext>
          </a:extLst>
        </xdr:cNvPr>
        <xdr:cNvSpPr/>
      </xdr:nvSpPr>
      <xdr:spPr>
        <a:xfrm>
          <a:off x="15430500" y="16252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83107</xdr:rowOff>
    </xdr:from>
    <xdr:ext cx="534377"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5214111" y="16027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61557</xdr:rowOff>
    </xdr:from>
    <xdr:to>
      <xdr:col>76</xdr:col>
      <xdr:colOff>114300</xdr:colOff>
      <xdr:row>97</xdr:row>
      <xdr:rowOff>86894</xdr:rowOff>
    </xdr:to>
    <xdr:cxnSp macro="">
      <xdr:nvCxnSpPr>
        <xdr:cNvPr id="704" name="直線コネクタ 703">
          <a:extLst>
            <a:ext uri="{FF2B5EF4-FFF2-40B4-BE49-F238E27FC236}">
              <a16:creationId xmlns:a16="http://schemas.microsoft.com/office/drawing/2014/main" id="{00000000-0008-0000-0700-0000C0020000}"/>
            </a:ext>
          </a:extLst>
        </xdr:cNvPr>
        <xdr:cNvCxnSpPr/>
      </xdr:nvCxnSpPr>
      <xdr:spPr>
        <a:xfrm flipV="1">
          <a:off x="13703300" y="16692207"/>
          <a:ext cx="889000" cy="25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134468</xdr:rowOff>
    </xdr:from>
    <xdr:to>
      <xdr:col>76</xdr:col>
      <xdr:colOff>165100</xdr:colOff>
      <xdr:row>95</xdr:row>
      <xdr:rowOff>64618</xdr:rowOff>
    </xdr:to>
    <xdr:sp macro="" textlink="">
      <xdr:nvSpPr>
        <xdr:cNvPr id="705" name="フローチャート: 判断 704">
          <a:extLst>
            <a:ext uri="{FF2B5EF4-FFF2-40B4-BE49-F238E27FC236}">
              <a16:creationId xmlns:a16="http://schemas.microsoft.com/office/drawing/2014/main" id="{00000000-0008-0000-0700-0000C1020000}"/>
            </a:ext>
          </a:extLst>
        </xdr:cNvPr>
        <xdr:cNvSpPr/>
      </xdr:nvSpPr>
      <xdr:spPr>
        <a:xfrm>
          <a:off x="14541500" y="16250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81145</xdr:rowOff>
    </xdr:from>
    <xdr:ext cx="534377"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4325111" y="16025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86894</xdr:rowOff>
    </xdr:from>
    <xdr:to>
      <xdr:col>71</xdr:col>
      <xdr:colOff>177800</xdr:colOff>
      <xdr:row>97</xdr:row>
      <xdr:rowOff>104476</xdr:rowOff>
    </xdr:to>
    <xdr:cxnSp macro="">
      <xdr:nvCxnSpPr>
        <xdr:cNvPr id="707" name="直線コネクタ 706">
          <a:extLst>
            <a:ext uri="{FF2B5EF4-FFF2-40B4-BE49-F238E27FC236}">
              <a16:creationId xmlns:a16="http://schemas.microsoft.com/office/drawing/2014/main" id="{00000000-0008-0000-0700-0000C3020000}"/>
            </a:ext>
          </a:extLst>
        </xdr:cNvPr>
        <xdr:cNvCxnSpPr/>
      </xdr:nvCxnSpPr>
      <xdr:spPr>
        <a:xfrm flipV="1">
          <a:off x="12814300" y="16717544"/>
          <a:ext cx="889000" cy="17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94</xdr:row>
      <xdr:rowOff>137382</xdr:rowOff>
    </xdr:from>
    <xdr:to>
      <xdr:col>72</xdr:col>
      <xdr:colOff>38100</xdr:colOff>
      <xdr:row>95</xdr:row>
      <xdr:rowOff>67532</xdr:rowOff>
    </xdr:to>
    <xdr:sp macro="" textlink="">
      <xdr:nvSpPr>
        <xdr:cNvPr id="708" name="フローチャート: 判断 707">
          <a:extLst>
            <a:ext uri="{FF2B5EF4-FFF2-40B4-BE49-F238E27FC236}">
              <a16:creationId xmlns:a16="http://schemas.microsoft.com/office/drawing/2014/main" id="{00000000-0008-0000-0700-0000C4020000}"/>
            </a:ext>
          </a:extLst>
        </xdr:cNvPr>
        <xdr:cNvSpPr/>
      </xdr:nvSpPr>
      <xdr:spPr>
        <a:xfrm>
          <a:off x="13652500" y="1625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84059</xdr:rowOff>
    </xdr:from>
    <xdr:ext cx="534377"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3436111" y="16028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151155</xdr:rowOff>
    </xdr:from>
    <xdr:to>
      <xdr:col>67</xdr:col>
      <xdr:colOff>101600</xdr:colOff>
      <xdr:row>95</xdr:row>
      <xdr:rowOff>81305</xdr:rowOff>
    </xdr:to>
    <xdr:sp macro="" textlink="">
      <xdr:nvSpPr>
        <xdr:cNvPr id="710" name="フローチャート: 判断 709">
          <a:extLst>
            <a:ext uri="{FF2B5EF4-FFF2-40B4-BE49-F238E27FC236}">
              <a16:creationId xmlns:a16="http://schemas.microsoft.com/office/drawing/2014/main" id="{00000000-0008-0000-0700-0000C6020000}"/>
            </a:ext>
          </a:extLst>
        </xdr:cNvPr>
        <xdr:cNvSpPr/>
      </xdr:nvSpPr>
      <xdr:spPr>
        <a:xfrm>
          <a:off x="12763500" y="16267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97832</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2547111" y="16042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13596</xdr:rowOff>
    </xdr:from>
    <xdr:to>
      <xdr:col>85</xdr:col>
      <xdr:colOff>177800</xdr:colOff>
      <xdr:row>97</xdr:row>
      <xdr:rowOff>115196</xdr:rowOff>
    </xdr:to>
    <xdr:sp macro="" textlink="">
      <xdr:nvSpPr>
        <xdr:cNvPr id="717" name="楕円 716">
          <a:extLst>
            <a:ext uri="{FF2B5EF4-FFF2-40B4-BE49-F238E27FC236}">
              <a16:creationId xmlns:a16="http://schemas.microsoft.com/office/drawing/2014/main" id="{00000000-0008-0000-0700-0000CD020000}"/>
            </a:ext>
          </a:extLst>
        </xdr:cNvPr>
        <xdr:cNvSpPr/>
      </xdr:nvSpPr>
      <xdr:spPr>
        <a:xfrm>
          <a:off x="16268700" y="16644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99973</xdr:rowOff>
    </xdr:from>
    <xdr:ext cx="534377" cy="259045"/>
    <xdr:sp macro="" textlink="">
      <xdr:nvSpPr>
        <xdr:cNvPr id="718" name="公債費該当値テキスト">
          <a:extLst>
            <a:ext uri="{FF2B5EF4-FFF2-40B4-BE49-F238E27FC236}">
              <a16:creationId xmlns:a16="http://schemas.microsoft.com/office/drawing/2014/main" id="{00000000-0008-0000-0700-0000CE020000}"/>
            </a:ext>
          </a:extLst>
        </xdr:cNvPr>
        <xdr:cNvSpPr txBox="1"/>
      </xdr:nvSpPr>
      <xdr:spPr>
        <a:xfrm>
          <a:off x="16370300" y="16559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3994</xdr:rowOff>
    </xdr:from>
    <xdr:to>
      <xdr:col>81</xdr:col>
      <xdr:colOff>101600</xdr:colOff>
      <xdr:row>97</xdr:row>
      <xdr:rowOff>105594</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5430500" y="16634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96721</xdr:rowOff>
    </xdr:from>
    <xdr:ext cx="534377"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5214111" y="16727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10757</xdr:rowOff>
    </xdr:from>
    <xdr:to>
      <xdr:col>76</xdr:col>
      <xdr:colOff>165100</xdr:colOff>
      <xdr:row>97</xdr:row>
      <xdr:rowOff>112357</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4541500" y="16641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103484</xdr:rowOff>
    </xdr:from>
    <xdr:ext cx="534377" cy="259045"/>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4325111" y="16734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36094</xdr:rowOff>
    </xdr:from>
    <xdr:to>
      <xdr:col>72</xdr:col>
      <xdr:colOff>38100</xdr:colOff>
      <xdr:row>97</xdr:row>
      <xdr:rowOff>137694</xdr:rowOff>
    </xdr:to>
    <xdr:sp macro="" textlink="">
      <xdr:nvSpPr>
        <xdr:cNvPr id="723" name="楕円 722">
          <a:extLst>
            <a:ext uri="{FF2B5EF4-FFF2-40B4-BE49-F238E27FC236}">
              <a16:creationId xmlns:a16="http://schemas.microsoft.com/office/drawing/2014/main" id="{00000000-0008-0000-0700-0000D3020000}"/>
            </a:ext>
          </a:extLst>
        </xdr:cNvPr>
        <xdr:cNvSpPr/>
      </xdr:nvSpPr>
      <xdr:spPr>
        <a:xfrm>
          <a:off x="13652500" y="16666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128821</xdr:rowOff>
    </xdr:from>
    <xdr:ext cx="534377"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3436111" y="16759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53676</xdr:rowOff>
    </xdr:from>
    <xdr:to>
      <xdr:col>67</xdr:col>
      <xdr:colOff>101600</xdr:colOff>
      <xdr:row>97</xdr:row>
      <xdr:rowOff>155276</xdr:rowOff>
    </xdr:to>
    <xdr:sp macro="" textlink="">
      <xdr:nvSpPr>
        <xdr:cNvPr id="725" name="楕円 724">
          <a:extLst>
            <a:ext uri="{FF2B5EF4-FFF2-40B4-BE49-F238E27FC236}">
              <a16:creationId xmlns:a16="http://schemas.microsoft.com/office/drawing/2014/main" id="{00000000-0008-0000-0700-0000D5020000}"/>
            </a:ext>
          </a:extLst>
        </xdr:cNvPr>
        <xdr:cNvSpPr/>
      </xdr:nvSpPr>
      <xdr:spPr>
        <a:xfrm>
          <a:off x="12763500" y="16684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146403</xdr:rowOff>
    </xdr:from>
    <xdr:ext cx="534377"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2547111" y="16777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9" name="諸支出金グラフ枠">
          <a:extLst>
            <a:ext uri="{FF2B5EF4-FFF2-40B4-BE49-F238E27FC236}">
              <a16:creationId xmlns:a16="http://schemas.microsoft.com/office/drawing/2014/main" id="{00000000-0008-0000-0700-0000ED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91884</xdr:rowOff>
    </xdr:from>
    <xdr:to>
      <xdr:col>116</xdr:col>
      <xdr:colOff>62864</xdr:colOff>
      <xdr:row>39</xdr:row>
      <xdr:rowOff>44450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flipV="1">
          <a:off x="22159595" y="5235384"/>
          <a:ext cx="1269" cy="1495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51" name="諸支出金最小値テキスト">
          <a:extLst>
            <a:ext uri="{FF2B5EF4-FFF2-40B4-BE49-F238E27FC236}">
              <a16:creationId xmlns:a16="http://schemas.microsoft.com/office/drawing/2014/main" id="{00000000-0008-0000-0700-0000EF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38561</xdr:rowOff>
    </xdr:from>
    <xdr:ext cx="469744" cy="259045"/>
    <xdr:sp macro="" textlink="">
      <xdr:nvSpPr>
        <xdr:cNvPr id="753" name="諸支出金最大値テキスト">
          <a:extLst>
            <a:ext uri="{FF2B5EF4-FFF2-40B4-BE49-F238E27FC236}">
              <a16:creationId xmlns:a16="http://schemas.microsoft.com/office/drawing/2014/main" id="{00000000-0008-0000-0700-0000F1020000}"/>
            </a:ext>
          </a:extLst>
        </xdr:cNvPr>
        <xdr:cNvSpPr txBox="1"/>
      </xdr:nvSpPr>
      <xdr:spPr>
        <a:xfrm>
          <a:off x="22212300" y="5010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7,851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91884</xdr:rowOff>
    </xdr:from>
    <xdr:to>
      <xdr:col>116</xdr:col>
      <xdr:colOff>152400</xdr:colOff>
      <xdr:row>30</xdr:row>
      <xdr:rowOff>91884</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2072600" y="5235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111586</xdr:rowOff>
    </xdr:from>
    <xdr:ext cx="378565" cy="259045"/>
    <xdr:sp macro="" textlink="">
      <xdr:nvSpPr>
        <xdr:cNvPr id="756" name="諸支出金平均値テキスト">
          <a:extLst>
            <a:ext uri="{FF2B5EF4-FFF2-40B4-BE49-F238E27FC236}">
              <a16:creationId xmlns:a16="http://schemas.microsoft.com/office/drawing/2014/main" id="{00000000-0008-0000-0700-0000F4020000}"/>
            </a:ext>
          </a:extLst>
        </xdr:cNvPr>
        <xdr:cNvSpPr txBox="1"/>
      </xdr:nvSpPr>
      <xdr:spPr>
        <a:xfrm>
          <a:off x="22212300" y="645523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88709</xdr:rowOff>
    </xdr:from>
    <xdr:to>
      <xdr:col>116</xdr:col>
      <xdr:colOff>114300</xdr:colOff>
      <xdr:row>39</xdr:row>
      <xdr:rowOff>18859</xdr:rowOff>
    </xdr:to>
    <xdr:sp macro="" textlink="">
      <xdr:nvSpPr>
        <xdr:cNvPr id="757" name="フローチャート: 判断 756">
          <a:extLst>
            <a:ext uri="{FF2B5EF4-FFF2-40B4-BE49-F238E27FC236}">
              <a16:creationId xmlns:a16="http://schemas.microsoft.com/office/drawing/2014/main" id="{00000000-0008-0000-0700-0000F5020000}"/>
            </a:ext>
          </a:extLst>
        </xdr:cNvPr>
        <xdr:cNvSpPr/>
      </xdr:nvSpPr>
      <xdr:spPr>
        <a:xfrm>
          <a:off x="22110700" y="6603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116713</xdr:rowOff>
    </xdr:from>
    <xdr:to>
      <xdr:col>112</xdr:col>
      <xdr:colOff>38100</xdr:colOff>
      <xdr:row>39</xdr:row>
      <xdr:rowOff>46863</xdr:rowOff>
    </xdr:to>
    <xdr:sp macro="" textlink="">
      <xdr:nvSpPr>
        <xdr:cNvPr id="759" name="フローチャート: 判断 758">
          <a:extLst>
            <a:ext uri="{FF2B5EF4-FFF2-40B4-BE49-F238E27FC236}">
              <a16:creationId xmlns:a16="http://schemas.microsoft.com/office/drawing/2014/main" id="{00000000-0008-0000-0700-0000F7020000}"/>
            </a:ext>
          </a:extLst>
        </xdr:cNvPr>
        <xdr:cNvSpPr/>
      </xdr:nvSpPr>
      <xdr:spPr>
        <a:xfrm>
          <a:off x="21272500" y="6631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63390</xdr:rowOff>
    </xdr:from>
    <xdr:ext cx="378565"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134017" y="64070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61" name="直線コネクタ 760">
          <a:extLst>
            <a:ext uri="{FF2B5EF4-FFF2-40B4-BE49-F238E27FC236}">
              <a16:creationId xmlns:a16="http://schemas.microsoft.com/office/drawing/2014/main" id="{00000000-0008-0000-0700-0000F9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143573</xdr:rowOff>
    </xdr:from>
    <xdr:to>
      <xdr:col>107</xdr:col>
      <xdr:colOff>101600</xdr:colOff>
      <xdr:row>38</xdr:row>
      <xdr:rowOff>73723</xdr:rowOff>
    </xdr:to>
    <xdr:sp macro="" textlink="">
      <xdr:nvSpPr>
        <xdr:cNvPr id="762" name="フローチャート: 判断 761">
          <a:extLst>
            <a:ext uri="{FF2B5EF4-FFF2-40B4-BE49-F238E27FC236}">
              <a16:creationId xmlns:a16="http://schemas.microsoft.com/office/drawing/2014/main" id="{00000000-0008-0000-0700-0000FA020000}"/>
            </a:ext>
          </a:extLst>
        </xdr:cNvPr>
        <xdr:cNvSpPr/>
      </xdr:nvSpPr>
      <xdr:spPr>
        <a:xfrm>
          <a:off x="20383500" y="6487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90250</xdr:rowOff>
    </xdr:from>
    <xdr:ext cx="469744"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0199428" y="62624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64" name="直線コネクタ 763">
          <a:extLst>
            <a:ext uri="{FF2B5EF4-FFF2-40B4-BE49-F238E27FC236}">
              <a16:creationId xmlns:a16="http://schemas.microsoft.com/office/drawing/2014/main" id="{00000000-0008-0000-0700-0000FC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110045</xdr:rowOff>
    </xdr:from>
    <xdr:to>
      <xdr:col>102</xdr:col>
      <xdr:colOff>165100</xdr:colOff>
      <xdr:row>39</xdr:row>
      <xdr:rowOff>40195</xdr:rowOff>
    </xdr:to>
    <xdr:sp macro="" textlink="">
      <xdr:nvSpPr>
        <xdr:cNvPr id="765" name="フローチャート: 判断 764">
          <a:extLst>
            <a:ext uri="{FF2B5EF4-FFF2-40B4-BE49-F238E27FC236}">
              <a16:creationId xmlns:a16="http://schemas.microsoft.com/office/drawing/2014/main" id="{00000000-0008-0000-0700-0000FD020000}"/>
            </a:ext>
          </a:extLst>
        </xdr:cNvPr>
        <xdr:cNvSpPr/>
      </xdr:nvSpPr>
      <xdr:spPr>
        <a:xfrm>
          <a:off x="19494500" y="6625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56723</xdr:rowOff>
    </xdr:from>
    <xdr:ext cx="378565"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9356017" y="64003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111379</xdr:rowOff>
    </xdr:from>
    <xdr:to>
      <xdr:col>98</xdr:col>
      <xdr:colOff>38100</xdr:colOff>
      <xdr:row>39</xdr:row>
      <xdr:rowOff>41529</xdr:rowOff>
    </xdr:to>
    <xdr:sp macro="" textlink="">
      <xdr:nvSpPr>
        <xdr:cNvPr id="767" name="フローチャート: 判断 766">
          <a:extLst>
            <a:ext uri="{FF2B5EF4-FFF2-40B4-BE49-F238E27FC236}">
              <a16:creationId xmlns:a16="http://schemas.microsoft.com/office/drawing/2014/main" id="{00000000-0008-0000-0700-0000FF020000}"/>
            </a:ext>
          </a:extLst>
        </xdr:cNvPr>
        <xdr:cNvSpPr/>
      </xdr:nvSpPr>
      <xdr:spPr>
        <a:xfrm>
          <a:off x="18605500" y="6626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58056</xdr:rowOff>
    </xdr:from>
    <xdr:ext cx="378565"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8467017" y="64017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75" name="諸支出金該当値テキスト">
          <a:extLst>
            <a:ext uri="{FF2B5EF4-FFF2-40B4-BE49-F238E27FC236}">
              <a16:creationId xmlns:a16="http://schemas.microsoft.com/office/drawing/2014/main" id="{00000000-0008-0000-0700-00000703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80" name="楕円 779">
          <a:extLst>
            <a:ext uri="{FF2B5EF4-FFF2-40B4-BE49-F238E27FC236}">
              <a16:creationId xmlns:a16="http://schemas.microsoft.com/office/drawing/2014/main" id="{00000000-0008-0000-0700-00000C03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82" name="楕円 781">
          <a:extLst>
            <a:ext uri="{FF2B5EF4-FFF2-40B4-BE49-F238E27FC236}">
              <a16:creationId xmlns:a16="http://schemas.microsoft.com/office/drawing/2014/main" id="{00000000-0008-0000-0700-00000E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2" name="テキスト ボックス 791">
          <a:extLst>
            <a:ext uri="{FF2B5EF4-FFF2-40B4-BE49-F238E27FC236}">
              <a16:creationId xmlns:a16="http://schemas.microsoft.com/office/drawing/2014/main" id="{00000000-0008-0000-0700-000018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8" name="前年度繰上充用金グラフ枠">
          <a:extLst>
            <a:ext uri="{FF2B5EF4-FFF2-40B4-BE49-F238E27FC236}">
              <a16:creationId xmlns:a16="http://schemas.microsoft.com/office/drawing/2014/main" id="{00000000-0008-0000-0700-00001E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0" name="前年度繰上充用金最小値テキスト">
          <a:extLst>
            <a:ext uri="{FF2B5EF4-FFF2-40B4-BE49-F238E27FC236}">
              <a16:creationId xmlns:a16="http://schemas.microsoft.com/office/drawing/2014/main" id="{00000000-0008-0000-0700-000020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2" name="前年度繰上充用金最大値テキスト">
          <a:extLst>
            <a:ext uri="{FF2B5EF4-FFF2-40B4-BE49-F238E27FC236}">
              <a16:creationId xmlns:a16="http://schemas.microsoft.com/office/drawing/2014/main" id="{00000000-0008-0000-0700-000022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5" name="前年度繰上充用金平均値テキスト">
          <a:extLst>
            <a:ext uri="{FF2B5EF4-FFF2-40B4-BE49-F238E27FC236}">
              <a16:creationId xmlns:a16="http://schemas.microsoft.com/office/drawing/2014/main" id="{00000000-0008-0000-0700-000025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6" name="フローチャート: 判断 805">
          <a:extLst>
            <a:ext uri="{FF2B5EF4-FFF2-40B4-BE49-F238E27FC236}">
              <a16:creationId xmlns:a16="http://schemas.microsoft.com/office/drawing/2014/main" id="{00000000-0008-0000-0700-000026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1" name="フローチャート: 判断 810">
          <a:extLst>
            <a:ext uri="{FF2B5EF4-FFF2-40B4-BE49-F238E27FC236}">
              <a16:creationId xmlns:a16="http://schemas.microsoft.com/office/drawing/2014/main" id="{00000000-0008-0000-0700-00002B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3" name="直線コネクタ 812">
          <a:extLst>
            <a:ext uri="{FF2B5EF4-FFF2-40B4-BE49-F238E27FC236}">
              <a16:creationId xmlns:a16="http://schemas.microsoft.com/office/drawing/2014/main" id="{00000000-0008-0000-0700-00002D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4" name="フローチャート: 判断 813">
          <a:extLst>
            <a:ext uri="{FF2B5EF4-FFF2-40B4-BE49-F238E27FC236}">
              <a16:creationId xmlns:a16="http://schemas.microsoft.com/office/drawing/2014/main" id="{00000000-0008-0000-0700-00002E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6" name="フローチャート: 判断 815">
          <a:extLst>
            <a:ext uri="{FF2B5EF4-FFF2-40B4-BE49-F238E27FC236}">
              <a16:creationId xmlns:a16="http://schemas.microsoft.com/office/drawing/2014/main" id="{00000000-0008-0000-0700-000030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4" name="前年度繰上充用金該当値テキスト">
          <a:extLst>
            <a:ext uri="{FF2B5EF4-FFF2-40B4-BE49-F238E27FC236}">
              <a16:creationId xmlns:a16="http://schemas.microsoft.com/office/drawing/2014/main" id="{00000000-0008-0000-0700-000038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9" name="楕円 828">
          <a:extLst>
            <a:ext uri="{FF2B5EF4-FFF2-40B4-BE49-F238E27FC236}">
              <a16:creationId xmlns:a16="http://schemas.microsoft.com/office/drawing/2014/main" id="{00000000-0008-0000-0700-00003D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1" name="楕円 830">
          <a:extLst>
            <a:ext uri="{FF2B5EF4-FFF2-40B4-BE49-F238E27FC236}">
              <a16:creationId xmlns:a16="http://schemas.microsoft.com/office/drawing/2014/main" id="{00000000-0008-0000-0700-00003F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3" name="正方形/長方形 832">
          <a:extLst>
            <a:ext uri="{FF2B5EF4-FFF2-40B4-BE49-F238E27FC236}">
              <a16:creationId xmlns:a16="http://schemas.microsoft.com/office/drawing/2014/main" id="{00000000-0008-0000-0700-000041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4" name="正方形/長方形 833">
          <a:extLst>
            <a:ext uri="{FF2B5EF4-FFF2-40B4-BE49-F238E27FC236}">
              <a16:creationId xmlns:a16="http://schemas.microsoft.com/office/drawing/2014/main" id="{00000000-0008-0000-0700-000042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5" name="テキスト ボックス 834">
          <a:extLst>
            <a:ext uri="{FF2B5EF4-FFF2-40B4-BE49-F238E27FC236}">
              <a16:creationId xmlns:a16="http://schemas.microsoft.com/office/drawing/2014/main" id="{00000000-0008-0000-0700-000043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・広域消防指令情報システムの構築による普通建設事業費等の増</a:t>
          </a:r>
          <a:r>
            <a:rPr lang="ja-JP" altLang="en-US" sz="1400" b="0" i="0" baseline="0">
              <a:solidFill>
                <a:schemeClr val="dk1"/>
              </a:solidFill>
              <a:effectLst/>
              <a:latin typeface="ＭＳ Ｐゴシック" panose="020B0600070205080204" pitchFamily="50" charset="-128"/>
              <a:ea typeface="ＭＳ Ｐゴシック" panose="020B0600070205080204" pitchFamily="50" charset="-128"/>
              <a:cs typeface="+mn-cs"/>
            </a:rPr>
            <a:t>等により、令和６年度の</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消防費</a:t>
          </a:r>
          <a:r>
            <a:rPr lang="ja-JP" altLang="en-US" sz="1400" b="0" i="0" baseline="0">
              <a:solidFill>
                <a:schemeClr val="dk1"/>
              </a:solidFill>
              <a:effectLst/>
              <a:latin typeface="ＭＳ Ｐゴシック" panose="020B0600070205080204" pitchFamily="50" charset="-128"/>
              <a:ea typeface="ＭＳ Ｐゴシック" panose="020B0600070205080204" pitchFamily="50" charset="-128"/>
              <a:cs typeface="+mn-cs"/>
            </a:rPr>
            <a:t>は</a:t>
          </a:r>
          <a:r>
            <a:rPr lang="en-US"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20,100</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円と</a:t>
          </a:r>
          <a:r>
            <a:rPr lang="ja-JP" altLang="en-US" sz="1400" b="0" i="0" baseline="0">
              <a:solidFill>
                <a:schemeClr val="dk1"/>
              </a:solidFill>
              <a:effectLst/>
              <a:latin typeface="ＭＳ Ｐゴシック" panose="020B0600070205080204" pitchFamily="50" charset="-128"/>
              <a:ea typeface="ＭＳ Ｐゴシック" panose="020B0600070205080204" pitchFamily="50" charset="-128"/>
              <a:cs typeface="+mn-cs"/>
            </a:rPr>
            <a:t>なっている。</a:t>
          </a:r>
          <a:endParaRPr lang="en-US"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lang="ja-JP" altLang="ja-JP" sz="1400" b="0" i="0" baseline="0">
              <a:solidFill>
                <a:schemeClr val="tx1"/>
              </a:solidFill>
              <a:effectLst/>
              <a:latin typeface="ＭＳ Ｐゴシック" panose="020B0600070205080204" pitchFamily="50" charset="-128"/>
              <a:ea typeface="ＭＳ Ｐゴシック" panose="020B0600070205080204" pitchFamily="50" charset="-128"/>
              <a:cs typeface="+mn-cs"/>
            </a:rPr>
            <a:t>・</a:t>
          </a:r>
          <a:r>
            <a:rPr lang="ja-JP" altLang="ja-JP" sz="1400" b="0" i="0" baseline="0">
              <a:solidFill>
                <a:schemeClr val="dk1"/>
              </a:solidFill>
              <a:effectLst/>
              <a:latin typeface="ＭＳ Ｐゴシック" panose="020B0600070205080204" pitchFamily="50" charset="-128"/>
              <a:ea typeface="ＭＳ Ｐゴシック" panose="020B0600070205080204" pitchFamily="50" charset="-128"/>
              <a:cs typeface="+mn-cs"/>
            </a:rPr>
            <a:t>市営住宅跡地の用地売却による積立金の増</a:t>
          </a:r>
          <a:r>
            <a:rPr lang="ja-JP" altLang="en-US" sz="1400" b="0" i="0" baseline="0">
              <a:solidFill>
                <a:schemeClr val="dk1"/>
              </a:solidFill>
              <a:effectLst/>
              <a:latin typeface="ＭＳ Ｐゴシック" panose="020B0600070205080204" pitchFamily="50" charset="-128"/>
              <a:ea typeface="ＭＳ Ｐゴシック" panose="020B0600070205080204" pitchFamily="50" charset="-128"/>
              <a:cs typeface="+mn-cs"/>
            </a:rPr>
            <a:t>等により、令和６年度の</a:t>
          </a:r>
          <a:r>
            <a:rPr lang="ja-JP" altLang="en-US" sz="1400" b="0" i="0" baseline="0">
              <a:solidFill>
                <a:schemeClr val="tx1"/>
              </a:solidFill>
              <a:effectLst/>
              <a:latin typeface="ＭＳ Ｐゴシック" panose="020B0600070205080204" pitchFamily="50" charset="-128"/>
              <a:ea typeface="ＭＳ Ｐゴシック" panose="020B0600070205080204" pitchFamily="50" charset="-128"/>
              <a:cs typeface="+mn-cs"/>
            </a:rPr>
            <a:t>土木</a:t>
          </a:r>
          <a:r>
            <a:rPr lang="ja-JP" altLang="ja-JP" sz="1400" b="0" i="0" baseline="0">
              <a:solidFill>
                <a:schemeClr val="tx1"/>
              </a:solidFill>
              <a:effectLst/>
              <a:latin typeface="ＭＳ Ｐゴシック" panose="020B0600070205080204" pitchFamily="50" charset="-128"/>
              <a:ea typeface="ＭＳ Ｐゴシック" panose="020B0600070205080204" pitchFamily="50" charset="-128"/>
              <a:cs typeface="+mn-cs"/>
            </a:rPr>
            <a:t>費</a:t>
          </a:r>
          <a:r>
            <a:rPr lang="ja-JP" altLang="en-US" sz="1400" b="0" i="0" baseline="0">
              <a:solidFill>
                <a:schemeClr val="tx1"/>
              </a:solidFill>
              <a:effectLst/>
              <a:latin typeface="ＭＳ Ｐゴシック" panose="020B0600070205080204" pitchFamily="50" charset="-128"/>
              <a:ea typeface="ＭＳ Ｐゴシック" panose="020B0600070205080204" pitchFamily="50" charset="-128"/>
              <a:cs typeface="+mn-cs"/>
            </a:rPr>
            <a:t>は</a:t>
          </a:r>
          <a:r>
            <a:rPr lang="en-US" altLang="ja-JP" sz="1400" b="0" i="0" baseline="0">
              <a:solidFill>
                <a:schemeClr val="tx1"/>
              </a:solidFill>
              <a:effectLst/>
              <a:latin typeface="ＭＳ Ｐゴシック" panose="020B0600070205080204" pitchFamily="50" charset="-128"/>
              <a:ea typeface="ＭＳ Ｐゴシック" panose="020B0600070205080204" pitchFamily="50" charset="-128"/>
              <a:cs typeface="+mn-cs"/>
            </a:rPr>
            <a:t>52,488</a:t>
          </a:r>
          <a:r>
            <a:rPr lang="ja-JP" altLang="ja-JP" sz="1400" b="0" i="0" baseline="0">
              <a:solidFill>
                <a:schemeClr val="tx1"/>
              </a:solidFill>
              <a:effectLst/>
              <a:latin typeface="ＭＳ Ｐゴシック" panose="020B0600070205080204" pitchFamily="50" charset="-128"/>
              <a:ea typeface="ＭＳ Ｐゴシック" panose="020B0600070205080204" pitchFamily="50" charset="-128"/>
              <a:cs typeface="+mn-cs"/>
            </a:rPr>
            <a:t>円と</a:t>
          </a:r>
          <a:r>
            <a:rPr lang="ja-JP" altLang="en-US" sz="1400" b="0" i="0" baseline="0">
              <a:solidFill>
                <a:schemeClr val="tx1"/>
              </a:solidFill>
              <a:effectLst/>
              <a:latin typeface="ＭＳ Ｐゴシック" panose="020B0600070205080204" pitchFamily="50" charset="-128"/>
              <a:ea typeface="ＭＳ Ｐゴシック" panose="020B0600070205080204" pitchFamily="50" charset="-128"/>
              <a:cs typeface="+mn-cs"/>
            </a:rPr>
            <a:t>なっている</a:t>
          </a:r>
          <a:r>
            <a:rPr lang="ja-JP" altLang="ja-JP" sz="1400" b="0" i="0" baseline="0">
              <a:solidFill>
                <a:schemeClr val="tx1"/>
              </a:solidFill>
              <a:effectLst/>
              <a:latin typeface="ＭＳ Ｐゴシック" panose="020B0600070205080204" pitchFamily="50" charset="-128"/>
              <a:ea typeface="ＭＳ Ｐゴシック" panose="020B0600070205080204" pitchFamily="50" charset="-128"/>
              <a:cs typeface="+mn-cs"/>
            </a:rPr>
            <a:t>。</a:t>
          </a:r>
          <a:endParaRPr lang="ja-JP" altLang="ja-JP" sz="1800">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大阪府吹田市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財政調整基金について、近年は最低水準の繰入れを行いつつ地方財政法の規定に基づく決算剰余金の積立て等を行うこと</a:t>
          </a:r>
          <a:r>
            <a:rPr lang="ja-JP" altLang="en-US" sz="1200" b="0" i="0">
              <a:solidFill>
                <a:schemeClr val="dk1"/>
              </a:solidFill>
              <a:effectLst/>
              <a:latin typeface="ＭＳ Ｐゴシック" panose="020B0600070205080204" pitchFamily="50" charset="-128"/>
              <a:ea typeface="ＭＳ Ｐゴシック" panose="020B0600070205080204" pitchFamily="50" charset="-128"/>
              <a:cs typeface="+mn-cs"/>
            </a:rPr>
            <a:t>を基本としている。</a:t>
          </a:r>
          <a:endParaRPr lang="en-US" altLang="ja-JP" sz="1200" b="0" i="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1200" b="0" i="0">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200" b="0" i="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200" b="0" i="0">
              <a:solidFill>
                <a:schemeClr val="dk1"/>
              </a:solidFill>
              <a:effectLst/>
              <a:latin typeface="ＭＳ Ｐゴシック" panose="020B0600070205080204" pitchFamily="50" charset="-128"/>
              <a:ea typeface="ＭＳ Ｐゴシック" panose="020B0600070205080204" pitchFamily="50" charset="-128"/>
              <a:cs typeface="+mn-cs"/>
            </a:rPr>
            <a:t>令和２年度、令和５年度及び令和６年度においては、新型コロナウイルス感染症や物価高の影響を受けながらも、人件費・扶助費等の経常経費の増加に対応しつつ、社会情勢・市民ニーズを踏まえた施策を実施するなど、様々な財政需要が重なった結果、財政調整基金の繰入により収支均衡を図ったことから、実質単年度収支は赤字となっている。</a:t>
          </a:r>
          <a:endParaRPr lang="ja-JP" altLang="ja-JP" sz="16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大阪府吹田市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100">
              <a:solidFill>
                <a:schemeClr val="dk1"/>
              </a:solidFill>
              <a:effectLst/>
              <a:latin typeface="+mn-lt"/>
              <a:ea typeface="+mn-ea"/>
              <a:cs typeface="+mn-cs"/>
            </a:rPr>
            <a:t>　</a:t>
          </a:r>
          <a:r>
            <a:rPr kumimoji="1"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各会計の</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実質収支</a:t>
          </a:r>
          <a:r>
            <a:rPr kumimoji="1"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黒字又は収支均衡</a:t>
          </a:r>
          <a:r>
            <a:rPr kumimoji="1"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の状態が続いている。</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今後も収支構造の改善を図り、全会計において適切な財政運営に努める。</a:t>
          </a:r>
          <a:endParaRPr kumimoji="1" lang="en-US" altLang="ja-JP" sz="140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なお、</a:t>
          </a:r>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公共用地先行取得特別会計においては、</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繰越事業に係る財源（土地開発基金借入金）を本資料の取扱いに則り、未収入特定財源ではなく翌年度に繰越すべき財源として算定した結果、赤字として表れているもの。</a:t>
          </a:r>
          <a:endParaRPr lang="en-US" altLang="ja-JP" sz="14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0.8" zeroHeight="1" x14ac:dyDescent="0.2"/>
  <cols>
    <col min="1" max="11" width="2.109375" style="168" customWidth="1"/>
    <col min="12" max="12" width="2.21875" style="168" customWidth="1"/>
    <col min="13" max="17" width="2.33203125" style="168" customWidth="1"/>
    <col min="18" max="119" width="2.109375" style="168" customWidth="1"/>
    <col min="120" max="16384" width="0" style="168" hidden="1"/>
  </cols>
  <sheetData>
    <row r="1" spans="1:119" ht="33" customHeight="1" x14ac:dyDescent="0.2">
      <c r="B1" s="587" t="s">
        <v>76</v>
      </c>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587"/>
      <c r="AS1" s="587"/>
      <c r="AT1" s="587"/>
      <c r="AU1" s="587"/>
      <c r="AV1" s="587"/>
      <c r="AW1" s="587"/>
      <c r="AX1" s="587"/>
      <c r="AY1" s="587"/>
      <c r="AZ1" s="587"/>
      <c r="BA1" s="587"/>
      <c r="BB1" s="587"/>
      <c r="BC1" s="587"/>
      <c r="BD1" s="587"/>
      <c r="BE1" s="587"/>
      <c r="BF1" s="587"/>
      <c r="BG1" s="587"/>
      <c r="BH1" s="587"/>
      <c r="BI1" s="587"/>
      <c r="BJ1" s="587"/>
      <c r="BK1" s="587"/>
      <c r="BL1" s="587"/>
      <c r="BM1" s="587"/>
      <c r="BN1" s="587"/>
      <c r="BO1" s="587"/>
      <c r="BP1" s="587"/>
      <c r="BQ1" s="587"/>
      <c r="BR1" s="587"/>
      <c r="BS1" s="587"/>
      <c r="BT1" s="587"/>
      <c r="BU1" s="587"/>
      <c r="BV1" s="587"/>
      <c r="BW1" s="587"/>
      <c r="BX1" s="587"/>
      <c r="BY1" s="587"/>
      <c r="BZ1" s="587"/>
      <c r="CA1" s="587"/>
      <c r="CB1" s="587"/>
      <c r="CC1" s="587"/>
      <c r="CD1" s="587"/>
      <c r="CE1" s="587"/>
      <c r="CF1" s="587"/>
      <c r="CG1" s="587"/>
      <c r="CH1" s="587"/>
      <c r="CI1" s="587"/>
      <c r="CJ1" s="587"/>
      <c r="CK1" s="587"/>
      <c r="CL1" s="587"/>
      <c r="CM1" s="587"/>
      <c r="CN1" s="587"/>
      <c r="CO1" s="587"/>
      <c r="CP1" s="587"/>
      <c r="CQ1" s="587"/>
      <c r="CR1" s="587"/>
      <c r="CS1" s="587"/>
      <c r="CT1" s="587"/>
      <c r="CU1" s="587"/>
      <c r="CV1" s="587"/>
      <c r="CW1" s="587"/>
      <c r="CX1" s="587"/>
      <c r="CY1" s="587"/>
      <c r="CZ1" s="587"/>
      <c r="DA1" s="587"/>
      <c r="DB1" s="587"/>
      <c r="DC1" s="587"/>
      <c r="DD1" s="587"/>
      <c r="DE1" s="587"/>
      <c r="DF1" s="587"/>
      <c r="DG1" s="587"/>
      <c r="DH1" s="587"/>
      <c r="DI1" s="587"/>
      <c r="DJ1" s="169"/>
      <c r="DK1" s="169"/>
      <c r="DL1" s="169"/>
      <c r="DM1" s="169"/>
      <c r="DN1" s="169"/>
      <c r="DO1" s="169"/>
    </row>
    <row r="2" spans="1:119" ht="24" thickBot="1" x14ac:dyDescent="0.25">
      <c r="B2" s="170" t="s">
        <v>77</v>
      </c>
      <c r="C2" s="170"/>
      <c r="D2" s="171"/>
    </row>
    <row r="3" spans="1:119" ht="18.75" customHeight="1" thickBot="1" x14ac:dyDescent="0.25">
      <c r="A3" s="169"/>
      <c r="B3" s="588" t="s">
        <v>78</v>
      </c>
      <c r="C3" s="589"/>
      <c r="D3" s="589"/>
      <c r="E3" s="590"/>
      <c r="F3" s="590"/>
      <c r="G3" s="590"/>
      <c r="H3" s="590"/>
      <c r="I3" s="590"/>
      <c r="J3" s="590"/>
      <c r="K3" s="590"/>
      <c r="L3" s="590" t="s">
        <v>79</v>
      </c>
      <c r="M3" s="590"/>
      <c r="N3" s="590"/>
      <c r="O3" s="590"/>
      <c r="P3" s="590"/>
      <c r="Q3" s="590"/>
      <c r="R3" s="593"/>
      <c r="S3" s="593"/>
      <c r="T3" s="593"/>
      <c r="U3" s="593"/>
      <c r="V3" s="594"/>
      <c r="W3" s="484" t="s">
        <v>80</v>
      </c>
      <c r="X3" s="485"/>
      <c r="Y3" s="485"/>
      <c r="Z3" s="485"/>
      <c r="AA3" s="485"/>
      <c r="AB3" s="589"/>
      <c r="AC3" s="593" t="s">
        <v>81</v>
      </c>
      <c r="AD3" s="485"/>
      <c r="AE3" s="485"/>
      <c r="AF3" s="485"/>
      <c r="AG3" s="485"/>
      <c r="AH3" s="485"/>
      <c r="AI3" s="485"/>
      <c r="AJ3" s="485"/>
      <c r="AK3" s="485"/>
      <c r="AL3" s="555"/>
      <c r="AM3" s="484" t="s">
        <v>82</v>
      </c>
      <c r="AN3" s="485"/>
      <c r="AO3" s="485"/>
      <c r="AP3" s="485"/>
      <c r="AQ3" s="485"/>
      <c r="AR3" s="485"/>
      <c r="AS3" s="485"/>
      <c r="AT3" s="485"/>
      <c r="AU3" s="485"/>
      <c r="AV3" s="485"/>
      <c r="AW3" s="485"/>
      <c r="AX3" s="555"/>
      <c r="AY3" s="547" t="s">
        <v>1</v>
      </c>
      <c r="AZ3" s="548"/>
      <c r="BA3" s="548"/>
      <c r="BB3" s="548"/>
      <c r="BC3" s="548"/>
      <c r="BD3" s="548"/>
      <c r="BE3" s="548"/>
      <c r="BF3" s="548"/>
      <c r="BG3" s="548"/>
      <c r="BH3" s="548"/>
      <c r="BI3" s="548"/>
      <c r="BJ3" s="548"/>
      <c r="BK3" s="548"/>
      <c r="BL3" s="548"/>
      <c r="BM3" s="597"/>
      <c r="BN3" s="484" t="s">
        <v>83</v>
      </c>
      <c r="BO3" s="485"/>
      <c r="BP3" s="485"/>
      <c r="BQ3" s="485"/>
      <c r="BR3" s="485"/>
      <c r="BS3" s="485"/>
      <c r="BT3" s="485"/>
      <c r="BU3" s="555"/>
      <c r="BV3" s="484" t="s">
        <v>84</v>
      </c>
      <c r="BW3" s="485"/>
      <c r="BX3" s="485"/>
      <c r="BY3" s="485"/>
      <c r="BZ3" s="485"/>
      <c r="CA3" s="485"/>
      <c r="CB3" s="485"/>
      <c r="CC3" s="555"/>
      <c r="CD3" s="547" t="s">
        <v>1</v>
      </c>
      <c r="CE3" s="548"/>
      <c r="CF3" s="548"/>
      <c r="CG3" s="548"/>
      <c r="CH3" s="548"/>
      <c r="CI3" s="548"/>
      <c r="CJ3" s="548"/>
      <c r="CK3" s="548"/>
      <c r="CL3" s="548"/>
      <c r="CM3" s="548"/>
      <c r="CN3" s="548"/>
      <c r="CO3" s="548"/>
      <c r="CP3" s="548"/>
      <c r="CQ3" s="548"/>
      <c r="CR3" s="548"/>
      <c r="CS3" s="597"/>
      <c r="CT3" s="484" t="s">
        <v>85</v>
      </c>
      <c r="CU3" s="485"/>
      <c r="CV3" s="485"/>
      <c r="CW3" s="485"/>
      <c r="CX3" s="485"/>
      <c r="CY3" s="485"/>
      <c r="CZ3" s="485"/>
      <c r="DA3" s="555"/>
      <c r="DB3" s="484" t="s">
        <v>86</v>
      </c>
      <c r="DC3" s="485"/>
      <c r="DD3" s="485"/>
      <c r="DE3" s="485"/>
      <c r="DF3" s="485"/>
      <c r="DG3" s="485"/>
      <c r="DH3" s="485"/>
      <c r="DI3" s="555"/>
    </row>
    <row r="4" spans="1:119" ht="18.75" customHeight="1" x14ac:dyDescent="0.2">
      <c r="A4" s="169"/>
      <c r="B4" s="563"/>
      <c r="C4" s="564"/>
      <c r="D4" s="564"/>
      <c r="E4" s="565"/>
      <c r="F4" s="565"/>
      <c r="G4" s="565"/>
      <c r="H4" s="565"/>
      <c r="I4" s="565"/>
      <c r="J4" s="565"/>
      <c r="K4" s="565"/>
      <c r="L4" s="565"/>
      <c r="M4" s="565"/>
      <c r="N4" s="565"/>
      <c r="O4" s="565"/>
      <c r="P4" s="565"/>
      <c r="Q4" s="565"/>
      <c r="R4" s="569"/>
      <c r="S4" s="569"/>
      <c r="T4" s="569"/>
      <c r="U4" s="569"/>
      <c r="V4" s="570"/>
      <c r="W4" s="556"/>
      <c r="X4" s="366"/>
      <c r="Y4" s="366"/>
      <c r="Z4" s="366"/>
      <c r="AA4" s="366"/>
      <c r="AB4" s="564"/>
      <c r="AC4" s="569"/>
      <c r="AD4" s="366"/>
      <c r="AE4" s="366"/>
      <c r="AF4" s="366"/>
      <c r="AG4" s="366"/>
      <c r="AH4" s="366"/>
      <c r="AI4" s="366"/>
      <c r="AJ4" s="366"/>
      <c r="AK4" s="366"/>
      <c r="AL4" s="557"/>
      <c r="AM4" s="506"/>
      <c r="AN4" s="404"/>
      <c r="AO4" s="404"/>
      <c r="AP4" s="404"/>
      <c r="AQ4" s="404"/>
      <c r="AR4" s="404"/>
      <c r="AS4" s="404"/>
      <c r="AT4" s="404"/>
      <c r="AU4" s="404"/>
      <c r="AV4" s="404"/>
      <c r="AW4" s="404"/>
      <c r="AX4" s="596"/>
      <c r="AY4" s="441" t="s">
        <v>87</v>
      </c>
      <c r="AZ4" s="442"/>
      <c r="BA4" s="442"/>
      <c r="BB4" s="442"/>
      <c r="BC4" s="442"/>
      <c r="BD4" s="442"/>
      <c r="BE4" s="442"/>
      <c r="BF4" s="442"/>
      <c r="BG4" s="442"/>
      <c r="BH4" s="442"/>
      <c r="BI4" s="442"/>
      <c r="BJ4" s="442"/>
      <c r="BK4" s="442"/>
      <c r="BL4" s="442"/>
      <c r="BM4" s="443"/>
      <c r="BN4" s="444">
        <v>179005895</v>
      </c>
      <c r="BO4" s="445"/>
      <c r="BP4" s="445"/>
      <c r="BQ4" s="445"/>
      <c r="BR4" s="445"/>
      <c r="BS4" s="445"/>
      <c r="BT4" s="445"/>
      <c r="BU4" s="446"/>
      <c r="BV4" s="444">
        <v>163564864</v>
      </c>
      <c r="BW4" s="445"/>
      <c r="BX4" s="445"/>
      <c r="BY4" s="445"/>
      <c r="BZ4" s="445"/>
      <c r="CA4" s="445"/>
      <c r="CB4" s="445"/>
      <c r="CC4" s="446"/>
      <c r="CD4" s="581" t="s">
        <v>88</v>
      </c>
      <c r="CE4" s="582"/>
      <c r="CF4" s="582"/>
      <c r="CG4" s="582"/>
      <c r="CH4" s="582"/>
      <c r="CI4" s="582"/>
      <c r="CJ4" s="582"/>
      <c r="CK4" s="582"/>
      <c r="CL4" s="582"/>
      <c r="CM4" s="582"/>
      <c r="CN4" s="582"/>
      <c r="CO4" s="582"/>
      <c r="CP4" s="582"/>
      <c r="CQ4" s="582"/>
      <c r="CR4" s="582"/>
      <c r="CS4" s="583"/>
      <c r="CT4" s="584">
        <v>0.4</v>
      </c>
      <c r="CU4" s="585"/>
      <c r="CV4" s="585"/>
      <c r="CW4" s="585"/>
      <c r="CX4" s="585"/>
      <c r="CY4" s="585"/>
      <c r="CZ4" s="585"/>
      <c r="DA4" s="586"/>
      <c r="DB4" s="584">
        <v>0.8</v>
      </c>
      <c r="DC4" s="585"/>
      <c r="DD4" s="585"/>
      <c r="DE4" s="585"/>
      <c r="DF4" s="585"/>
      <c r="DG4" s="585"/>
      <c r="DH4" s="585"/>
      <c r="DI4" s="586"/>
    </row>
    <row r="5" spans="1:119" ht="18.75" customHeight="1" x14ac:dyDescent="0.2">
      <c r="A5" s="169"/>
      <c r="B5" s="591"/>
      <c r="C5" s="405"/>
      <c r="D5" s="405"/>
      <c r="E5" s="592"/>
      <c r="F5" s="592"/>
      <c r="G5" s="592"/>
      <c r="H5" s="592"/>
      <c r="I5" s="592"/>
      <c r="J5" s="592"/>
      <c r="K5" s="592"/>
      <c r="L5" s="592"/>
      <c r="M5" s="592"/>
      <c r="N5" s="592"/>
      <c r="O5" s="592"/>
      <c r="P5" s="592"/>
      <c r="Q5" s="592"/>
      <c r="R5" s="403"/>
      <c r="S5" s="403"/>
      <c r="T5" s="403"/>
      <c r="U5" s="403"/>
      <c r="V5" s="595"/>
      <c r="W5" s="506"/>
      <c r="X5" s="404"/>
      <c r="Y5" s="404"/>
      <c r="Z5" s="404"/>
      <c r="AA5" s="404"/>
      <c r="AB5" s="405"/>
      <c r="AC5" s="403"/>
      <c r="AD5" s="404"/>
      <c r="AE5" s="404"/>
      <c r="AF5" s="404"/>
      <c r="AG5" s="404"/>
      <c r="AH5" s="404"/>
      <c r="AI5" s="404"/>
      <c r="AJ5" s="404"/>
      <c r="AK5" s="404"/>
      <c r="AL5" s="596"/>
      <c r="AM5" s="472" t="s">
        <v>89</v>
      </c>
      <c r="AN5" s="372"/>
      <c r="AO5" s="372"/>
      <c r="AP5" s="372"/>
      <c r="AQ5" s="372"/>
      <c r="AR5" s="372"/>
      <c r="AS5" s="372"/>
      <c r="AT5" s="373"/>
      <c r="AU5" s="473" t="s">
        <v>90</v>
      </c>
      <c r="AV5" s="474"/>
      <c r="AW5" s="474"/>
      <c r="AX5" s="474"/>
      <c r="AY5" s="429" t="s">
        <v>91</v>
      </c>
      <c r="AZ5" s="430"/>
      <c r="BA5" s="430"/>
      <c r="BB5" s="430"/>
      <c r="BC5" s="430"/>
      <c r="BD5" s="430"/>
      <c r="BE5" s="430"/>
      <c r="BF5" s="430"/>
      <c r="BG5" s="430"/>
      <c r="BH5" s="430"/>
      <c r="BI5" s="430"/>
      <c r="BJ5" s="430"/>
      <c r="BK5" s="430"/>
      <c r="BL5" s="430"/>
      <c r="BM5" s="431"/>
      <c r="BN5" s="415">
        <v>177941377</v>
      </c>
      <c r="BO5" s="416"/>
      <c r="BP5" s="416"/>
      <c r="BQ5" s="416"/>
      <c r="BR5" s="416"/>
      <c r="BS5" s="416"/>
      <c r="BT5" s="416"/>
      <c r="BU5" s="417"/>
      <c r="BV5" s="415">
        <v>162039022</v>
      </c>
      <c r="BW5" s="416"/>
      <c r="BX5" s="416"/>
      <c r="BY5" s="416"/>
      <c r="BZ5" s="416"/>
      <c r="CA5" s="416"/>
      <c r="CB5" s="416"/>
      <c r="CC5" s="417"/>
      <c r="CD5" s="455" t="s">
        <v>92</v>
      </c>
      <c r="CE5" s="375"/>
      <c r="CF5" s="375"/>
      <c r="CG5" s="375"/>
      <c r="CH5" s="375"/>
      <c r="CI5" s="375"/>
      <c r="CJ5" s="375"/>
      <c r="CK5" s="375"/>
      <c r="CL5" s="375"/>
      <c r="CM5" s="375"/>
      <c r="CN5" s="375"/>
      <c r="CO5" s="375"/>
      <c r="CP5" s="375"/>
      <c r="CQ5" s="375"/>
      <c r="CR5" s="375"/>
      <c r="CS5" s="456"/>
      <c r="CT5" s="412">
        <v>101</v>
      </c>
      <c r="CU5" s="413"/>
      <c r="CV5" s="413"/>
      <c r="CW5" s="413"/>
      <c r="CX5" s="413"/>
      <c r="CY5" s="413"/>
      <c r="CZ5" s="413"/>
      <c r="DA5" s="414"/>
      <c r="DB5" s="412">
        <v>96.2</v>
      </c>
      <c r="DC5" s="413"/>
      <c r="DD5" s="413"/>
      <c r="DE5" s="413"/>
      <c r="DF5" s="413"/>
      <c r="DG5" s="413"/>
      <c r="DH5" s="413"/>
      <c r="DI5" s="414"/>
    </row>
    <row r="6" spans="1:119" ht="18.75" customHeight="1" x14ac:dyDescent="0.2">
      <c r="A6" s="169"/>
      <c r="B6" s="561" t="s">
        <v>93</v>
      </c>
      <c r="C6" s="402"/>
      <c r="D6" s="402"/>
      <c r="E6" s="562"/>
      <c r="F6" s="562"/>
      <c r="G6" s="562"/>
      <c r="H6" s="562"/>
      <c r="I6" s="562"/>
      <c r="J6" s="562"/>
      <c r="K6" s="562"/>
      <c r="L6" s="562" t="s">
        <v>94</v>
      </c>
      <c r="M6" s="562"/>
      <c r="N6" s="562"/>
      <c r="O6" s="562"/>
      <c r="P6" s="562"/>
      <c r="Q6" s="562"/>
      <c r="R6" s="400"/>
      <c r="S6" s="400"/>
      <c r="T6" s="400"/>
      <c r="U6" s="400"/>
      <c r="V6" s="568"/>
      <c r="W6" s="505" t="s">
        <v>95</v>
      </c>
      <c r="X6" s="401"/>
      <c r="Y6" s="401"/>
      <c r="Z6" s="401"/>
      <c r="AA6" s="401"/>
      <c r="AB6" s="402"/>
      <c r="AC6" s="573" t="s">
        <v>96</v>
      </c>
      <c r="AD6" s="574"/>
      <c r="AE6" s="574"/>
      <c r="AF6" s="574"/>
      <c r="AG6" s="574"/>
      <c r="AH6" s="574"/>
      <c r="AI6" s="574"/>
      <c r="AJ6" s="574"/>
      <c r="AK6" s="574"/>
      <c r="AL6" s="575"/>
      <c r="AM6" s="472" t="s">
        <v>97</v>
      </c>
      <c r="AN6" s="372"/>
      <c r="AO6" s="372"/>
      <c r="AP6" s="372"/>
      <c r="AQ6" s="372"/>
      <c r="AR6" s="372"/>
      <c r="AS6" s="372"/>
      <c r="AT6" s="373"/>
      <c r="AU6" s="473" t="s">
        <v>90</v>
      </c>
      <c r="AV6" s="474"/>
      <c r="AW6" s="474"/>
      <c r="AX6" s="474"/>
      <c r="AY6" s="429" t="s">
        <v>98</v>
      </c>
      <c r="AZ6" s="430"/>
      <c r="BA6" s="430"/>
      <c r="BB6" s="430"/>
      <c r="BC6" s="430"/>
      <c r="BD6" s="430"/>
      <c r="BE6" s="430"/>
      <c r="BF6" s="430"/>
      <c r="BG6" s="430"/>
      <c r="BH6" s="430"/>
      <c r="BI6" s="430"/>
      <c r="BJ6" s="430"/>
      <c r="BK6" s="430"/>
      <c r="BL6" s="430"/>
      <c r="BM6" s="431"/>
      <c r="BN6" s="415">
        <v>1064518</v>
      </c>
      <c r="BO6" s="416"/>
      <c r="BP6" s="416"/>
      <c r="BQ6" s="416"/>
      <c r="BR6" s="416"/>
      <c r="BS6" s="416"/>
      <c r="BT6" s="416"/>
      <c r="BU6" s="417"/>
      <c r="BV6" s="415">
        <v>1525842</v>
      </c>
      <c r="BW6" s="416"/>
      <c r="BX6" s="416"/>
      <c r="BY6" s="416"/>
      <c r="BZ6" s="416"/>
      <c r="CA6" s="416"/>
      <c r="CB6" s="416"/>
      <c r="CC6" s="417"/>
      <c r="CD6" s="455" t="s">
        <v>99</v>
      </c>
      <c r="CE6" s="375"/>
      <c r="CF6" s="375"/>
      <c r="CG6" s="375"/>
      <c r="CH6" s="375"/>
      <c r="CI6" s="375"/>
      <c r="CJ6" s="375"/>
      <c r="CK6" s="375"/>
      <c r="CL6" s="375"/>
      <c r="CM6" s="375"/>
      <c r="CN6" s="375"/>
      <c r="CO6" s="375"/>
      <c r="CP6" s="375"/>
      <c r="CQ6" s="375"/>
      <c r="CR6" s="375"/>
      <c r="CS6" s="456"/>
      <c r="CT6" s="558">
        <v>101.4</v>
      </c>
      <c r="CU6" s="559"/>
      <c r="CV6" s="559"/>
      <c r="CW6" s="559"/>
      <c r="CX6" s="559"/>
      <c r="CY6" s="559"/>
      <c r="CZ6" s="559"/>
      <c r="DA6" s="560"/>
      <c r="DB6" s="558">
        <v>96.6</v>
      </c>
      <c r="DC6" s="559"/>
      <c r="DD6" s="559"/>
      <c r="DE6" s="559"/>
      <c r="DF6" s="559"/>
      <c r="DG6" s="559"/>
      <c r="DH6" s="559"/>
      <c r="DI6" s="560"/>
    </row>
    <row r="7" spans="1:119" ht="18.75" customHeight="1" x14ac:dyDescent="0.2">
      <c r="A7" s="169"/>
      <c r="B7" s="563"/>
      <c r="C7" s="564"/>
      <c r="D7" s="564"/>
      <c r="E7" s="565"/>
      <c r="F7" s="565"/>
      <c r="G7" s="565"/>
      <c r="H7" s="565"/>
      <c r="I7" s="565"/>
      <c r="J7" s="565"/>
      <c r="K7" s="565"/>
      <c r="L7" s="565"/>
      <c r="M7" s="565"/>
      <c r="N7" s="565"/>
      <c r="O7" s="565"/>
      <c r="P7" s="565"/>
      <c r="Q7" s="565"/>
      <c r="R7" s="569"/>
      <c r="S7" s="569"/>
      <c r="T7" s="569"/>
      <c r="U7" s="569"/>
      <c r="V7" s="570"/>
      <c r="W7" s="556"/>
      <c r="X7" s="366"/>
      <c r="Y7" s="366"/>
      <c r="Z7" s="366"/>
      <c r="AA7" s="366"/>
      <c r="AB7" s="564"/>
      <c r="AC7" s="576"/>
      <c r="AD7" s="367"/>
      <c r="AE7" s="367"/>
      <c r="AF7" s="367"/>
      <c r="AG7" s="367"/>
      <c r="AH7" s="367"/>
      <c r="AI7" s="367"/>
      <c r="AJ7" s="367"/>
      <c r="AK7" s="367"/>
      <c r="AL7" s="577"/>
      <c r="AM7" s="472" t="s">
        <v>100</v>
      </c>
      <c r="AN7" s="372"/>
      <c r="AO7" s="372"/>
      <c r="AP7" s="372"/>
      <c r="AQ7" s="372"/>
      <c r="AR7" s="372"/>
      <c r="AS7" s="372"/>
      <c r="AT7" s="373"/>
      <c r="AU7" s="473" t="s">
        <v>90</v>
      </c>
      <c r="AV7" s="474"/>
      <c r="AW7" s="474"/>
      <c r="AX7" s="474"/>
      <c r="AY7" s="429" t="s">
        <v>101</v>
      </c>
      <c r="AZ7" s="430"/>
      <c r="BA7" s="430"/>
      <c r="BB7" s="430"/>
      <c r="BC7" s="430"/>
      <c r="BD7" s="430"/>
      <c r="BE7" s="430"/>
      <c r="BF7" s="430"/>
      <c r="BG7" s="430"/>
      <c r="BH7" s="430"/>
      <c r="BI7" s="430"/>
      <c r="BJ7" s="430"/>
      <c r="BK7" s="430"/>
      <c r="BL7" s="430"/>
      <c r="BM7" s="431"/>
      <c r="BN7" s="415">
        <v>747896</v>
      </c>
      <c r="BO7" s="416"/>
      <c r="BP7" s="416"/>
      <c r="BQ7" s="416"/>
      <c r="BR7" s="416"/>
      <c r="BS7" s="416"/>
      <c r="BT7" s="416"/>
      <c r="BU7" s="417"/>
      <c r="BV7" s="415">
        <v>900565</v>
      </c>
      <c r="BW7" s="416"/>
      <c r="BX7" s="416"/>
      <c r="BY7" s="416"/>
      <c r="BZ7" s="416"/>
      <c r="CA7" s="416"/>
      <c r="CB7" s="416"/>
      <c r="CC7" s="417"/>
      <c r="CD7" s="455" t="s">
        <v>102</v>
      </c>
      <c r="CE7" s="375"/>
      <c r="CF7" s="375"/>
      <c r="CG7" s="375"/>
      <c r="CH7" s="375"/>
      <c r="CI7" s="375"/>
      <c r="CJ7" s="375"/>
      <c r="CK7" s="375"/>
      <c r="CL7" s="375"/>
      <c r="CM7" s="375"/>
      <c r="CN7" s="375"/>
      <c r="CO7" s="375"/>
      <c r="CP7" s="375"/>
      <c r="CQ7" s="375"/>
      <c r="CR7" s="375"/>
      <c r="CS7" s="456"/>
      <c r="CT7" s="415">
        <v>83824632</v>
      </c>
      <c r="CU7" s="416"/>
      <c r="CV7" s="416"/>
      <c r="CW7" s="416"/>
      <c r="CX7" s="416"/>
      <c r="CY7" s="416"/>
      <c r="CZ7" s="416"/>
      <c r="DA7" s="417"/>
      <c r="DB7" s="415">
        <v>80328206</v>
      </c>
      <c r="DC7" s="416"/>
      <c r="DD7" s="416"/>
      <c r="DE7" s="416"/>
      <c r="DF7" s="416"/>
      <c r="DG7" s="416"/>
      <c r="DH7" s="416"/>
      <c r="DI7" s="417"/>
    </row>
    <row r="8" spans="1:119" ht="18.75" customHeight="1" thickBot="1" x14ac:dyDescent="0.25">
      <c r="A8" s="169"/>
      <c r="B8" s="566"/>
      <c r="C8" s="511"/>
      <c r="D8" s="511"/>
      <c r="E8" s="567"/>
      <c r="F8" s="567"/>
      <c r="G8" s="567"/>
      <c r="H8" s="567"/>
      <c r="I8" s="567"/>
      <c r="J8" s="567"/>
      <c r="K8" s="567"/>
      <c r="L8" s="567"/>
      <c r="M8" s="567"/>
      <c r="N8" s="567"/>
      <c r="O8" s="567"/>
      <c r="P8" s="567"/>
      <c r="Q8" s="567"/>
      <c r="R8" s="571"/>
      <c r="S8" s="571"/>
      <c r="T8" s="571"/>
      <c r="U8" s="571"/>
      <c r="V8" s="572"/>
      <c r="W8" s="486"/>
      <c r="X8" s="487"/>
      <c r="Y8" s="487"/>
      <c r="Z8" s="487"/>
      <c r="AA8" s="487"/>
      <c r="AB8" s="511"/>
      <c r="AC8" s="578"/>
      <c r="AD8" s="579"/>
      <c r="AE8" s="579"/>
      <c r="AF8" s="579"/>
      <c r="AG8" s="579"/>
      <c r="AH8" s="579"/>
      <c r="AI8" s="579"/>
      <c r="AJ8" s="579"/>
      <c r="AK8" s="579"/>
      <c r="AL8" s="580"/>
      <c r="AM8" s="472" t="s">
        <v>103</v>
      </c>
      <c r="AN8" s="372"/>
      <c r="AO8" s="372"/>
      <c r="AP8" s="372"/>
      <c r="AQ8" s="372"/>
      <c r="AR8" s="372"/>
      <c r="AS8" s="372"/>
      <c r="AT8" s="373"/>
      <c r="AU8" s="473" t="s">
        <v>104</v>
      </c>
      <c r="AV8" s="474"/>
      <c r="AW8" s="474"/>
      <c r="AX8" s="474"/>
      <c r="AY8" s="429" t="s">
        <v>105</v>
      </c>
      <c r="AZ8" s="430"/>
      <c r="BA8" s="430"/>
      <c r="BB8" s="430"/>
      <c r="BC8" s="430"/>
      <c r="BD8" s="430"/>
      <c r="BE8" s="430"/>
      <c r="BF8" s="430"/>
      <c r="BG8" s="430"/>
      <c r="BH8" s="430"/>
      <c r="BI8" s="430"/>
      <c r="BJ8" s="430"/>
      <c r="BK8" s="430"/>
      <c r="BL8" s="430"/>
      <c r="BM8" s="431"/>
      <c r="BN8" s="415">
        <v>316622</v>
      </c>
      <c r="BO8" s="416"/>
      <c r="BP8" s="416"/>
      <c r="BQ8" s="416"/>
      <c r="BR8" s="416"/>
      <c r="BS8" s="416"/>
      <c r="BT8" s="416"/>
      <c r="BU8" s="417"/>
      <c r="BV8" s="415">
        <v>625277</v>
      </c>
      <c r="BW8" s="416"/>
      <c r="BX8" s="416"/>
      <c r="BY8" s="416"/>
      <c r="BZ8" s="416"/>
      <c r="CA8" s="416"/>
      <c r="CB8" s="416"/>
      <c r="CC8" s="417"/>
      <c r="CD8" s="455" t="s">
        <v>106</v>
      </c>
      <c r="CE8" s="375"/>
      <c r="CF8" s="375"/>
      <c r="CG8" s="375"/>
      <c r="CH8" s="375"/>
      <c r="CI8" s="375"/>
      <c r="CJ8" s="375"/>
      <c r="CK8" s="375"/>
      <c r="CL8" s="375"/>
      <c r="CM8" s="375"/>
      <c r="CN8" s="375"/>
      <c r="CO8" s="375"/>
      <c r="CP8" s="375"/>
      <c r="CQ8" s="375"/>
      <c r="CR8" s="375"/>
      <c r="CS8" s="456"/>
      <c r="CT8" s="518">
        <v>0.95</v>
      </c>
      <c r="CU8" s="519"/>
      <c r="CV8" s="519"/>
      <c r="CW8" s="519"/>
      <c r="CX8" s="519"/>
      <c r="CY8" s="519"/>
      <c r="CZ8" s="519"/>
      <c r="DA8" s="520"/>
      <c r="DB8" s="518">
        <v>0.95</v>
      </c>
      <c r="DC8" s="519"/>
      <c r="DD8" s="519"/>
      <c r="DE8" s="519"/>
      <c r="DF8" s="519"/>
      <c r="DG8" s="519"/>
      <c r="DH8" s="519"/>
      <c r="DI8" s="520"/>
    </row>
    <row r="9" spans="1:119" ht="18.75" customHeight="1" thickBot="1" x14ac:dyDescent="0.25">
      <c r="A9" s="169"/>
      <c r="B9" s="547" t="s">
        <v>107</v>
      </c>
      <c r="C9" s="548"/>
      <c r="D9" s="548"/>
      <c r="E9" s="548"/>
      <c r="F9" s="548"/>
      <c r="G9" s="548"/>
      <c r="H9" s="548"/>
      <c r="I9" s="548"/>
      <c r="J9" s="548"/>
      <c r="K9" s="466"/>
      <c r="L9" s="549" t="s">
        <v>108</v>
      </c>
      <c r="M9" s="550"/>
      <c r="N9" s="550"/>
      <c r="O9" s="550"/>
      <c r="P9" s="550"/>
      <c r="Q9" s="551"/>
      <c r="R9" s="552">
        <v>385567</v>
      </c>
      <c r="S9" s="553"/>
      <c r="T9" s="553"/>
      <c r="U9" s="553"/>
      <c r="V9" s="554"/>
      <c r="W9" s="484" t="s">
        <v>109</v>
      </c>
      <c r="X9" s="485"/>
      <c r="Y9" s="485"/>
      <c r="Z9" s="485"/>
      <c r="AA9" s="485"/>
      <c r="AB9" s="485"/>
      <c r="AC9" s="485"/>
      <c r="AD9" s="485"/>
      <c r="AE9" s="485"/>
      <c r="AF9" s="485"/>
      <c r="AG9" s="485"/>
      <c r="AH9" s="485"/>
      <c r="AI9" s="485"/>
      <c r="AJ9" s="485"/>
      <c r="AK9" s="485"/>
      <c r="AL9" s="555"/>
      <c r="AM9" s="472" t="s">
        <v>110</v>
      </c>
      <c r="AN9" s="372"/>
      <c r="AO9" s="372"/>
      <c r="AP9" s="372"/>
      <c r="AQ9" s="372"/>
      <c r="AR9" s="372"/>
      <c r="AS9" s="372"/>
      <c r="AT9" s="373"/>
      <c r="AU9" s="473" t="s">
        <v>90</v>
      </c>
      <c r="AV9" s="474"/>
      <c r="AW9" s="474"/>
      <c r="AX9" s="474"/>
      <c r="AY9" s="429" t="s">
        <v>111</v>
      </c>
      <c r="AZ9" s="430"/>
      <c r="BA9" s="430"/>
      <c r="BB9" s="430"/>
      <c r="BC9" s="430"/>
      <c r="BD9" s="430"/>
      <c r="BE9" s="430"/>
      <c r="BF9" s="430"/>
      <c r="BG9" s="430"/>
      <c r="BH9" s="430"/>
      <c r="BI9" s="430"/>
      <c r="BJ9" s="430"/>
      <c r="BK9" s="430"/>
      <c r="BL9" s="430"/>
      <c r="BM9" s="431"/>
      <c r="BN9" s="415">
        <v>-308655</v>
      </c>
      <c r="BO9" s="416"/>
      <c r="BP9" s="416"/>
      <c r="BQ9" s="416"/>
      <c r="BR9" s="416"/>
      <c r="BS9" s="416"/>
      <c r="BT9" s="416"/>
      <c r="BU9" s="417"/>
      <c r="BV9" s="415">
        <v>-907924</v>
      </c>
      <c r="BW9" s="416"/>
      <c r="BX9" s="416"/>
      <c r="BY9" s="416"/>
      <c r="BZ9" s="416"/>
      <c r="CA9" s="416"/>
      <c r="CB9" s="416"/>
      <c r="CC9" s="417"/>
      <c r="CD9" s="455" t="s">
        <v>112</v>
      </c>
      <c r="CE9" s="375"/>
      <c r="CF9" s="375"/>
      <c r="CG9" s="375"/>
      <c r="CH9" s="375"/>
      <c r="CI9" s="375"/>
      <c r="CJ9" s="375"/>
      <c r="CK9" s="375"/>
      <c r="CL9" s="375"/>
      <c r="CM9" s="375"/>
      <c r="CN9" s="375"/>
      <c r="CO9" s="375"/>
      <c r="CP9" s="375"/>
      <c r="CQ9" s="375"/>
      <c r="CR9" s="375"/>
      <c r="CS9" s="456"/>
      <c r="CT9" s="412">
        <v>6</v>
      </c>
      <c r="CU9" s="413"/>
      <c r="CV9" s="413"/>
      <c r="CW9" s="413"/>
      <c r="CX9" s="413"/>
      <c r="CY9" s="413"/>
      <c r="CZ9" s="413"/>
      <c r="DA9" s="414"/>
      <c r="DB9" s="412">
        <v>6.6</v>
      </c>
      <c r="DC9" s="413"/>
      <c r="DD9" s="413"/>
      <c r="DE9" s="413"/>
      <c r="DF9" s="413"/>
      <c r="DG9" s="413"/>
      <c r="DH9" s="413"/>
      <c r="DI9" s="414"/>
    </row>
    <row r="10" spans="1:119" ht="18.75" customHeight="1" thickBot="1" x14ac:dyDescent="0.25">
      <c r="A10" s="169"/>
      <c r="B10" s="547"/>
      <c r="C10" s="548"/>
      <c r="D10" s="548"/>
      <c r="E10" s="548"/>
      <c r="F10" s="548"/>
      <c r="G10" s="548"/>
      <c r="H10" s="548"/>
      <c r="I10" s="548"/>
      <c r="J10" s="548"/>
      <c r="K10" s="466"/>
      <c r="L10" s="371" t="s">
        <v>113</v>
      </c>
      <c r="M10" s="372"/>
      <c r="N10" s="372"/>
      <c r="O10" s="372"/>
      <c r="P10" s="372"/>
      <c r="Q10" s="373"/>
      <c r="R10" s="368">
        <v>374468</v>
      </c>
      <c r="S10" s="369"/>
      <c r="T10" s="369"/>
      <c r="U10" s="369"/>
      <c r="V10" s="428"/>
      <c r="W10" s="556"/>
      <c r="X10" s="366"/>
      <c r="Y10" s="366"/>
      <c r="Z10" s="366"/>
      <c r="AA10" s="366"/>
      <c r="AB10" s="366"/>
      <c r="AC10" s="366"/>
      <c r="AD10" s="366"/>
      <c r="AE10" s="366"/>
      <c r="AF10" s="366"/>
      <c r="AG10" s="366"/>
      <c r="AH10" s="366"/>
      <c r="AI10" s="366"/>
      <c r="AJ10" s="366"/>
      <c r="AK10" s="366"/>
      <c r="AL10" s="557"/>
      <c r="AM10" s="472" t="s">
        <v>114</v>
      </c>
      <c r="AN10" s="372"/>
      <c r="AO10" s="372"/>
      <c r="AP10" s="372"/>
      <c r="AQ10" s="372"/>
      <c r="AR10" s="372"/>
      <c r="AS10" s="372"/>
      <c r="AT10" s="373"/>
      <c r="AU10" s="473" t="s">
        <v>90</v>
      </c>
      <c r="AV10" s="474"/>
      <c r="AW10" s="474"/>
      <c r="AX10" s="474"/>
      <c r="AY10" s="429" t="s">
        <v>115</v>
      </c>
      <c r="AZ10" s="430"/>
      <c r="BA10" s="430"/>
      <c r="BB10" s="430"/>
      <c r="BC10" s="430"/>
      <c r="BD10" s="430"/>
      <c r="BE10" s="430"/>
      <c r="BF10" s="430"/>
      <c r="BG10" s="430"/>
      <c r="BH10" s="430"/>
      <c r="BI10" s="430"/>
      <c r="BJ10" s="430"/>
      <c r="BK10" s="430"/>
      <c r="BL10" s="430"/>
      <c r="BM10" s="431"/>
      <c r="BN10" s="415">
        <v>268022</v>
      </c>
      <c r="BO10" s="416"/>
      <c r="BP10" s="416"/>
      <c r="BQ10" s="416"/>
      <c r="BR10" s="416"/>
      <c r="BS10" s="416"/>
      <c r="BT10" s="416"/>
      <c r="BU10" s="417"/>
      <c r="BV10" s="415">
        <v>659949</v>
      </c>
      <c r="BW10" s="416"/>
      <c r="BX10" s="416"/>
      <c r="BY10" s="416"/>
      <c r="BZ10" s="416"/>
      <c r="CA10" s="416"/>
      <c r="CB10" s="416"/>
      <c r="CC10" s="417"/>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9"/>
      <c r="B11" s="547"/>
      <c r="C11" s="548"/>
      <c r="D11" s="548"/>
      <c r="E11" s="548"/>
      <c r="F11" s="548"/>
      <c r="G11" s="548"/>
      <c r="H11" s="548"/>
      <c r="I11" s="548"/>
      <c r="J11" s="548"/>
      <c r="K11" s="466"/>
      <c r="L11" s="376" t="s">
        <v>117</v>
      </c>
      <c r="M11" s="377"/>
      <c r="N11" s="377"/>
      <c r="O11" s="377"/>
      <c r="P11" s="377"/>
      <c r="Q11" s="378"/>
      <c r="R11" s="544" t="s">
        <v>118</v>
      </c>
      <c r="S11" s="545"/>
      <c r="T11" s="545"/>
      <c r="U11" s="545"/>
      <c r="V11" s="546"/>
      <c r="W11" s="556"/>
      <c r="X11" s="366"/>
      <c r="Y11" s="366"/>
      <c r="Z11" s="366"/>
      <c r="AA11" s="366"/>
      <c r="AB11" s="366"/>
      <c r="AC11" s="366"/>
      <c r="AD11" s="366"/>
      <c r="AE11" s="366"/>
      <c r="AF11" s="366"/>
      <c r="AG11" s="366"/>
      <c r="AH11" s="366"/>
      <c r="AI11" s="366"/>
      <c r="AJ11" s="366"/>
      <c r="AK11" s="366"/>
      <c r="AL11" s="557"/>
      <c r="AM11" s="472" t="s">
        <v>119</v>
      </c>
      <c r="AN11" s="372"/>
      <c r="AO11" s="372"/>
      <c r="AP11" s="372"/>
      <c r="AQ11" s="372"/>
      <c r="AR11" s="372"/>
      <c r="AS11" s="372"/>
      <c r="AT11" s="373"/>
      <c r="AU11" s="473" t="s">
        <v>90</v>
      </c>
      <c r="AV11" s="474"/>
      <c r="AW11" s="474"/>
      <c r="AX11" s="474"/>
      <c r="AY11" s="429" t="s">
        <v>120</v>
      </c>
      <c r="AZ11" s="430"/>
      <c r="BA11" s="430"/>
      <c r="BB11" s="430"/>
      <c r="BC11" s="430"/>
      <c r="BD11" s="430"/>
      <c r="BE11" s="430"/>
      <c r="BF11" s="430"/>
      <c r="BG11" s="430"/>
      <c r="BH11" s="430"/>
      <c r="BI11" s="430"/>
      <c r="BJ11" s="430"/>
      <c r="BK11" s="430"/>
      <c r="BL11" s="430"/>
      <c r="BM11" s="431"/>
      <c r="BN11" s="415">
        <v>2300</v>
      </c>
      <c r="BO11" s="416"/>
      <c r="BP11" s="416"/>
      <c r="BQ11" s="416"/>
      <c r="BR11" s="416"/>
      <c r="BS11" s="416"/>
      <c r="BT11" s="416"/>
      <c r="BU11" s="417"/>
      <c r="BV11" s="415">
        <v>20659</v>
      </c>
      <c r="BW11" s="416"/>
      <c r="BX11" s="416"/>
      <c r="BY11" s="416"/>
      <c r="BZ11" s="416"/>
      <c r="CA11" s="416"/>
      <c r="CB11" s="416"/>
      <c r="CC11" s="417"/>
      <c r="CD11" s="455" t="s">
        <v>121</v>
      </c>
      <c r="CE11" s="375"/>
      <c r="CF11" s="375"/>
      <c r="CG11" s="375"/>
      <c r="CH11" s="375"/>
      <c r="CI11" s="375"/>
      <c r="CJ11" s="375"/>
      <c r="CK11" s="375"/>
      <c r="CL11" s="375"/>
      <c r="CM11" s="375"/>
      <c r="CN11" s="375"/>
      <c r="CO11" s="375"/>
      <c r="CP11" s="375"/>
      <c r="CQ11" s="375"/>
      <c r="CR11" s="375"/>
      <c r="CS11" s="456"/>
      <c r="CT11" s="518" t="s">
        <v>122</v>
      </c>
      <c r="CU11" s="519"/>
      <c r="CV11" s="519"/>
      <c r="CW11" s="519"/>
      <c r="CX11" s="519"/>
      <c r="CY11" s="519"/>
      <c r="CZ11" s="519"/>
      <c r="DA11" s="520"/>
      <c r="DB11" s="518" t="s">
        <v>122</v>
      </c>
      <c r="DC11" s="519"/>
      <c r="DD11" s="519"/>
      <c r="DE11" s="519"/>
      <c r="DF11" s="519"/>
      <c r="DG11" s="519"/>
      <c r="DH11" s="519"/>
      <c r="DI11" s="520"/>
    </row>
    <row r="12" spans="1:119" ht="18.75" customHeight="1" x14ac:dyDescent="0.2">
      <c r="A12" s="169"/>
      <c r="B12" s="521" t="s">
        <v>123</v>
      </c>
      <c r="C12" s="522"/>
      <c r="D12" s="522"/>
      <c r="E12" s="522"/>
      <c r="F12" s="522"/>
      <c r="G12" s="522"/>
      <c r="H12" s="522"/>
      <c r="I12" s="522"/>
      <c r="J12" s="522"/>
      <c r="K12" s="523"/>
      <c r="L12" s="530" t="s">
        <v>124</v>
      </c>
      <c r="M12" s="531"/>
      <c r="N12" s="531"/>
      <c r="O12" s="531"/>
      <c r="P12" s="531"/>
      <c r="Q12" s="532"/>
      <c r="R12" s="533">
        <v>384506</v>
      </c>
      <c r="S12" s="534"/>
      <c r="T12" s="534"/>
      <c r="U12" s="534"/>
      <c r="V12" s="535"/>
      <c r="W12" s="536" t="s">
        <v>1</v>
      </c>
      <c r="X12" s="474"/>
      <c r="Y12" s="474"/>
      <c r="Z12" s="474"/>
      <c r="AA12" s="474"/>
      <c r="AB12" s="537"/>
      <c r="AC12" s="538" t="s">
        <v>125</v>
      </c>
      <c r="AD12" s="539"/>
      <c r="AE12" s="539"/>
      <c r="AF12" s="539"/>
      <c r="AG12" s="540"/>
      <c r="AH12" s="538" t="s">
        <v>126</v>
      </c>
      <c r="AI12" s="539"/>
      <c r="AJ12" s="539"/>
      <c r="AK12" s="539"/>
      <c r="AL12" s="541"/>
      <c r="AM12" s="472" t="s">
        <v>127</v>
      </c>
      <c r="AN12" s="372"/>
      <c r="AO12" s="372"/>
      <c r="AP12" s="372"/>
      <c r="AQ12" s="372"/>
      <c r="AR12" s="372"/>
      <c r="AS12" s="372"/>
      <c r="AT12" s="373"/>
      <c r="AU12" s="473" t="s">
        <v>90</v>
      </c>
      <c r="AV12" s="474"/>
      <c r="AW12" s="474"/>
      <c r="AX12" s="474"/>
      <c r="AY12" s="429" t="s">
        <v>128</v>
      </c>
      <c r="AZ12" s="430"/>
      <c r="BA12" s="430"/>
      <c r="BB12" s="430"/>
      <c r="BC12" s="430"/>
      <c r="BD12" s="430"/>
      <c r="BE12" s="430"/>
      <c r="BF12" s="430"/>
      <c r="BG12" s="430"/>
      <c r="BH12" s="430"/>
      <c r="BI12" s="430"/>
      <c r="BJ12" s="430"/>
      <c r="BK12" s="430"/>
      <c r="BL12" s="430"/>
      <c r="BM12" s="431"/>
      <c r="BN12" s="415">
        <v>1900000</v>
      </c>
      <c r="BO12" s="416"/>
      <c r="BP12" s="416"/>
      <c r="BQ12" s="416"/>
      <c r="BR12" s="416"/>
      <c r="BS12" s="416"/>
      <c r="BT12" s="416"/>
      <c r="BU12" s="417"/>
      <c r="BV12" s="415">
        <v>400000</v>
      </c>
      <c r="BW12" s="416"/>
      <c r="BX12" s="416"/>
      <c r="BY12" s="416"/>
      <c r="BZ12" s="416"/>
      <c r="CA12" s="416"/>
      <c r="CB12" s="416"/>
      <c r="CC12" s="417"/>
      <c r="CD12" s="455" t="s">
        <v>129</v>
      </c>
      <c r="CE12" s="375"/>
      <c r="CF12" s="375"/>
      <c r="CG12" s="375"/>
      <c r="CH12" s="375"/>
      <c r="CI12" s="375"/>
      <c r="CJ12" s="375"/>
      <c r="CK12" s="375"/>
      <c r="CL12" s="375"/>
      <c r="CM12" s="375"/>
      <c r="CN12" s="375"/>
      <c r="CO12" s="375"/>
      <c r="CP12" s="375"/>
      <c r="CQ12" s="375"/>
      <c r="CR12" s="375"/>
      <c r="CS12" s="456"/>
      <c r="CT12" s="518" t="s">
        <v>122</v>
      </c>
      <c r="CU12" s="519"/>
      <c r="CV12" s="519"/>
      <c r="CW12" s="519"/>
      <c r="CX12" s="519"/>
      <c r="CY12" s="519"/>
      <c r="CZ12" s="519"/>
      <c r="DA12" s="520"/>
      <c r="DB12" s="518" t="s">
        <v>122</v>
      </c>
      <c r="DC12" s="519"/>
      <c r="DD12" s="519"/>
      <c r="DE12" s="519"/>
      <c r="DF12" s="519"/>
      <c r="DG12" s="519"/>
      <c r="DH12" s="519"/>
      <c r="DI12" s="520"/>
    </row>
    <row r="13" spans="1:119" ht="18.75" customHeight="1" x14ac:dyDescent="0.2">
      <c r="A13" s="169"/>
      <c r="B13" s="524"/>
      <c r="C13" s="525"/>
      <c r="D13" s="525"/>
      <c r="E13" s="525"/>
      <c r="F13" s="525"/>
      <c r="G13" s="525"/>
      <c r="H13" s="525"/>
      <c r="I13" s="525"/>
      <c r="J13" s="525"/>
      <c r="K13" s="526"/>
      <c r="L13" s="178"/>
      <c r="M13" s="499" t="s">
        <v>130</v>
      </c>
      <c r="N13" s="500"/>
      <c r="O13" s="500"/>
      <c r="P13" s="500"/>
      <c r="Q13" s="501"/>
      <c r="R13" s="502">
        <v>377092</v>
      </c>
      <c r="S13" s="503"/>
      <c r="T13" s="503"/>
      <c r="U13" s="503"/>
      <c r="V13" s="504"/>
      <c r="W13" s="505" t="s">
        <v>131</v>
      </c>
      <c r="X13" s="401"/>
      <c r="Y13" s="401"/>
      <c r="Z13" s="401"/>
      <c r="AA13" s="401"/>
      <c r="AB13" s="402"/>
      <c r="AC13" s="368">
        <v>299</v>
      </c>
      <c r="AD13" s="369"/>
      <c r="AE13" s="369"/>
      <c r="AF13" s="369"/>
      <c r="AG13" s="370"/>
      <c r="AH13" s="368">
        <v>317</v>
      </c>
      <c r="AI13" s="369"/>
      <c r="AJ13" s="369"/>
      <c r="AK13" s="369"/>
      <c r="AL13" s="428"/>
      <c r="AM13" s="472" t="s">
        <v>132</v>
      </c>
      <c r="AN13" s="372"/>
      <c r="AO13" s="372"/>
      <c r="AP13" s="372"/>
      <c r="AQ13" s="372"/>
      <c r="AR13" s="372"/>
      <c r="AS13" s="372"/>
      <c r="AT13" s="373"/>
      <c r="AU13" s="473" t="s">
        <v>104</v>
      </c>
      <c r="AV13" s="474"/>
      <c r="AW13" s="474"/>
      <c r="AX13" s="474"/>
      <c r="AY13" s="429" t="s">
        <v>133</v>
      </c>
      <c r="AZ13" s="430"/>
      <c r="BA13" s="430"/>
      <c r="BB13" s="430"/>
      <c r="BC13" s="430"/>
      <c r="BD13" s="430"/>
      <c r="BE13" s="430"/>
      <c r="BF13" s="430"/>
      <c r="BG13" s="430"/>
      <c r="BH13" s="430"/>
      <c r="BI13" s="430"/>
      <c r="BJ13" s="430"/>
      <c r="BK13" s="430"/>
      <c r="BL13" s="430"/>
      <c r="BM13" s="431"/>
      <c r="BN13" s="415">
        <v>-1938333</v>
      </c>
      <c r="BO13" s="416"/>
      <c r="BP13" s="416"/>
      <c r="BQ13" s="416"/>
      <c r="BR13" s="416"/>
      <c r="BS13" s="416"/>
      <c r="BT13" s="416"/>
      <c r="BU13" s="417"/>
      <c r="BV13" s="415">
        <v>-627316</v>
      </c>
      <c r="BW13" s="416"/>
      <c r="BX13" s="416"/>
      <c r="BY13" s="416"/>
      <c r="BZ13" s="416"/>
      <c r="CA13" s="416"/>
      <c r="CB13" s="416"/>
      <c r="CC13" s="417"/>
      <c r="CD13" s="455" t="s">
        <v>134</v>
      </c>
      <c r="CE13" s="375"/>
      <c r="CF13" s="375"/>
      <c r="CG13" s="375"/>
      <c r="CH13" s="375"/>
      <c r="CI13" s="375"/>
      <c r="CJ13" s="375"/>
      <c r="CK13" s="375"/>
      <c r="CL13" s="375"/>
      <c r="CM13" s="375"/>
      <c r="CN13" s="375"/>
      <c r="CO13" s="375"/>
      <c r="CP13" s="375"/>
      <c r="CQ13" s="375"/>
      <c r="CR13" s="375"/>
      <c r="CS13" s="456"/>
      <c r="CT13" s="412">
        <v>0.5</v>
      </c>
      <c r="CU13" s="413"/>
      <c r="CV13" s="413"/>
      <c r="CW13" s="413"/>
      <c r="CX13" s="413"/>
      <c r="CY13" s="413"/>
      <c r="CZ13" s="413"/>
      <c r="DA13" s="414"/>
      <c r="DB13" s="412">
        <v>0.2</v>
      </c>
      <c r="DC13" s="413"/>
      <c r="DD13" s="413"/>
      <c r="DE13" s="413"/>
      <c r="DF13" s="413"/>
      <c r="DG13" s="413"/>
      <c r="DH13" s="413"/>
      <c r="DI13" s="414"/>
    </row>
    <row r="14" spans="1:119" ht="18.75" customHeight="1" thickBot="1" x14ac:dyDescent="0.25">
      <c r="A14" s="169"/>
      <c r="B14" s="524"/>
      <c r="C14" s="525"/>
      <c r="D14" s="525"/>
      <c r="E14" s="525"/>
      <c r="F14" s="525"/>
      <c r="G14" s="525"/>
      <c r="H14" s="525"/>
      <c r="I14" s="525"/>
      <c r="J14" s="525"/>
      <c r="K14" s="526"/>
      <c r="L14" s="489" t="s">
        <v>135</v>
      </c>
      <c r="M14" s="542"/>
      <c r="N14" s="542"/>
      <c r="O14" s="542"/>
      <c r="P14" s="542"/>
      <c r="Q14" s="543"/>
      <c r="R14" s="502">
        <v>382681</v>
      </c>
      <c r="S14" s="503"/>
      <c r="T14" s="503"/>
      <c r="U14" s="503"/>
      <c r="V14" s="504"/>
      <c r="W14" s="506"/>
      <c r="X14" s="404"/>
      <c r="Y14" s="404"/>
      <c r="Z14" s="404"/>
      <c r="AA14" s="404"/>
      <c r="AB14" s="405"/>
      <c r="AC14" s="495">
        <v>0.2</v>
      </c>
      <c r="AD14" s="496"/>
      <c r="AE14" s="496"/>
      <c r="AF14" s="496"/>
      <c r="AG14" s="497"/>
      <c r="AH14" s="495">
        <v>0.2</v>
      </c>
      <c r="AI14" s="496"/>
      <c r="AJ14" s="496"/>
      <c r="AK14" s="496"/>
      <c r="AL14" s="498"/>
      <c r="AM14" s="472"/>
      <c r="AN14" s="372"/>
      <c r="AO14" s="372"/>
      <c r="AP14" s="372"/>
      <c r="AQ14" s="372"/>
      <c r="AR14" s="372"/>
      <c r="AS14" s="372"/>
      <c r="AT14" s="373"/>
      <c r="AU14" s="473"/>
      <c r="AV14" s="474"/>
      <c r="AW14" s="474"/>
      <c r="AX14" s="474"/>
      <c r="AY14" s="429"/>
      <c r="AZ14" s="430"/>
      <c r="BA14" s="430"/>
      <c r="BB14" s="430"/>
      <c r="BC14" s="430"/>
      <c r="BD14" s="430"/>
      <c r="BE14" s="430"/>
      <c r="BF14" s="430"/>
      <c r="BG14" s="430"/>
      <c r="BH14" s="430"/>
      <c r="BI14" s="430"/>
      <c r="BJ14" s="430"/>
      <c r="BK14" s="430"/>
      <c r="BL14" s="430"/>
      <c r="BM14" s="431"/>
      <c r="BN14" s="415"/>
      <c r="BO14" s="416"/>
      <c r="BP14" s="416"/>
      <c r="BQ14" s="416"/>
      <c r="BR14" s="416"/>
      <c r="BS14" s="416"/>
      <c r="BT14" s="416"/>
      <c r="BU14" s="417"/>
      <c r="BV14" s="415"/>
      <c r="BW14" s="416"/>
      <c r="BX14" s="416"/>
      <c r="BY14" s="416"/>
      <c r="BZ14" s="416"/>
      <c r="CA14" s="416"/>
      <c r="CB14" s="416"/>
      <c r="CC14" s="417"/>
      <c r="CD14" s="452" t="s">
        <v>136</v>
      </c>
      <c r="CE14" s="453"/>
      <c r="CF14" s="453"/>
      <c r="CG14" s="453"/>
      <c r="CH14" s="453"/>
      <c r="CI14" s="453"/>
      <c r="CJ14" s="453"/>
      <c r="CK14" s="453"/>
      <c r="CL14" s="453"/>
      <c r="CM14" s="453"/>
      <c r="CN14" s="453"/>
      <c r="CO14" s="453"/>
      <c r="CP14" s="453"/>
      <c r="CQ14" s="453"/>
      <c r="CR14" s="453"/>
      <c r="CS14" s="454"/>
      <c r="CT14" s="512" t="s">
        <v>122</v>
      </c>
      <c r="CU14" s="513"/>
      <c r="CV14" s="513"/>
      <c r="CW14" s="513"/>
      <c r="CX14" s="513"/>
      <c r="CY14" s="513"/>
      <c r="CZ14" s="513"/>
      <c r="DA14" s="514"/>
      <c r="DB14" s="512" t="s">
        <v>122</v>
      </c>
      <c r="DC14" s="513"/>
      <c r="DD14" s="513"/>
      <c r="DE14" s="513"/>
      <c r="DF14" s="513"/>
      <c r="DG14" s="513"/>
      <c r="DH14" s="513"/>
      <c r="DI14" s="514"/>
    </row>
    <row r="15" spans="1:119" ht="18.75" customHeight="1" x14ac:dyDescent="0.2">
      <c r="A15" s="169"/>
      <c r="B15" s="524"/>
      <c r="C15" s="525"/>
      <c r="D15" s="525"/>
      <c r="E15" s="525"/>
      <c r="F15" s="525"/>
      <c r="G15" s="525"/>
      <c r="H15" s="525"/>
      <c r="I15" s="525"/>
      <c r="J15" s="525"/>
      <c r="K15" s="526"/>
      <c r="L15" s="178"/>
      <c r="M15" s="499" t="s">
        <v>130</v>
      </c>
      <c r="N15" s="500"/>
      <c r="O15" s="500"/>
      <c r="P15" s="500"/>
      <c r="Q15" s="501"/>
      <c r="R15" s="502">
        <v>375818</v>
      </c>
      <c r="S15" s="503"/>
      <c r="T15" s="503"/>
      <c r="U15" s="503"/>
      <c r="V15" s="504"/>
      <c r="W15" s="505" t="s">
        <v>137</v>
      </c>
      <c r="X15" s="401"/>
      <c r="Y15" s="401"/>
      <c r="Z15" s="401"/>
      <c r="AA15" s="401"/>
      <c r="AB15" s="402"/>
      <c r="AC15" s="368">
        <v>29921</v>
      </c>
      <c r="AD15" s="369"/>
      <c r="AE15" s="369"/>
      <c r="AF15" s="369"/>
      <c r="AG15" s="370"/>
      <c r="AH15" s="368">
        <v>30864</v>
      </c>
      <c r="AI15" s="369"/>
      <c r="AJ15" s="369"/>
      <c r="AK15" s="369"/>
      <c r="AL15" s="428"/>
      <c r="AM15" s="472"/>
      <c r="AN15" s="372"/>
      <c r="AO15" s="372"/>
      <c r="AP15" s="372"/>
      <c r="AQ15" s="372"/>
      <c r="AR15" s="372"/>
      <c r="AS15" s="372"/>
      <c r="AT15" s="373"/>
      <c r="AU15" s="473"/>
      <c r="AV15" s="474"/>
      <c r="AW15" s="474"/>
      <c r="AX15" s="474"/>
      <c r="AY15" s="441" t="s">
        <v>138</v>
      </c>
      <c r="AZ15" s="442"/>
      <c r="BA15" s="442"/>
      <c r="BB15" s="442"/>
      <c r="BC15" s="442"/>
      <c r="BD15" s="442"/>
      <c r="BE15" s="442"/>
      <c r="BF15" s="442"/>
      <c r="BG15" s="442"/>
      <c r="BH15" s="442"/>
      <c r="BI15" s="442"/>
      <c r="BJ15" s="442"/>
      <c r="BK15" s="442"/>
      <c r="BL15" s="442"/>
      <c r="BM15" s="443"/>
      <c r="BN15" s="444">
        <v>61456675</v>
      </c>
      <c r="BO15" s="445"/>
      <c r="BP15" s="445"/>
      <c r="BQ15" s="445"/>
      <c r="BR15" s="445"/>
      <c r="BS15" s="445"/>
      <c r="BT15" s="445"/>
      <c r="BU15" s="446"/>
      <c r="BV15" s="444">
        <v>59177518</v>
      </c>
      <c r="BW15" s="445"/>
      <c r="BX15" s="445"/>
      <c r="BY15" s="445"/>
      <c r="BZ15" s="445"/>
      <c r="CA15" s="445"/>
      <c r="CB15" s="445"/>
      <c r="CC15" s="446"/>
      <c r="CD15" s="515" t="s">
        <v>139</v>
      </c>
      <c r="CE15" s="516"/>
      <c r="CF15" s="516"/>
      <c r="CG15" s="516"/>
      <c r="CH15" s="516"/>
      <c r="CI15" s="516"/>
      <c r="CJ15" s="516"/>
      <c r="CK15" s="516"/>
      <c r="CL15" s="516"/>
      <c r="CM15" s="516"/>
      <c r="CN15" s="516"/>
      <c r="CO15" s="516"/>
      <c r="CP15" s="516"/>
      <c r="CQ15" s="516"/>
      <c r="CR15" s="516"/>
      <c r="CS15" s="517"/>
      <c r="CT15" s="179"/>
      <c r="CU15" s="180"/>
      <c r="CV15" s="180"/>
      <c r="CW15" s="180"/>
      <c r="CX15" s="180"/>
      <c r="CY15" s="180"/>
      <c r="CZ15" s="180"/>
      <c r="DA15" s="181"/>
      <c r="DB15" s="179"/>
      <c r="DC15" s="180"/>
      <c r="DD15" s="180"/>
      <c r="DE15" s="180"/>
      <c r="DF15" s="180"/>
      <c r="DG15" s="180"/>
      <c r="DH15" s="180"/>
      <c r="DI15" s="181"/>
    </row>
    <row r="16" spans="1:119" ht="18.75" customHeight="1" x14ac:dyDescent="0.2">
      <c r="A16" s="169"/>
      <c r="B16" s="524"/>
      <c r="C16" s="525"/>
      <c r="D16" s="525"/>
      <c r="E16" s="525"/>
      <c r="F16" s="525"/>
      <c r="G16" s="525"/>
      <c r="H16" s="525"/>
      <c r="I16" s="525"/>
      <c r="J16" s="525"/>
      <c r="K16" s="526"/>
      <c r="L16" s="489" t="s">
        <v>140</v>
      </c>
      <c r="M16" s="490"/>
      <c r="N16" s="490"/>
      <c r="O16" s="490"/>
      <c r="P16" s="490"/>
      <c r="Q16" s="491"/>
      <c r="R16" s="492" t="s">
        <v>141</v>
      </c>
      <c r="S16" s="493"/>
      <c r="T16" s="493"/>
      <c r="U16" s="493"/>
      <c r="V16" s="494"/>
      <c r="W16" s="506"/>
      <c r="X16" s="404"/>
      <c r="Y16" s="404"/>
      <c r="Z16" s="404"/>
      <c r="AA16" s="404"/>
      <c r="AB16" s="405"/>
      <c r="AC16" s="495">
        <v>18.5</v>
      </c>
      <c r="AD16" s="496"/>
      <c r="AE16" s="496"/>
      <c r="AF16" s="496"/>
      <c r="AG16" s="497"/>
      <c r="AH16" s="495">
        <v>20.100000000000001</v>
      </c>
      <c r="AI16" s="496"/>
      <c r="AJ16" s="496"/>
      <c r="AK16" s="496"/>
      <c r="AL16" s="498"/>
      <c r="AM16" s="472"/>
      <c r="AN16" s="372"/>
      <c r="AO16" s="372"/>
      <c r="AP16" s="372"/>
      <c r="AQ16" s="372"/>
      <c r="AR16" s="372"/>
      <c r="AS16" s="372"/>
      <c r="AT16" s="373"/>
      <c r="AU16" s="473"/>
      <c r="AV16" s="474"/>
      <c r="AW16" s="474"/>
      <c r="AX16" s="474"/>
      <c r="AY16" s="429" t="s">
        <v>142</v>
      </c>
      <c r="AZ16" s="430"/>
      <c r="BA16" s="430"/>
      <c r="BB16" s="430"/>
      <c r="BC16" s="430"/>
      <c r="BD16" s="430"/>
      <c r="BE16" s="430"/>
      <c r="BF16" s="430"/>
      <c r="BG16" s="430"/>
      <c r="BH16" s="430"/>
      <c r="BI16" s="430"/>
      <c r="BJ16" s="430"/>
      <c r="BK16" s="430"/>
      <c r="BL16" s="430"/>
      <c r="BM16" s="431"/>
      <c r="BN16" s="415">
        <v>65230997</v>
      </c>
      <c r="BO16" s="416"/>
      <c r="BP16" s="416"/>
      <c r="BQ16" s="416"/>
      <c r="BR16" s="416"/>
      <c r="BS16" s="416"/>
      <c r="BT16" s="416"/>
      <c r="BU16" s="417"/>
      <c r="BV16" s="415">
        <v>62055717</v>
      </c>
      <c r="BW16" s="416"/>
      <c r="BX16" s="416"/>
      <c r="BY16" s="416"/>
      <c r="BZ16" s="416"/>
      <c r="CA16" s="416"/>
      <c r="CB16" s="416"/>
      <c r="CC16" s="417"/>
      <c r="CD16" s="182"/>
      <c r="CE16" s="447"/>
      <c r="CF16" s="447"/>
      <c r="CG16" s="447"/>
      <c r="CH16" s="447"/>
      <c r="CI16" s="447"/>
      <c r="CJ16" s="447"/>
      <c r="CK16" s="447"/>
      <c r="CL16" s="447"/>
      <c r="CM16" s="447"/>
      <c r="CN16" s="447"/>
      <c r="CO16" s="447"/>
      <c r="CP16" s="447"/>
      <c r="CQ16" s="447"/>
      <c r="CR16" s="447"/>
      <c r="CS16" s="448"/>
      <c r="CT16" s="412"/>
      <c r="CU16" s="413"/>
      <c r="CV16" s="413"/>
      <c r="CW16" s="413"/>
      <c r="CX16" s="413"/>
      <c r="CY16" s="413"/>
      <c r="CZ16" s="413"/>
      <c r="DA16" s="414"/>
      <c r="DB16" s="412"/>
      <c r="DC16" s="413"/>
      <c r="DD16" s="413"/>
      <c r="DE16" s="413"/>
      <c r="DF16" s="413"/>
      <c r="DG16" s="413"/>
      <c r="DH16" s="413"/>
      <c r="DI16" s="414"/>
    </row>
    <row r="17" spans="1:113" ht="18.75" customHeight="1" thickBot="1" x14ac:dyDescent="0.25">
      <c r="A17" s="169"/>
      <c r="B17" s="527"/>
      <c r="C17" s="528"/>
      <c r="D17" s="528"/>
      <c r="E17" s="528"/>
      <c r="F17" s="528"/>
      <c r="G17" s="528"/>
      <c r="H17" s="528"/>
      <c r="I17" s="528"/>
      <c r="J17" s="528"/>
      <c r="K17" s="529"/>
      <c r="L17" s="183"/>
      <c r="M17" s="508" t="s">
        <v>143</v>
      </c>
      <c r="N17" s="509"/>
      <c r="O17" s="509"/>
      <c r="P17" s="509"/>
      <c r="Q17" s="510"/>
      <c r="R17" s="492" t="s">
        <v>144</v>
      </c>
      <c r="S17" s="493"/>
      <c r="T17" s="493"/>
      <c r="U17" s="493"/>
      <c r="V17" s="494"/>
      <c r="W17" s="505" t="s">
        <v>145</v>
      </c>
      <c r="X17" s="401"/>
      <c r="Y17" s="401"/>
      <c r="Z17" s="401"/>
      <c r="AA17" s="401"/>
      <c r="AB17" s="402"/>
      <c r="AC17" s="368">
        <v>131851</v>
      </c>
      <c r="AD17" s="369"/>
      <c r="AE17" s="369"/>
      <c r="AF17" s="369"/>
      <c r="AG17" s="370"/>
      <c r="AH17" s="368">
        <v>122191</v>
      </c>
      <c r="AI17" s="369"/>
      <c r="AJ17" s="369"/>
      <c r="AK17" s="369"/>
      <c r="AL17" s="428"/>
      <c r="AM17" s="472"/>
      <c r="AN17" s="372"/>
      <c r="AO17" s="372"/>
      <c r="AP17" s="372"/>
      <c r="AQ17" s="372"/>
      <c r="AR17" s="372"/>
      <c r="AS17" s="372"/>
      <c r="AT17" s="373"/>
      <c r="AU17" s="473"/>
      <c r="AV17" s="474"/>
      <c r="AW17" s="474"/>
      <c r="AX17" s="474"/>
      <c r="AY17" s="429" t="s">
        <v>146</v>
      </c>
      <c r="AZ17" s="430"/>
      <c r="BA17" s="430"/>
      <c r="BB17" s="430"/>
      <c r="BC17" s="430"/>
      <c r="BD17" s="430"/>
      <c r="BE17" s="430"/>
      <c r="BF17" s="430"/>
      <c r="BG17" s="430"/>
      <c r="BH17" s="430"/>
      <c r="BI17" s="430"/>
      <c r="BJ17" s="430"/>
      <c r="BK17" s="430"/>
      <c r="BL17" s="430"/>
      <c r="BM17" s="431"/>
      <c r="BN17" s="415">
        <v>79737241</v>
      </c>
      <c r="BO17" s="416"/>
      <c r="BP17" s="416"/>
      <c r="BQ17" s="416"/>
      <c r="BR17" s="416"/>
      <c r="BS17" s="416"/>
      <c r="BT17" s="416"/>
      <c r="BU17" s="417"/>
      <c r="BV17" s="415">
        <v>76661553</v>
      </c>
      <c r="BW17" s="416"/>
      <c r="BX17" s="416"/>
      <c r="BY17" s="416"/>
      <c r="BZ17" s="416"/>
      <c r="CA17" s="416"/>
      <c r="CB17" s="416"/>
      <c r="CC17" s="417"/>
      <c r="CD17" s="182"/>
      <c r="CE17" s="447"/>
      <c r="CF17" s="447"/>
      <c r="CG17" s="447"/>
      <c r="CH17" s="447"/>
      <c r="CI17" s="447"/>
      <c r="CJ17" s="447"/>
      <c r="CK17" s="447"/>
      <c r="CL17" s="447"/>
      <c r="CM17" s="447"/>
      <c r="CN17" s="447"/>
      <c r="CO17" s="447"/>
      <c r="CP17" s="447"/>
      <c r="CQ17" s="447"/>
      <c r="CR17" s="447"/>
      <c r="CS17" s="448"/>
      <c r="CT17" s="412"/>
      <c r="CU17" s="413"/>
      <c r="CV17" s="413"/>
      <c r="CW17" s="413"/>
      <c r="CX17" s="413"/>
      <c r="CY17" s="413"/>
      <c r="CZ17" s="413"/>
      <c r="DA17" s="414"/>
      <c r="DB17" s="412"/>
      <c r="DC17" s="413"/>
      <c r="DD17" s="413"/>
      <c r="DE17" s="413"/>
      <c r="DF17" s="413"/>
      <c r="DG17" s="413"/>
      <c r="DH17" s="413"/>
      <c r="DI17" s="414"/>
    </row>
    <row r="18" spans="1:113" ht="18.75" customHeight="1" thickBot="1" x14ac:dyDescent="0.25">
      <c r="A18" s="169"/>
      <c r="B18" s="465" t="s">
        <v>147</v>
      </c>
      <c r="C18" s="466"/>
      <c r="D18" s="466"/>
      <c r="E18" s="467"/>
      <c r="F18" s="467"/>
      <c r="G18" s="467"/>
      <c r="H18" s="467"/>
      <c r="I18" s="467"/>
      <c r="J18" s="467"/>
      <c r="K18" s="467"/>
      <c r="L18" s="468">
        <v>36.090000000000003</v>
      </c>
      <c r="M18" s="468"/>
      <c r="N18" s="468"/>
      <c r="O18" s="468"/>
      <c r="P18" s="468"/>
      <c r="Q18" s="468"/>
      <c r="R18" s="469"/>
      <c r="S18" s="469"/>
      <c r="T18" s="469"/>
      <c r="U18" s="469"/>
      <c r="V18" s="470"/>
      <c r="W18" s="486"/>
      <c r="X18" s="487"/>
      <c r="Y18" s="487"/>
      <c r="Z18" s="487"/>
      <c r="AA18" s="487"/>
      <c r="AB18" s="511"/>
      <c r="AC18" s="385">
        <v>81.400000000000006</v>
      </c>
      <c r="AD18" s="386"/>
      <c r="AE18" s="386"/>
      <c r="AF18" s="386"/>
      <c r="AG18" s="471"/>
      <c r="AH18" s="385">
        <v>79.7</v>
      </c>
      <c r="AI18" s="386"/>
      <c r="AJ18" s="386"/>
      <c r="AK18" s="386"/>
      <c r="AL18" s="387"/>
      <c r="AM18" s="472"/>
      <c r="AN18" s="372"/>
      <c r="AO18" s="372"/>
      <c r="AP18" s="372"/>
      <c r="AQ18" s="372"/>
      <c r="AR18" s="372"/>
      <c r="AS18" s="372"/>
      <c r="AT18" s="373"/>
      <c r="AU18" s="473"/>
      <c r="AV18" s="474"/>
      <c r="AW18" s="474"/>
      <c r="AX18" s="474"/>
      <c r="AY18" s="429" t="s">
        <v>148</v>
      </c>
      <c r="AZ18" s="430"/>
      <c r="BA18" s="430"/>
      <c r="BB18" s="430"/>
      <c r="BC18" s="430"/>
      <c r="BD18" s="430"/>
      <c r="BE18" s="430"/>
      <c r="BF18" s="430"/>
      <c r="BG18" s="430"/>
      <c r="BH18" s="430"/>
      <c r="BI18" s="430"/>
      <c r="BJ18" s="430"/>
      <c r="BK18" s="430"/>
      <c r="BL18" s="430"/>
      <c r="BM18" s="431"/>
      <c r="BN18" s="415">
        <v>87652180</v>
      </c>
      <c r="BO18" s="416"/>
      <c r="BP18" s="416"/>
      <c r="BQ18" s="416"/>
      <c r="BR18" s="416"/>
      <c r="BS18" s="416"/>
      <c r="BT18" s="416"/>
      <c r="BU18" s="417"/>
      <c r="BV18" s="415">
        <v>79863777</v>
      </c>
      <c r="BW18" s="416"/>
      <c r="BX18" s="416"/>
      <c r="BY18" s="416"/>
      <c r="BZ18" s="416"/>
      <c r="CA18" s="416"/>
      <c r="CB18" s="416"/>
      <c r="CC18" s="417"/>
      <c r="CD18" s="182"/>
      <c r="CE18" s="447"/>
      <c r="CF18" s="447"/>
      <c r="CG18" s="447"/>
      <c r="CH18" s="447"/>
      <c r="CI18" s="447"/>
      <c r="CJ18" s="447"/>
      <c r="CK18" s="447"/>
      <c r="CL18" s="447"/>
      <c r="CM18" s="447"/>
      <c r="CN18" s="447"/>
      <c r="CO18" s="447"/>
      <c r="CP18" s="447"/>
      <c r="CQ18" s="447"/>
      <c r="CR18" s="447"/>
      <c r="CS18" s="448"/>
      <c r="CT18" s="412"/>
      <c r="CU18" s="413"/>
      <c r="CV18" s="413"/>
      <c r="CW18" s="413"/>
      <c r="CX18" s="413"/>
      <c r="CY18" s="413"/>
      <c r="CZ18" s="413"/>
      <c r="DA18" s="414"/>
      <c r="DB18" s="412"/>
      <c r="DC18" s="413"/>
      <c r="DD18" s="413"/>
      <c r="DE18" s="413"/>
      <c r="DF18" s="413"/>
      <c r="DG18" s="413"/>
      <c r="DH18" s="413"/>
      <c r="DI18" s="414"/>
    </row>
    <row r="19" spans="1:113" ht="18.75" customHeight="1" thickBot="1" x14ac:dyDescent="0.25">
      <c r="A19" s="169"/>
      <c r="B19" s="465" t="s">
        <v>149</v>
      </c>
      <c r="C19" s="466"/>
      <c r="D19" s="466"/>
      <c r="E19" s="467"/>
      <c r="F19" s="467"/>
      <c r="G19" s="467"/>
      <c r="H19" s="467"/>
      <c r="I19" s="467"/>
      <c r="J19" s="467"/>
      <c r="K19" s="467"/>
      <c r="L19" s="475">
        <v>10683</v>
      </c>
      <c r="M19" s="475"/>
      <c r="N19" s="475"/>
      <c r="O19" s="475"/>
      <c r="P19" s="475"/>
      <c r="Q19" s="475"/>
      <c r="R19" s="476"/>
      <c r="S19" s="476"/>
      <c r="T19" s="476"/>
      <c r="U19" s="476"/>
      <c r="V19" s="477"/>
      <c r="W19" s="484"/>
      <c r="X19" s="485"/>
      <c r="Y19" s="485"/>
      <c r="Z19" s="485"/>
      <c r="AA19" s="485"/>
      <c r="AB19" s="485"/>
      <c r="AC19" s="488"/>
      <c r="AD19" s="488"/>
      <c r="AE19" s="488"/>
      <c r="AF19" s="488"/>
      <c r="AG19" s="488"/>
      <c r="AH19" s="488"/>
      <c r="AI19" s="488"/>
      <c r="AJ19" s="488"/>
      <c r="AK19" s="488"/>
      <c r="AL19" s="507"/>
      <c r="AM19" s="472"/>
      <c r="AN19" s="372"/>
      <c r="AO19" s="372"/>
      <c r="AP19" s="372"/>
      <c r="AQ19" s="372"/>
      <c r="AR19" s="372"/>
      <c r="AS19" s="372"/>
      <c r="AT19" s="373"/>
      <c r="AU19" s="473"/>
      <c r="AV19" s="474"/>
      <c r="AW19" s="474"/>
      <c r="AX19" s="474"/>
      <c r="AY19" s="429" t="s">
        <v>150</v>
      </c>
      <c r="AZ19" s="430"/>
      <c r="BA19" s="430"/>
      <c r="BB19" s="430"/>
      <c r="BC19" s="430"/>
      <c r="BD19" s="430"/>
      <c r="BE19" s="430"/>
      <c r="BF19" s="430"/>
      <c r="BG19" s="430"/>
      <c r="BH19" s="430"/>
      <c r="BI19" s="430"/>
      <c r="BJ19" s="430"/>
      <c r="BK19" s="430"/>
      <c r="BL19" s="430"/>
      <c r="BM19" s="431"/>
      <c r="BN19" s="415">
        <v>107295495</v>
      </c>
      <c r="BO19" s="416"/>
      <c r="BP19" s="416"/>
      <c r="BQ19" s="416"/>
      <c r="BR19" s="416"/>
      <c r="BS19" s="416"/>
      <c r="BT19" s="416"/>
      <c r="BU19" s="417"/>
      <c r="BV19" s="415">
        <v>100023445</v>
      </c>
      <c r="BW19" s="416"/>
      <c r="BX19" s="416"/>
      <c r="BY19" s="416"/>
      <c r="BZ19" s="416"/>
      <c r="CA19" s="416"/>
      <c r="CB19" s="416"/>
      <c r="CC19" s="417"/>
      <c r="CD19" s="182"/>
      <c r="CE19" s="447"/>
      <c r="CF19" s="447"/>
      <c r="CG19" s="447"/>
      <c r="CH19" s="447"/>
      <c r="CI19" s="447"/>
      <c r="CJ19" s="447"/>
      <c r="CK19" s="447"/>
      <c r="CL19" s="447"/>
      <c r="CM19" s="447"/>
      <c r="CN19" s="447"/>
      <c r="CO19" s="447"/>
      <c r="CP19" s="447"/>
      <c r="CQ19" s="447"/>
      <c r="CR19" s="447"/>
      <c r="CS19" s="448"/>
      <c r="CT19" s="412"/>
      <c r="CU19" s="413"/>
      <c r="CV19" s="413"/>
      <c r="CW19" s="413"/>
      <c r="CX19" s="413"/>
      <c r="CY19" s="413"/>
      <c r="CZ19" s="413"/>
      <c r="DA19" s="414"/>
      <c r="DB19" s="412"/>
      <c r="DC19" s="413"/>
      <c r="DD19" s="413"/>
      <c r="DE19" s="413"/>
      <c r="DF19" s="413"/>
      <c r="DG19" s="413"/>
      <c r="DH19" s="413"/>
      <c r="DI19" s="414"/>
    </row>
    <row r="20" spans="1:113" ht="18.75" customHeight="1" thickBot="1" x14ac:dyDescent="0.25">
      <c r="A20" s="169"/>
      <c r="B20" s="465" t="s">
        <v>151</v>
      </c>
      <c r="C20" s="466"/>
      <c r="D20" s="466"/>
      <c r="E20" s="467"/>
      <c r="F20" s="467"/>
      <c r="G20" s="467"/>
      <c r="H20" s="467"/>
      <c r="I20" s="467"/>
      <c r="J20" s="467"/>
      <c r="K20" s="467"/>
      <c r="L20" s="475">
        <v>180099</v>
      </c>
      <c r="M20" s="475"/>
      <c r="N20" s="475"/>
      <c r="O20" s="475"/>
      <c r="P20" s="475"/>
      <c r="Q20" s="475"/>
      <c r="R20" s="476"/>
      <c r="S20" s="476"/>
      <c r="T20" s="476"/>
      <c r="U20" s="476"/>
      <c r="V20" s="477"/>
      <c r="W20" s="486"/>
      <c r="X20" s="487"/>
      <c r="Y20" s="487"/>
      <c r="Z20" s="487"/>
      <c r="AA20" s="487"/>
      <c r="AB20" s="487"/>
      <c r="AC20" s="478"/>
      <c r="AD20" s="478"/>
      <c r="AE20" s="478"/>
      <c r="AF20" s="478"/>
      <c r="AG20" s="478"/>
      <c r="AH20" s="478"/>
      <c r="AI20" s="478"/>
      <c r="AJ20" s="478"/>
      <c r="AK20" s="478"/>
      <c r="AL20" s="479"/>
      <c r="AM20" s="480"/>
      <c r="AN20" s="377"/>
      <c r="AO20" s="377"/>
      <c r="AP20" s="377"/>
      <c r="AQ20" s="377"/>
      <c r="AR20" s="377"/>
      <c r="AS20" s="377"/>
      <c r="AT20" s="378"/>
      <c r="AU20" s="481"/>
      <c r="AV20" s="482"/>
      <c r="AW20" s="482"/>
      <c r="AX20" s="483"/>
      <c r="AY20" s="429"/>
      <c r="AZ20" s="430"/>
      <c r="BA20" s="430"/>
      <c r="BB20" s="430"/>
      <c r="BC20" s="430"/>
      <c r="BD20" s="430"/>
      <c r="BE20" s="430"/>
      <c r="BF20" s="430"/>
      <c r="BG20" s="430"/>
      <c r="BH20" s="430"/>
      <c r="BI20" s="430"/>
      <c r="BJ20" s="430"/>
      <c r="BK20" s="430"/>
      <c r="BL20" s="430"/>
      <c r="BM20" s="431"/>
      <c r="BN20" s="415"/>
      <c r="BO20" s="416"/>
      <c r="BP20" s="416"/>
      <c r="BQ20" s="416"/>
      <c r="BR20" s="416"/>
      <c r="BS20" s="416"/>
      <c r="BT20" s="416"/>
      <c r="BU20" s="417"/>
      <c r="BV20" s="415"/>
      <c r="BW20" s="416"/>
      <c r="BX20" s="416"/>
      <c r="BY20" s="416"/>
      <c r="BZ20" s="416"/>
      <c r="CA20" s="416"/>
      <c r="CB20" s="416"/>
      <c r="CC20" s="417"/>
      <c r="CD20" s="182"/>
      <c r="CE20" s="447"/>
      <c r="CF20" s="447"/>
      <c r="CG20" s="447"/>
      <c r="CH20" s="447"/>
      <c r="CI20" s="447"/>
      <c r="CJ20" s="447"/>
      <c r="CK20" s="447"/>
      <c r="CL20" s="447"/>
      <c r="CM20" s="447"/>
      <c r="CN20" s="447"/>
      <c r="CO20" s="447"/>
      <c r="CP20" s="447"/>
      <c r="CQ20" s="447"/>
      <c r="CR20" s="447"/>
      <c r="CS20" s="448"/>
      <c r="CT20" s="412"/>
      <c r="CU20" s="413"/>
      <c r="CV20" s="413"/>
      <c r="CW20" s="413"/>
      <c r="CX20" s="413"/>
      <c r="CY20" s="413"/>
      <c r="CZ20" s="413"/>
      <c r="DA20" s="414"/>
      <c r="DB20" s="412"/>
      <c r="DC20" s="413"/>
      <c r="DD20" s="413"/>
      <c r="DE20" s="413"/>
      <c r="DF20" s="413"/>
      <c r="DG20" s="413"/>
      <c r="DH20" s="413"/>
      <c r="DI20" s="414"/>
    </row>
    <row r="21" spans="1:113" ht="18.75" customHeight="1" thickBot="1" x14ac:dyDescent="0.25">
      <c r="A21" s="169"/>
      <c r="B21" s="462" t="s">
        <v>152</v>
      </c>
      <c r="C21" s="463"/>
      <c r="D21" s="463"/>
      <c r="E21" s="463"/>
      <c r="F21" s="463"/>
      <c r="G21" s="463"/>
      <c r="H21" s="463"/>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3"/>
      <c r="AL21" s="463"/>
      <c r="AM21" s="463"/>
      <c r="AN21" s="463"/>
      <c r="AO21" s="463"/>
      <c r="AP21" s="463"/>
      <c r="AQ21" s="463"/>
      <c r="AR21" s="463"/>
      <c r="AS21" s="463"/>
      <c r="AT21" s="463"/>
      <c r="AU21" s="463"/>
      <c r="AV21" s="463"/>
      <c r="AW21" s="463"/>
      <c r="AX21" s="464"/>
      <c r="AY21" s="388"/>
      <c r="AZ21" s="389"/>
      <c r="BA21" s="389"/>
      <c r="BB21" s="389"/>
      <c r="BC21" s="389"/>
      <c r="BD21" s="389"/>
      <c r="BE21" s="389"/>
      <c r="BF21" s="389"/>
      <c r="BG21" s="389"/>
      <c r="BH21" s="389"/>
      <c r="BI21" s="389"/>
      <c r="BJ21" s="389"/>
      <c r="BK21" s="389"/>
      <c r="BL21" s="389"/>
      <c r="BM21" s="390"/>
      <c r="BN21" s="449"/>
      <c r="BO21" s="450"/>
      <c r="BP21" s="450"/>
      <c r="BQ21" s="450"/>
      <c r="BR21" s="450"/>
      <c r="BS21" s="450"/>
      <c r="BT21" s="450"/>
      <c r="BU21" s="451"/>
      <c r="BV21" s="449"/>
      <c r="BW21" s="450"/>
      <c r="BX21" s="450"/>
      <c r="BY21" s="450"/>
      <c r="BZ21" s="450"/>
      <c r="CA21" s="450"/>
      <c r="CB21" s="450"/>
      <c r="CC21" s="451"/>
      <c r="CD21" s="182"/>
      <c r="CE21" s="447"/>
      <c r="CF21" s="447"/>
      <c r="CG21" s="447"/>
      <c r="CH21" s="447"/>
      <c r="CI21" s="447"/>
      <c r="CJ21" s="447"/>
      <c r="CK21" s="447"/>
      <c r="CL21" s="447"/>
      <c r="CM21" s="447"/>
      <c r="CN21" s="447"/>
      <c r="CO21" s="447"/>
      <c r="CP21" s="447"/>
      <c r="CQ21" s="447"/>
      <c r="CR21" s="447"/>
      <c r="CS21" s="448"/>
      <c r="CT21" s="412"/>
      <c r="CU21" s="413"/>
      <c r="CV21" s="413"/>
      <c r="CW21" s="413"/>
      <c r="CX21" s="413"/>
      <c r="CY21" s="413"/>
      <c r="CZ21" s="413"/>
      <c r="DA21" s="414"/>
      <c r="DB21" s="412"/>
      <c r="DC21" s="413"/>
      <c r="DD21" s="413"/>
      <c r="DE21" s="413"/>
      <c r="DF21" s="413"/>
      <c r="DG21" s="413"/>
      <c r="DH21" s="413"/>
      <c r="DI21" s="414"/>
    </row>
    <row r="22" spans="1:113" ht="18.75" customHeight="1" x14ac:dyDescent="0.2">
      <c r="A22" s="169"/>
      <c r="B22" s="391" t="s">
        <v>153</v>
      </c>
      <c r="C22" s="392"/>
      <c r="D22" s="393"/>
      <c r="E22" s="400" t="s">
        <v>1</v>
      </c>
      <c r="F22" s="401"/>
      <c r="G22" s="401"/>
      <c r="H22" s="401"/>
      <c r="I22" s="401"/>
      <c r="J22" s="401"/>
      <c r="K22" s="402"/>
      <c r="L22" s="400" t="s">
        <v>154</v>
      </c>
      <c r="M22" s="401"/>
      <c r="N22" s="401"/>
      <c r="O22" s="401"/>
      <c r="P22" s="402"/>
      <c r="Q22" s="406" t="s">
        <v>155</v>
      </c>
      <c r="R22" s="407"/>
      <c r="S22" s="407"/>
      <c r="T22" s="407"/>
      <c r="U22" s="407"/>
      <c r="V22" s="408"/>
      <c r="W22" s="457" t="s">
        <v>156</v>
      </c>
      <c r="X22" s="392"/>
      <c r="Y22" s="393"/>
      <c r="Z22" s="400" t="s">
        <v>1</v>
      </c>
      <c r="AA22" s="401"/>
      <c r="AB22" s="401"/>
      <c r="AC22" s="401"/>
      <c r="AD22" s="401"/>
      <c r="AE22" s="401"/>
      <c r="AF22" s="401"/>
      <c r="AG22" s="402"/>
      <c r="AH22" s="418" t="s">
        <v>157</v>
      </c>
      <c r="AI22" s="401"/>
      <c r="AJ22" s="401"/>
      <c r="AK22" s="401"/>
      <c r="AL22" s="402"/>
      <c r="AM22" s="418" t="s">
        <v>158</v>
      </c>
      <c r="AN22" s="419"/>
      <c r="AO22" s="419"/>
      <c r="AP22" s="419"/>
      <c r="AQ22" s="419"/>
      <c r="AR22" s="420"/>
      <c r="AS22" s="406" t="s">
        <v>155</v>
      </c>
      <c r="AT22" s="407"/>
      <c r="AU22" s="407"/>
      <c r="AV22" s="407"/>
      <c r="AW22" s="407"/>
      <c r="AX22" s="424"/>
      <c r="AY22" s="441" t="s">
        <v>159</v>
      </c>
      <c r="AZ22" s="442"/>
      <c r="BA22" s="442"/>
      <c r="BB22" s="442"/>
      <c r="BC22" s="442"/>
      <c r="BD22" s="442"/>
      <c r="BE22" s="442"/>
      <c r="BF22" s="442"/>
      <c r="BG22" s="442"/>
      <c r="BH22" s="442"/>
      <c r="BI22" s="442"/>
      <c r="BJ22" s="442"/>
      <c r="BK22" s="442"/>
      <c r="BL22" s="442"/>
      <c r="BM22" s="443"/>
      <c r="BN22" s="444">
        <v>69697344</v>
      </c>
      <c r="BO22" s="445"/>
      <c r="BP22" s="445"/>
      <c r="BQ22" s="445"/>
      <c r="BR22" s="445"/>
      <c r="BS22" s="445"/>
      <c r="BT22" s="445"/>
      <c r="BU22" s="446"/>
      <c r="BV22" s="444">
        <v>60559045</v>
      </c>
      <c r="BW22" s="445"/>
      <c r="BX22" s="445"/>
      <c r="BY22" s="445"/>
      <c r="BZ22" s="445"/>
      <c r="CA22" s="445"/>
      <c r="CB22" s="445"/>
      <c r="CC22" s="446"/>
      <c r="CD22" s="182"/>
      <c r="CE22" s="447"/>
      <c r="CF22" s="447"/>
      <c r="CG22" s="447"/>
      <c r="CH22" s="447"/>
      <c r="CI22" s="447"/>
      <c r="CJ22" s="447"/>
      <c r="CK22" s="447"/>
      <c r="CL22" s="447"/>
      <c r="CM22" s="447"/>
      <c r="CN22" s="447"/>
      <c r="CO22" s="447"/>
      <c r="CP22" s="447"/>
      <c r="CQ22" s="447"/>
      <c r="CR22" s="447"/>
      <c r="CS22" s="448"/>
      <c r="CT22" s="412"/>
      <c r="CU22" s="413"/>
      <c r="CV22" s="413"/>
      <c r="CW22" s="413"/>
      <c r="CX22" s="413"/>
      <c r="CY22" s="413"/>
      <c r="CZ22" s="413"/>
      <c r="DA22" s="414"/>
      <c r="DB22" s="412"/>
      <c r="DC22" s="413"/>
      <c r="DD22" s="413"/>
      <c r="DE22" s="413"/>
      <c r="DF22" s="413"/>
      <c r="DG22" s="413"/>
      <c r="DH22" s="413"/>
      <c r="DI22" s="414"/>
    </row>
    <row r="23" spans="1:113" ht="18.75" customHeight="1" x14ac:dyDescent="0.2">
      <c r="A23" s="169"/>
      <c r="B23" s="394"/>
      <c r="C23" s="395"/>
      <c r="D23" s="396"/>
      <c r="E23" s="403"/>
      <c r="F23" s="404"/>
      <c r="G23" s="404"/>
      <c r="H23" s="404"/>
      <c r="I23" s="404"/>
      <c r="J23" s="404"/>
      <c r="K23" s="405"/>
      <c r="L23" s="403"/>
      <c r="M23" s="404"/>
      <c r="N23" s="404"/>
      <c r="O23" s="404"/>
      <c r="P23" s="405"/>
      <c r="Q23" s="409"/>
      <c r="R23" s="410"/>
      <c r="S23" s="410"/>
      <c r="T23" s="410"/>
      <c r="U23" s="410"/>
      <c r="V23" s="411"/>
      <c r="W23" s="458"/>
      <c r="X23" s="395"/>
      <c r="Y23" s="396"/>
      <c r="Z23" s="403"/>
      <c r="AA23" s="404"/>
      <c r="AB23" s="404"/>
      <c r="AC23" s="404"/>
      <c r="AD23" s="404"/>
      <c r="AE23" s="404"/>
      <c r="AF23" s="404"/>
      <c r="AG23" s="405"/>
      <c r="AH23" s="403"/>
      <c r="AI23" s="404"/>
      <c r="AJ23" s="404"/>
      <c r="AK23" s="404"/>
      <c r="AL23" s="405"/>
      <c r="AM23" s="421"/>
      <c r="AN23" s="422"/>
      <c r="AO23" s="422"/>
      <c r="AP23" s="422"/>
      <c r="AQ23" s="422"/>
      <c r="AR23" s="423"/>
      <c r="AS23" s="409"/>
      <c r="AT23" s="410"/>
      <c r="AU23" s="410"/>
      <c r="AV23" s="410"/>
      <c r="AW23" s="410"/>
      <c r="AX23" s="425"/>
      <c r="AY23" s="429" t="s">
        <v>160</v>
      </c>
      <c r="AZ23" s="430"/>
      <c r="BA23" s="430"/>
      <c r="BB23" s="430"/>
      <c r="BC23" s="430"/>
      <c r="BD23" s="430"/>
      <c r="BE23" s="430"/>
      <c r="BF23" s="430"/>
      <c r="BG23" s="430"/>
      <c r="BH23" s="430"/>
      <c r="BI23" s="430"/>
      <c r="BJ23" s="430"/>
      <c r="BK23" s="430"/>
      <c r="BL23" s="430"/>
      <c r="BM23" s="431"/>
      <c r="BN23" s="415">
        <v>51719900</v>
      </c>
      <c r="BO23" s="416"/>
      <c r="BP23" s="416"/>
      <c r="BQ23" s="416"/>
      <c r="BR23" s="416"/>
      <c r="BS23" s="416"/>
      <c r="BT23" s="416"/>
      <c r="BU23" s="417"/>
      <c r="BV23" s="415">
        <v>43538161</v>
      </c>
      <c r="BW23" s="416"/>
      <c r="BX23" s="416"/>
      <c r="BY23" s="416"/>
      <c r="BZ23" s="416"/>
      <c r="CA23" s="416"/>
      <c r="CB23" s="416"/>
      <c r="CC23" s="417"/>
      <c r="CD23" s="182"/>
      <c r="CE23" s="447"/>
      <c r="CF23" s="447"/>
      <c r="CG23" s="447"/>
      <c r="CH23" s="447"/>
      <c r="CI23" s="447"/>
      <c r="CJ23" s="447"/>
      <c r="CK23" s="447"/>
      <c r="CL23" s="447"/>
      <c r="CM23" s="447"/>
      <c r="CN23" s="447"/>
      <c r="CO23" s="447"/>
      <c r="CP23" s="447"/>
      <c r="CQ23" s="447"/>
      <c r="CR23" s="447"/>
      <c r="CS23" s="448"/>
      <c r="CT23" s="412"/>
      <c r="CU23" s="413"/>
      <c r="CV23" s="413"/>
      <c r="CW23" s="413"/>
      <c r="CX23" s="413"/>
      <c r="CY23" s="413"/>
      <c r="CZ23" s="413"/>
      <c r="DA23" s="414"/>
      <c r="DB23" s="412"/>
      <c r="DC23" s="413"/>
      <c r="DD23" s="413"/>
      <c r="DE23" s="413"/>
      <c r="DF23" s="413"/>
      <c r="DG23" s="413"/>
      <c r="DH23" s="413"/>
      <c r="DI23" s="414"/>
    </row>
    <row r="24" spans="1:113" ht="18.75" customHeight="1" thickBot="1" x14ac:dyDescent="0.25">
      <c r="A24" s="169"/>
      <c r="B24" s="394"/>
      <c r="C24" s="395"/>
      <c r="D24" s="396"/>
      <c r="E24" s="371" t="s">
        <v>161</v>
      </c>
      <c r="F24" s="372"/>
      <c r="G24" s="372"/>
      <c r="H24" s="372"/>
      <c r="I24" s="372"/>
      <c r="J24" s="372"/>
      <c r="K24" s="373"/>
      <c r="L24" s="368">
        <v>1</v>
      </c>
      <c r="M24" s="369"/>
      <c r="N24" s="369"/>
      <c r="O24" s="369"/>
      <c r="P24" s="370"/>
      <c r="Q24" s="368">
        <v>10500</v>
      </c>
      <c r="R24" s="369"/>
      <c r="S24" s="369"/>
      <c r="T24" s="369"/>
      <c r="U24" s="369"/>
      <c r="V24" s="370"/>
      <c r="W24" s="458"/>
      <c r="X24" s="395"/>
      <c r="Y24" s="396"/>
      <c r="Z24" s="371" t="s">
        <v>162</v>
      </c>
      <c r="AA24" s="372"/>
      <c r="AB24" s="372"/>
      <c r="AC24" s="372"/>
      <c r="AD24" s="372"/>
      <c r="AE24" s="372"/>
      <c r="AF24" s="372"/>
      <c r="AG24" s="373"/>
      <c r="AH24" s="368">
        <v>2499</v>
      </c>
      <c r="AI24" s="369"/>
      <c r="AJ24" s="369"/>
      <c r="AK24" s="369"/>
      <c r="AL24" s="370"/>
      <c r="AM24" s="368">
        <v>7746900</v>
      </c>
      <c r="AN24" s="369"/>
      <c r="AO24" s="369"/>
      <c r="AP24" s="369"/>
      <c r="AQ24" s="369"/>
      <c r="AR24" s="370"/>
      <c r="AS24" s="368">
        <v>3100</v>
      </c>
      <c r="AT24" s="369"/>
      <c r="AU24" s="369"/>
      <c r="AV24" s="369"/>
      <c r="AW24" s="369"/>
      <c r="AX24" s="428"/>
      <c r="AY24" s="388" t="s">
        <v>163</v>
      </c>
      <c r="AZ24" s="389"/>
      <c r="BA24" s="389"/>
      <c r="BB24" s="389"/>
      <c r="BC24" s="389"/>
      <c r="BD24" s="389"/>
      <c r="BE24" s="389"/>
      <c r="BF24" s="389"/>
      <c r="BG24" s="389"/>
      <c r="BH24" s="389"/>
      <c r="BI24" s="389"/>
      <c r="BJ24" s="389"/>
      <c r="BK24" s="389"/>
      <c r="BL24" s="389"/>
      <c r="BM24" s="390"/>
      <c r="BN24" s="415">
        <v>63580802</v>
      </c>
      <c r="BO24" s="416"/>
      <c r="BP24" s="416"/>
      <c r="BQ24" s="416"/>
      <c r="BR24" s="416"/>
      <c r="BS24" s="416"/>
      <c r="BT24" s="416"/>
      <c r="BU24" s="417"/>
      <c r="BV24" s="415">
        <v>53590473</v>
      </c>
      <c r="BW24" s="416"/>
      <c r="BX24" s="416"/>
      <c r="BY24" s="416"/>
      <c r="BZ24" s="416"/>
      <c r="CA24" s="416"/>
      <c r="CB24" s="416"/>
      <c r="CC24" s="417"/>
      <c r="CD24" s="182"/>
      <c r="CE24" s="447"/>
      <c r="CF24" s="447"/>
      <c r="CG24" s="447"/>
      <c r="CH24" s="447"/>
      <c r="CI24" s="447"/>
      <c r="CJ24" s="447"/>
      <c r="CK24" s="447"/>
      <c r="CL24" s="447"/>
      <c r="CM24" s="447"/>
      <c r="CN24" s="447"/>
      <c r="CO24" s="447"/>
      <c r="CP24" s="447"/>
      <c r="CQ24" s="447"/>
      <c r="CR24" s="447"/>
      <c r="CS24" s="448"/>
      <c r="CT24" s="412"/>
      <c r="CU24" s="413"/>
      <c r="CV24" s="413"/>
      <c r="CW24" s="413"/>
      <c r="CX24" s="413"/>
      <c r="CY24" s="413"/>
      <c r="CZ24" s="413"/>
      <c r="DA24" s="414"/>
      <c r="DB24" s="412"/>
      <c r="DC24" s="413"/>
      <c r="DD24" s="413"/>
      <c r="DE24" s="413"/>
      <c r="DF24" s="413"/>
      <c r="DG24" s="413"/>
      <c r="DH24" s="413"/>
      <c r="DI24" s="414"/>
    </row>
    <row r="25" spans="1:113" ht="18.75" customHeight="1" x14ac:dyDescent="0.2">
      <c r="A25" s="169"/>
      <c r="B25" s="394"/>
      <c r="C25" s="395"/>
      <c r="D25" s="396"/>
      <c r="E25" s="371" t="s">
        <v>164</v>
      </c>
      <c r="F25" s="372"/>
      <c r="G25" s="372"/>
      <c r="H25" s="372"/>
      <c r="I25" s="372"/>
      <c r="J25" s="372"/>
      <c r="K25" s="373"/>
      <c r="L25" s="368">
        <v>2</v>
      </c>
      <c r="M25" s="369"/>
      <c r="N25" s="369"/>
      <c r="O25" s="369"/>
      <c r="P25" s="370"/>
      <c r="Q25" s="368">
        <v>9200</v>
      </c>
      <c r="R25" s="369"/>
      <c r="S25" s="369"/>
      <c r="T25" s="369"/>
      <c r="U25" s="369"/>
      <c r="V25" s="370"/>
      <c r="W25" s="458"/>
      <c r="X25" s="395"/>
      <c r="Y25" s="396"/>
      <c r="Z25" s="371" t="s">
        <v>165</v>
      </c>
      <c r="AA25" s="372"/>
      <c r="AB25" s="372"/>
      <c r="AC25" s="372"/>
      <c r="AD25" s="372"/>
      <c r="AE25" s="372"/>
      <c r="AF25" s="372"/>
      <c r="AG25" s="373"/>
      <c r="AH25" s="368">
        <v>360</v>
      </c>
      <c r="AI25" s="369"/>
      <c r="AJ25" s="369"/>
      <c r="AK25" s="369"/>
      <c r="AL25" s="370"/>
      <c r="AM25" s="368">
        <v>1087560</v>
      </c>
      <c r="AN25" s="369"/>
      <c r="AO25" s="369"/>
      <c r="AP25" s="369"/>
      <c r="AQ25" s="369"/>
      <c r="AR25" s="370"/>
      <c r="AS25" s="368">
        <v>3021</v>
      </c>
      <c r="AT25" s="369"/>
      <c r="AU25" s="369"/>
      <c r="AV25" s="369"/>
      <c r="AW25" s="369"/>
      <c r="AX25" s="428"/>
      <c r="AY25" s="441" t="s">
        <v>166</v>
      </c>
      <c r="AZ25" s="442"/>
      <c r="BA25" s="442"/>
      <c r="BB25" s="442"/>
      <c r="BC25" s="442"/>
      <c r="BD25" s="442"/>
      <c r="BE25" s="442"/>
      <c r="BF25" s="442"/>
      <c r="BG25" s="442"/>
      <c r="BH25" s="442"/>
      <c r="BI25" s="442"/>
      <c r="BJ25" s="442"/>
      <c r="BK25" s="442"/>
      <c r="BL25" s="442"/>
      <c r="BM25" s="443"/>
      <c r="BN25" s="444">
        <v>56511744</v>
      </c>
      <c r="BO25" s="445"/>
      <c r="BP25" s="445"/>
      <c r="BQ25" s="445"/>
      <c r="BR25" s="445"/>
      <c r="BS25" s="445"/>
      <c r="BT25" s="445"/>
      <c r="BU25" s="446"/>
      <c r="BV25" s="444">
        <v>55527862</v>
      </c>
      <c r="BW25" s="445"/>
      <c r="BX25" s="445"/>
      <c r="BY25" s="445"/>
      <c r="BZ25" s="445"/>
      <c r="CA25" s="445"/>
      <c r="CB25" s="445"/>
      <c r="CC25" s="446"/>
      <c r="CD25" s="182"/>
      <c r="CE25" s="447"/>
      <c r="CF25" s="447"/>
      <c r="CG25" s="447"/>
      <c r="CH25" s="447"/>
      <c r="CI25" s="447"/>
      <c r="CJ25" s="447"/>
      <c r="CK25" s="447"/>
      <c r="CL25" s="447"/>
      <c r="CM25" s="447"/>
      <c r="CN25" s="447"/>
      <c r="CO25" s="447"/>
      <c r="CP25" s="447"/>
      <c r="CQ25" s="447"/>
      <c r="CR25" s="447"/>
      <c r="CS25" s="448"/>
      <c r="CT25" s="412"/>
      <c r="CU25" s="413"/>
      <c r="CV25" s="413"/>
      <c r="CW25" s="413"/>
      <c r="CX25" s="413"/>
      <c r="CY25" s="413"/>
      <c r="CZ25" s="413"/>
      <c r="DA25" s="414"/>
      <c r="DB25" s="412"/>
      <c r="DC25" s="413"/>
      <c r="DD25" s="413"/>
      <c r="DE25" s="413"/>
      <c r="DF25" s="413"/>
      <c r="DG25" s="413"/>
      <c r="DH25" s="413"/>
      <c r="DI25" s="414"/>
    </row>
    <row r="26" spans="1:113" ht="18.75" customHeight="1" x14ac:dyDescent="0.2">
      <c r="A26" s="169"/>
      <c r="B26" s="394"/>
      <c r="C26" s="395"/>
      <c r="D26" s="396"/>
      <c r="E26" s="371" t="s">
        <v>167</v>
      </c>
      <c r="F26" s="372"/>
      <c r="G26" s="372"/>
      <c r="H26" s="372"/>
      <c r="I26" s="372"/>
      <c r="J26" s="372"/>
      <c r="K26" s="373"/>
      <c r="L26" s="368">
        <v>1</v>
      </c>
      <c r="M26" s="369"/>
      <c r="N26" s="369"/>
      <c r="O26" s="369"/>
      <c r="P26" s="370"/>
      <c r="Q26" s="368">
        <v>8100</v>
      </c>
      <c r="R26" s="369"/>
      <c r="S26" s="369"/>
      <c r="T26" s="369"/>
      <c r="U26" s="369"/>
      <c r="V26" s="370"/>
      <c r="W26" s="458"/>
      <c r="X26" s="395"/>
      <c r="Y26" s="396"/>
      <c r="Z26" s="371" t="s">
        <v>168</v>
      </c>
      <c r="AA26" s="426"/>
      <c r="AB26" s="426"/>
      <c r="AC26" s="426"/>
      <c r="AD26" s="426"/>
      <c r="AE26" s="426"/>
      <c r="AF26" s="426"/>
      <c r="AG26" s="427"/>
      <c r="AH26" s="368">
        <v>198</v>
      </c>
      <c r="AI26" s="369"/>
      <c r="AJ26" s="369"/>
      <c r="AK26" s="369"/>
      <c r="AL26" s="370"/>
      <c r="AM26" s="368">
        <v>620928</v>
      </c>
      <c r="AN26" s="369"/>
      <c r="AO26" s="369"/>
      <c r="AP26" s="369"/>
      <c r="AQ26" s="369"/>
      <c r="AR26" s="370"/>
      <c r="AS26" s="368">
        <v>3136</v>
      </c>
      <c r="AT26" s="369"/>
      <c r="AU26" s="369"/>
      <c r="AV26" s="369"/>
      <c r="AW26" s="369"/>
      <c r="AX26" s="428"/>
      <c r="AY26" s="455" t="s">
        <v>169</v>
      </c>
      <c r="AZ26" s="375"/>
      <c r="BA26" s="375"/>
      <c r="BB26" s="375"/>
      <c r="BC26" s="375"/>
      <c r="BD26" s="375"/>
      <c r="BE26" s="375"/>
      <c r="BF26" s="375"/>
      <c r="BG26" s="375"/>
      <c r="BH26" s="375"/>
      <c r="BI26" s="375"/>
      <c r="BJ26" s="375"/>
      <c r="BK26" s="375"/>
      <c r="BL26" s="375"/>
      <c r="BM26" s="456"/>
      <c r="BN26" s="415">
        <v>431089</v>
      </c>
      <c r="BO26" s="416"/>
      <c r="BP26" s="416"/>
      <c r="BQ26" s="416"/>
      <c r="BR26" s="416"/>
      <c r="BS26" s="416"/>
      <c r="BT26" s="416"/>
      <c r="BU26" s="417"/>
      <c r="BV26" s="415">
        <v>561174</v>
      </c>
      <c r="BW26" s="416"/>
      <c r="BX26" s="416"/>
      <c r="BY26" s="416"/>
      <c r="BZ26" s="416"/>
      <c r="CA26" s="416"/>
      <c r="CB26" s="416"/>
      <c r="CC26" s="417"/>
      <c r="CD26" s="182"/>
      <c r="CE26" s="447"/>
      <c r="CF26" s="447"/>
      <c r="CG26" s="447"/>
      <c r="CH26" s="447"/>
      <c r="CI26" s="447"/>
      <c r="CJ26" s="447"/>
      <c r="CK26" s="447"/>
      <c r="CL26" s="447"/>
      <c r="CM26" s="447"/>
      <c r="CN26" s="447"/>
      <c r="CO26" s="447"/>
      <c r="CP26" s="447"/>
      <c r="CQ26" s="447"/>
      <c r="CR26" s="447"/>
      <c r="CS26" s="448"/>
      <c r="CT26" s="412"/>
      <c r="CU26" s="413"/>
      <c r="CV26" s="413"/>
      <c r="CW26" s="413"/>
      <c r="CX26" s="413"/>
      <c r="CY26" s="413"/>
      <c r="CZ26" s="413"/>
      <c r="DA26" s="414"/>
      <c r="DB26" s="412"/>
      <c r="DC26" s="413"/>
      <c r="DD26" s="413"/>
      <c r="DE26" s="413"/>
      <c r="DF26" s="413"/>
      <c r="DG26" s="413"/>
      <c r="DH26" s="413"/>
      <c r="DI26" s="414"/>
    </row>
    <row r="27" spans="1:113" ht="18.75" customHeight="1" thickBot="1" x14ac:dyDescent="0.25">
      <c r="A27" s="169"/>
      <c r="B27" s="394"/>
      <c r="C27" s="395"/>
      <c r="D27" s="396"/>
      <c r="E27" s="371" t="s">
        <v>170</v>
      </c>
      <c r="F27" s="372"/>
      <c r="G27" s="372"/>
      <c r="H27" s="372"/>
      <c r="I27" s="372"/>
      <c r="J27" s="372"/>
      <c r="K27" s="373"/>
      <c r="L27" s="368">
        <v>1</v>
      </c>
      <c r="M27" s="369"/>
      <c r="N27" s="369"/>
      <c r="O27" s="369"/>
      <c r="P27" s="370"/>
      <c r="Q27" s="368">
        <v>7400</v>
      </c>
      <c r="R27" s="369"/>
      <c r="S27" s="369"/>
      <c r="T27" s="369"/>
      <c r="U27" s="369"/>
      <c r="V27" s="370"/>
      <c r="W27" s="458"/>
      <c r="X27" s="395"/>
      <c r="Y27" s="396"/>
      <c r="Z27" s="371" t="s">
        <v>171</v>
      </c>
      <c r="AA27" s="372"/>
      <c r="AB27" s="372"/>
      <c r="AC27" s="372"/>
      <c r="AD27" s="372"/>
      <c r="AE27" s="372"/>
      <c r="AF27" s="372"/>
      <c r="AG27" s="373"/>
      <c r="AH27" s="368">
        <v>95</v>
      </c>
      <c r="AI27" s="369"/>
      <c r="AJ27" s="369"/>
      <c r="AK27" s="369"/>
      <c r="AL27" s="370"/>
      <c r="AM27" s="368">
        <v>325942</v>
      </c>
      <c r="AN27" s="369"/>
      <c r="AO27" s="369"/>
      <c r="AP27" s="369"/>
      <c r="AQ27" s="369"/>
      <c r="AR27" s="370"/>
      <c r="AS27" s="368">
        <v>3431</v>
      </c>
      <c r="AT27" s="369"/>
      <c r="AU27" s="369"/>
      <c r="AV27" s="369"/>
      <c r="AW27" s="369"/>
      <c r="AX27" s="428"/>
      <c r="AY27" s="452" t="s">
        <v>172</v>
      </c>
      <c r="AZ27" s="453"/>
      <c r="BA27" s="453"/>
      <c r="BB27" s="453"/>
      <c r="BC27" s="453"/>
      <c r="BD27" s="453"/>
      <c r="BE27" s="453"/>
      <c r="BF27" s="453"/>
      <c r="BG27" s="453"/>
      <c r="BH27" s="453"/>
      <c r="BI27" s="453"/>
      <c r="BJ27" s="453"/>
      <c r="BK27" s="453"/>
      <c r="BL27" s="453"/>
      <c r="BM27" s="454"/>
      <c r="BN27" s="449">
        <v>1339486</v>
      </c>
      <c r="BO27" s="450"/>
      <c r="BP27" s="450"/>
      <c r="BQ27" s="450"/>
      <c r="BR27" s="450"/>
      <c r="BS27" s="450"/>
      <c r="BT27" s="450"/>
      <c r="BU27" s="451"/>
      <c r="BV27" s="449">
        <v>1339285</v>
      </c>
      <c r="BW27" s="450"/>
      <c r="BX27" s="450"/>
      <c r="BY27" s="450"/>
      <c r="BZ27" s="450"/>
      <c r="CA27" s="450"/>
      <c r="CB27" s="450"/>
      <c r="CC27" s="451"/>
      <c r="CD27" s="184"/>
      <c r="CE27" s="447"/>
      <c r="CF27" s="447"/>
      <c r="CG27" s="447"/>
      <c r="CH27" s="447"/>
      <c r="CI27" s="447"/>
      <c r="CJ27" s="447"/>
      <c r="CK27" s="447"/>
      <c r="CL27" s="447"/>
      <c r="CM27" s="447"/>
      <c r="CN27" s="447"/>
      <c r="CO27" s="447"/>
      <c r="CP27" s="447"/>
      <c r="CQ27" s="447"/>
      <c r="CR27" s="447"/>
      <c r="CS27" s="448"/>
      <c r="CT27" s="412"/>
      <c r="CU27" s="413"/>
      <c r="CV27" s="413"/>
      <c r="CW27" s="413"/>
      <c r="CX27" s="413"/>
      <c r="CY27" s="413"/>
      <c r="CZ27" s="413"/>
      <c r="DA27" s="414"/>
      <c r="DB27" s="412"/>
      <c r="DC27" s="413"/>
      <c r="DD27" s="413"/>
      <c r="DE27" s="413"/>
      <c r="DF27" s="413"/>
      <c r="DG27" s="413"/>
      <c r="DH27" s="413"/>
      <c r="DI27" s="414"/>
    </row>
    <row r="28" spans="1:113" ht="18.75" customHeight="1" x14ac:dyDescent="0.2">
      <c r="A28" s="169"/>
      <c r="B28" s="394"/>
      <c r="C28" s="395"/>
      <c r="D28" s="396"/>
      <c r="E28" s="371" t="s">
        <v>173</v>
      </c>
      <c r="F28" s="372"/>
      <c r="G28" s="372"/>
      <c r="H28" s="372"/>
      <c r="I28" s="372"/>
      <c r="J28" s="372"/>
      <c r="K28" s="373"/>
      <c r="L28" s="368">
        <v>1</v>
      </c>
      <c r="M28" s="369"/>
      <c r="N28" s="369"/>
      <c r="O28" s="369"/>
      <c r="P28" s="370"/>
      <c r="Q28" s="368">
        <v>7000</v>
      </c>
      <c r="R28" s="369"/>
      <c r="S28" s="369"/>
      <c r="T28" s="369"/>
      <c r="U28" s="369"/>
      <c r="V28" s="370"/>
      <c r="W28" s="458"/>
      <c r="X28" s="395"/>
      <c r="Y28" s="396"/>
      <c r="Z28" s="371" t="s">
        <v>174</v>
      </c>
      <c r="AA28" s="372"/>
      <c r="AB28" s="372"/>
      <c r="AC28" s="372"/>
      <c r="AD28" s="372"/>
      <c r="AE28" s="372"/>
      <c r="AF28" s="372"/>
      <c r="AG28" s="373"/>
      <c r="AH28" s="368" t="s">
        <v>122</v>
      </c>
      <c r="AI28" s="369"/>
      <c r="AJ28" s="369"/>
      <c r="AK28" s="369"/>
      <c r="AL28" s="370"/>
      <c r="AM28" s="368" t="s">
        <v>122</v>
      </c>
      <c r="AN28" s="369"/>
      <c r="AO28" s="369"/>
      <c r="AP28" s="369"/>
      <c r="AQ28" s="369"/>
      <c r="AR28" s="370"/>
      <c r="AS28" s="368" t="s">
        <v>122</v>
      </c>
      <c r="AT28" s="369"/>
      <c r="AU28" s="369"/>
      <c r="AV28" s="369"/>
      <c r="AW28" s="369"/>
      <c r="AX28" s="428"/>
      <c r="AY28" s="432" t="s">
        <v>175</v>
      </c>
      <c r="AZ28" s="433"/>
      <c r="BA28" s="433"/>
      <c r="BB28" s="434"/>
      <c r="BC28" s="441" t="s">
        <v>46</v>
      </c>
      <c r="BD28" s="442"/>
      <c r="BE28" s="442"/>
      <c r="BF28" s="442"/>
      <c r="BG28" s="442"/>
      <c r="BH28" s="442"/>
      <c r="BI28" s="442"/>
      <c r="BJ28" s="442"/>
      <c r="BK28" s="442"/>
      <c r="BL28" s="442"/>
      <c r="BM28" s="443"/>
      <c r="BN28" s="444">
        <v>12931590</v>
      </c>
      <c r="BO28" s="445"/>
      <c r="BP28" s="445"/>
      <c r="BQ28" s="445"/>
      <c r="BR28" s="445"/>
      <c r="BS28" s="445"/>
      <c r="BT28" s="445"/>
      <c r="BU28" s="446"/>
      <c r="BV28" s="444">
        <v>14563568</v>
      </c>
      <c r="BW28" s="445"/>
      <c r="BX28" s="445"/>
      <c r="BY28" s="445"/>
      <c r="BZ28" s="445"/>
      <c r="CA28" s="445"/>
      <c r="CB28" s="445"/>
      <c r="CC28" s="446"/>
      <c r="CD28" s="182"/>
      <c r="CE28" s="447"/>
      <c r="CF28" s="447"/>
      <c r="CG28" s="447"/>
      <c r="CH28" s="447"/>
      <c r="CI28" s="447"/>
      <c r="CJ28" s="447"/>
      <c r="CK28" s="447"/>
      <c r="CL28" s="447"/>
      <c r="CM28" s="447"/>
      <c r="CN28" s="447"/>
      <c r="CO28" s="447"/>
      <c r="CP28" s="447"/>
      <c r="CQ28" s="447"/>
      <c r="CR28" s="447"/>
      <c r="CS28" s="448"/>
      <c r="CT28" s="412"/>
      <c r="CU28" s="413"/>
      <c r="CV28" s="413"/>
      <c r="CW28" s="413"/>
      <c r="CX28" s="413"/>
      <c r="CY28" s="413"/>
      <c r="CZ28" s="413"/>
      <c r="DA28" s="414"/>
      <c r="DB28" s="412"/>
      <c r="DC28" s="413"/>
      <c r="DD28" s="413"/>
      <c r="DE28" s="413"/>
      <c r="DF28" s="413"/>
      <c r="DG28" s="413"/>
      <c r="DH28" s="413"/>
      <c r="DI28" s="414"/>
    </row>
    <row r="29" spans="1:113" ht="18.75" customHeight="1" x14ac:dyDescent="0.2">
      <c r="A29" s="169"/>
      <c r="B29" s="394"/>
      <c r="C29" s="395"/>
      <c r="D29" s="396"/>
      <c r="E29" s="371" t="s">
        <v>176</v>
      </c>
      <c r="F29" s="372"/>
      <c r="G29" s="372"/>
      <c r="H29" s="372"/>
      <c r="I29" s="372"/>
      <c r="J29" s="372"/>
      <c r="K29" s="373"/>
      <c r="L29" s="368">
        <v>34</v>
      </c>
      <c r="M29" s="369"/>
      <c r="N29" s="369"/>
      <c r="O29" s="369"/>
      <c r="P29" s="370"/>
      <c r="Q29" s="368">
        <v>6500</v>
      </c>
      <c r="R29" s="369"/>
      <c r="S29" s="369"/>
      <c r="T29" s="369"/>
      <c r="U29" s="369"/>
      <c r="V29" s="370"/>
      <c r="W29" s="459"/>
      <c r="X29" s="460"/>
      <c r="Y29" s="461"/>
      <c r="Z29" s="371" t="s">
        <v>177</v>
      </c>
      <c r="AA29" s="372"/>
      <c r="AB29" s="372"/>
      <c r="AC29" s="372"/>
      <c r="AD29" s="372"/>
      <c r="AE29" s="372"/>
      <c r="AF29" s="372"/>
      <c r="AG29" s="373"/>
      <c r="AH29" s="368">
        <v>2594</v>
      </c>
      <c r="AI29" s="369"/>
      <c r="AJ29" s="369"/>
      <c r="AK29" s="369"/>
      <c r="AL29" s="370"/>
      <c r="AM29" s="368">
        <v>8072842</v>
      </c>
      <c r="AN29" s="369"/>
      <c r="AO29" s="369"/>
      <c r="AP29" s="369"/>
      <c r="AQ29" s="369"/>
      <c r="AR29" s="370"/>
      <c r="AS29" s="368">
        <v>3112</v>
      </c>
      <c r="AT29" s="369"/>
      <c r="AU29" s="369"/>
      <c r="AV29" s="369"/>
      <c r="AW29" s="369"/>
      <c r="AX29" s="428"/>
      <c r="AY29" s="435"/>
      <c r="AZ29" s="436"/>
      <c r="BA29" s="436"/>
      <c r="BB29" s="437"/>
      <c r="BC29" s="429" t="s">
        <v>178</v>
      </c>
      <c r="BD29" s="430"/>
      <c r="BE29" s="430"/>
      <c r="BF29" s="430"/>
      <c r="BG29" s="430"/>
      <c r="BH29" s="430"/>
      <c r="BI29" s="430"/>
      <c r="BJ29" s="430"/>
      <c r="BK29" s="430"/>
      <c r="BL29" s="430"/>
      <c r="BM29" s="431"/>
      <c r="BN29" s="415" t="s">
        <v>122</v>
      </c>
      <c r="BO29" s="416"/>
      <c r="BP29" s="416"/>
      <c r="BQ29" s="416"/>
      <c r="BR29" s="416"/>
      <c r="BS29" s="416"/>
      <c r="BT29" s="416"/>
      <c r="BU29" s="417"/>
      <c r="BV29" s="415" t="s">
        <v>122</v>
      </c>
      <c r="BW29" s="416"/>
      <c r="BX29" s="416"/>
      <c r="BY29" s="416"/>
      <c r="BZ29" s="416"/>
      <c r="CA29" s="416"/>
      <c r="CB29" s="416"/>
      <c r="CC29" s="417"/>
      <c r="CD29" s="184"/>
      <c r="CE29" s="447"/>
      <c r="CF29" s="447"/>
      <c r="CG29" s="447"/>
      <c r="CH29" s="447"/>
      <c r="CI29" s="447"/>
      <c r="CJ29" s="447"/>
      <c r="CK29" s="447"/>
      <c r="CL29" s="447"/>
      <c r="CM29" s="447"/>
      <c r="CN29" s="447"/>
      <c r="CO29" s="447"/>
      <c r="CP29" s="447"/>
      <c r="CQ29" s="447"/>
      <c r="CR29" s="447"/>
      <c r="CS29" s="448"/>
      <c r="CT29" s="412"/>
      <c r="CU29" s="413"/>
      <c r="CV29" s="413"/>
      <c r="CW29" s="413"/>
      <c r="CX29" s="413"/>
      <c r="CY29" s="413"/>
      <c r="CZ29" s="413"/>
      <c r="DA29" s="414"/>
      <c r="DB29" s="412"/>
      <c r="DC29" s="413"/>
      <c r="DD29" s="413"/>
      <c r="DE29" s="413"/>
      <c r="DF29" s="413"/>
      <c r="DG29" s="413"/>
      <c r="DH29" s="413"/>
      <c r="DI29" s="414"/>
    </row>
    <row r="30" spans="1:113" ht="18.75" customHeight="1" thickBot="1" x14ac:dyDescent="0.25">
      <c r="A30" s="169"/>
      <c r="B30" s="397"/>
      <c r="C30" s="398"/>
      <c r="D30" s="399"/>
      <c r="E30" s="376"/>
      <c r="F30" s="377"/>
      <c r="G30" s="377"/>
      <c r="H30" s="377"/>
      <c r="I30" s="377"/>
      <c r="J30" s="377"/>
      <c r="K30" s="378"/>
      <c r="L30" s="379"/>
      <c r="M30" s="380"/>
      <c r="N30" s="380"/>
      <c r="O30" s="380"/>
      <c r="P30" s="381"/>
      <c r="Q30" s="379"/>
      <c r="R30" s="380"/>
      <c r="S30" s="380"/>
      <c r="T30" s="380"/>
      <c r="U30" s="380"/>
      <c r="V30" s="381"/>
      <c r="W30" s="382" t="s">
        <v>179</v>
      </c>
      <c r="X30" s="383"/>
      <c r="Y30" s="383"/>
      <c r="Z30" s="383"/>
      <c r="AA30" s="383"/>
      <c r="AB30" s="383"/>
      <c r="AC30" s="383"/>
      <c r="AD30" s="383"/>
      <c r="AE30" s="383"/>
      <c r="AF30" s="383"/>
      <c r="AG30" s="384"/>
      <c r="AH30" s="385">
        <v>100.1</v>
      </c>
      <c r="AI30" s="386"/>
      <c r="AJ30" s="386"/>
      <c r="AK30" s="386"/>
      <c r="AL30" s="386"/>
      <c r="AM30" s="386"/>
      <c r="AN30" s="386"/>
      <c r="AO30" s="386"/>
      <c r="AP30" s="386"/>
      <c r="AQ30" s="386"/>
      <c r="AR30" s="386"/>
      <c r="AS30" s="386"/>
      <c r="AT30" s="386"/>
      <c r="AU30" s="386"/>
      <c r="AV30" s="386"/>
      <c r="AW30" s="386"/>
      <c r="AX30" s="387"/>
      <c r="AY30" s="438"/>
      <c r="AZ30" s="439"/>
      <c r="BA30" s="439"/>
      <c r="BB30" s="440"/>
      <c r="BC30" s="388" t="s">
        <v>48</v>
      </c>
      <c r="BD30" s="389"/>
      <c r="BE30" s="389"/>
      <c r="BF30" s="389"/>
      <c r="BG30" s="389"/>
      <c r="BH30" s="389"/>
      <c r="BI30" s="389"/>
      <c r="BJ30" s="389"/>
      <c r="BK30" s="389"/>
      <c r="BL30" s="389"/>
      <c r="BM30" s="390"/>
      <c r="BN30" s="449">
        <v>25071503</v>
      </c>
      <c r="BO30" s="450"/>
      <c r="BP30" s="450"/>
      <c r="BQ30" s="450"/>
      <c r="BR30" s="450"/>
      <c r="BS30" s="450"/>
      <c r="BT30" s="450"/>
      <c r="BU30" s="451"/>
      <c r="BV30" s="449">
        <v>19533787</v>
      </c>
      <c r="BW30" s="450"/>
      <c r="BX30" s="450"/>
      <c r="BY30" s="450"/>
      <c r="BZ30" s="450"/>
      <c r="CA30" s="450"/>
      <c r="CB30" s="450"/>
      <c r="CC30" s="451"/>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2">
      <c r="A31" s="169"/>
      <c r="B31" s="191"/>
      <c r="DI31" s="192"/>
    </row>
    <row r="32" spans="1:113" ht="13.5" customHeight="1" x14ac:dyDescent="0.2">
      <c r="A32" s="169"/>
      <c r="B32" s="193"/>
      <c r="C32" s="374" t="s">
        <v>180</v>
      </c>
      <c r="D32" s="374"/>
      <c r="E32" s="374"/>
      <c r="F32" s="374"/>
      <c r="G32" s="374"/>
      <c r="H32" s="374"/>
      <c r="I32" s="374"/>
      <c r="J32" s="374"/>
      <c r="K32" s="374"/>
      <c r="L32" s="374"/>
      <c r="M32" s="374"/>
      <c r="N32" s="374"/>
      <c r="O32" s="374"/>
      <c r="P32" s="374"/>
      <c r="Q32" s="374"/>
      <c r="R32" s="374"/>
      <c r="S32" s="374"/>
      <c r="U32" s="375" t="s">
        <v>181</v>
      </c>
      <c r="V32" s="375"/>
      <c r="W32" s="375"/>
      <c r="X32" s="375"/>
      <c r="Y32" s="375"/>
      <c r="Z32" s="375"/>
      <c r="AA32" s="375"/>
      <c r="AB32" s="375"/>
      <c r="AC32" s="375"/>
      <c r="AD32" s="375"/>
      <c r="AE32" s="375"/>
      <c r="AF32" s="375"/>
      <c r="AG32" s="375"/>
      <c r="AH32" s="375"/>
      <c r="AI32" s="375"/>
      <c r="AJ32" s="375"/>
      <c r="AK32" s="375"/>
      <c r="AM32" s="375" t="s">
        <v>182</v>
      </c>
      <c r="AN32" s="375"/>
      <c r="AO32" s="375"/>
      <c r="AP32" s="375"/>
      <c r="AQ32" s="375"/>
      <c r="AR32" s="375"/>
      <c r="AS32" s="375"/>
      <c r="AT32" s="375"/>
      <c r="AU32" s="375"/>
      <c r="AV32" s="375"/>
      <c r="AW32" s="375"/>
      <c r="AX32" s="375"/>
      <c r="AY32" s="375"/>
      <c r="AZ32" s="375"/>
      <c r="BA32" s="375"/>
      <c r="BB32" s="375"/>
      <c r="BC32" s="375"/>
      <c r="BE32" s="375" t="s">
        <v>183</v>
      </c>
      <c r="BF32" s="375"/>
      <c r="BG32" s="375"/>
      <c r="BH32" s="375"/>
      <c r="BI32" s="375"/>
      <c r="BJ32" s="375"/>
      <c r="BK32" s="375"/>
      <c r="BL32" s="375"/>
      <c r="BM32" s="375"/>
      <c r="BN32" s="375"/>
      <c r="BO32" s="375"/>
      <c r="BP32" s="375"/>
      <c r="BQ32" s="375"/>
      <c r="BR32" s="375"/>
      <c r="BS32" s="375"/>
      <c r="BT32" s="375"/>
      <c r="BU32" s="375"/>
      <c r="BW32" s="375" t="s">
        <v>184</v>
      </c>
      <c r="BX32" s="375"/>
      <c r="BY32" s="375"/>
      <c r="BZ32" s="375"/>
      <c r="CA32" s="375"/>
      <c r="CB32" s="375"/>
      <c r="CC32" s="375"/>
      <c r="CD32" s="375"/>
      <c r="CE32" s="375"/>
      <c r="CF32" s="375"/>
      <c r="CG32" s="375"/>
      <c r="CH32" s="375"/>
      <c r="CI32" s="375"/>
      <c r="CJ32" s="375"/>
      <c r="CK32" s="375"/>
      <c r="CL32" s="375"/>
      <c r="CM32" s="375"/>
      <c r="CO32" s="375" t="s">
        <v>185</v>
      </c>
      <c r="CP32" s="375"/>
      <c r="CQ32" s="375"/>
      <c r="CR32" s="375"/>
      <c r="CS32" s="375"/>
      <c r="CT32" s="375"/>
      <c r="CU32" s="375"/>
      <c r="CV32" s="375"/>
      <c r="CW32" s="375"/>
      <c r="CX32" s="375"/>
      <c r="CY32" s="375"/>
      <c r="CZ32" s="375"/>
      <c r="DA32" s="375"/>
      <c r="DB32" s="375"/>
      <c r="DC32" s="375"/>
      <c r="DD32" s="375"/>
      <c r="DE32" s="375"/>
      <c r="DI32" s="192"/>
    </row>
    <row r="33" spans="1:113" ht="13.5" customHeight="1" x14ac:dyDescent="0.2">
      <c r="A33" s="169"/>
      <c r="B33" s="193"/>
      <c r="C33" s="367" t="s">
        <v>186</v>
      </c>
      <c r="D33" s="367"/>
      <c r="E33" s="366" t="s">
        <v>187</v>
      </c>
      <c r="F33" s="366"/>
      <c r="G33" s="366"/>
      <c r="H33" s="366"/>
      <c r="I33" s="366"/>
      <c r="J33" s="366"/>
      <c r="K33" s="366"/>
      <c r="L33" s="366"/>
      <c r="M33" s="366"/>
      <c r="N33" s="366"/>
      <c r="O33" s="366"/>
      <c r="P33" s="366"/>
      <c r="Q33" s="366"/>
      <c r="R33" s="366"/>
      <c r="S33" s="366"/>
      <c r="T33" s="194"/>
      <c r="U33" s="367" t="s">
        <v>186</v>
      </c>
      <c r="V33" s="367"/>
      <c r="W33" s="366" t="s">
        <v>187</v>
      </c>
      <c r="X33" s="366"/>
      <c r="Y33" s="366"/>
      <c r="Z33" s="366"/>
      <c r="AA33" s="366"/>
      <c r="AB33" s="366"/>
      <c r="AC33" s="366"/>
      <c r="AD33" s="366"/>
      <c r="AE33" s="366"/>
      <c r="AF33" s="366"/>
      <c r="AG33" s="366"/>
      <c r="AH33" s="366"/>
      <c r="AI33" s="366"/>
      <c r="AJ33" s="366"/>
      <c r="AK33" s="366"/>
      <c r="AL33" s="194"/>
      <c r="AM33" s="367" t="s">
        <v>186</v>
      </c>
      <c r="AN33" s="367"/>
      <c r="AO33" s="366" t="s">
        <v>187</v>
      </c>
      <c r="AP33" s="366"/>
      <c r="AQ33" s="366"/>
      <c r="AR33" s="366"/>
      <c r="AS33" s="366"/>
      <c r="AT33" s="366"/>
      <c r="AU33" s="366"/>
      <c r="AV33" s="366"/>
      <c r="AW33" s="366"/>
      <c r="AX33" s="366"/>
      <c r="AY33" s="366"/>
      <c r="AZ33" s="366"/>
      <c r="BA33" s="366"/>
      <c r="BB33" s="366"/>
      <c r="BC33" s="366"/>
      <c r="BD33" s="195"/>
      <c r="BE33" s="366" t="s">
        <v>188</v>
      </c>
      <c r="BF33" s="366"/>
      <c r="BG33" s="366" t="s">
        <v>189</v>
      </c>
      <c r="BH33" s="366"/>
      <c r="BI33" s="366"/>
      <c r="BJ33" s="366"/>
      <c r="BK33" s="366"/>
      <c r="BL33" s="366"/>
      <c r="BM33" s="366"/>
      <c r="BN33" s="366"/>
      <c r="BO33" s="366"/>
      <c r="BP33" s="366"/>
      <c r="BQ33" s="366"/>
      <c r="BR33" s="366"/>
      <c r="BS33" s="366"/>
      <c r="BT33" s="366"/>
      <c r="BU33" s="366"/>
      <c r="BV33" s="195"/>
      <c r="BW33" s="367" t="s">
        <v>188</v>
      </c>
      <c r="BX33" s="367"/>
      <c r="BY33" s="366" t="s">
        <v>190</v>
      </c>
      <c r="BZ33" s="366"/>
      <c r="CA33" s="366"/>
      <c r="CB33" s="366"/>
      <c r="CC33" s="366"/>
      <c r="CD33" s="366"/>
      <c r="CE33" s="366"/>
      <c r="CF33" s="366"/>
      <c r="CG33" s="366"/>
      <c r="CH33" s="366"/>
      <c r="CI33" s="366"/>
      <c r="CJ33" s="366"/>
      <c r="CK33" s="366"/>
      <c r="CL33" s="366"/>
      <c r="CM33" s="366"/>
      <c r="CN33" s="194"/>
      <c r="CO33" s="367" t="s">
        <v>186</v>
      </c>
      <c r="CP33" s="367"/>
      <c r="CQ33" s="366" t="s">
        <v>191</v>
      </c>
      <c r="CR33" s="366"/>
      <c r="CS33" s="366"/>
      <c r="CT33" s="366"/>
      <c r="CU33" s="366"/>
      <c r="CV33" s="366"/>
      <c r="CW33" s="366"/>
      <c r="CX33" s="366"/>
      <c r="CY33" s="366"/>
      <c r="CZ33" s="366"/>
      <c r="DA33" s="366"/>
      <c r="DB33" s="366"/>
      <c r="DC33" s="366"/>
      <c r="DD33" s="366"/>
      <c r="DE33" s="366"/>
      <c r="DF33" s="194"/>
      <c r="DG33" s="365" t="s">
        <v>192</v>
      </c>
      <c r="DH33" s="365"/>
      <c r="DI33" s="196"/>
    </row>
    <row r="34" spans="1:113" ht="32.25" customHeight="1" x14ac:dyDescent="0.2">
      <c r="A34" s="169"/>
      <c r="B34" s="193"/>
      <c r="C34" s="363">
        <f>IF(E34="","",1)</f>
        <v>1</v>
      </c>
      <c r="D34" s="363"/>
      <c r="E34" s="364" t="str">
        <f>IF('各会計、関係団体の財政状況及び健全化判断比率'!B7="","",'各会計、関係団体の財政状況及び健全化判断比率'!B7)</f>
        <v>一般会計</v>
      </c>
      <c r="F34" s="364"/>
      <c r="G34" s="364"/>
      <c r="H34" s="364"/>
      <c r="I34" s="364"/>
      <c r="J34" s="364"/>
      <c r="K34" s="364"/>
      <c r="L34" s="364"/>
      <c r="M34" s="364"/>
      <c r="N34" s="364"/>
      <c r="O34" s="364"/>
      <c r="P34" s="364"/>
      <c r="Q34" s="364"/>
      <c r="R34" s="364"/>
      <c r="S34" s="364"/>
      <c r="T34" s="169"/>
      <c r="U34" s="363">
        <f>IF(W34="","",MAX(C34:D43)+1)</f>
        <v>7</v>
      </c>
      <c r="V34" s="363"/>
      <c r="W34" s="364" t="str">
        <f>IF('各会計、関係団体の財政状況及び健全化判断比率'!B28="","",'各会計、関係団体の財政状況及び健全化判断比率'!B28)</f>
        <v>国民健康保険特別会計</v>
      </c>
      <c r="X34" s="364"/>
      <c r="Y34" s="364"/>
      <c r="Z34" s="364"/>
      <c r="AA34" s="364"/>
      <c r="AB34" s="364"/>
      <c r="AC34" s="364"/>
      <c r="AD34" s="364"/>
      <c r="AE34" s="364"/>
      <c r="AF34" s="364"/>
      <c r="AG34" s="364"/>
      <c r="AH34" s="364"/>
      <c r="AI34" s="364"/>
      <c r="AJ34" s="364"/>
      <c r="AK34" s="364"/>
      <c r="AL34" s="169"/>
      <c r="AM34" s="363">
        <f>IF(AO34="","",MAX(C34:D43,U34:V43)+1)</f>
        <v>10</v>
      </c>
      <c r="AN34" s="363"/>
      <c r="AO34" s="364" t="str">
        <f>IF('各会計、関係団体の財政状況及び健全化判断比率'!B31="","",'各会計、関係団体の財政状況及び健全化判断比率'!B31)</f>
        <v>水道事業会計</v>
      </c>
      <c r="AP34" s="364"/>
      <c r="AQ34" s="364"/>
      <c r="AR34" s="364"/>
      <c r="AS34" s="364"/>
      <c r="AT34" s="364"/>
      <c r="AU34" s="364"/>
      <c r="AV34" s="364"/>
      <c r="AW34" s="364"/>
      <c r="AX34" s="364"/>
      <c r="AY34" s="364"/>
      <c r="AZ34" s="364"/>
      <c r="BA34" s="364"/>
      <c r="BB34" s="364"/>
      <c r="BC34" s="364"/>
      <c r="BD34" s="169"/>
      <c r="BE34" s="363" t="str">
        <f>IF(BG34="","",MAX(C34:D43,U34:V43,AM34:AN43)+1)</f>
        <v/>
      </c>
      <c r="BF34" s="363"/>
      <c r="BG34" s="364"/>
      <c r="BH34" s="364"/>
      <c r="BI34" s="364"/>
      <c r="BJ34" s="364"/>
      <c r="BK34" s="364"/>
      <c r="BL34" s="364"/>
      <c r="BM34" s="364"/>
      <c r="BN34" s="364"/>
      <c r="BO34" s="364"/>
      <c r="BP34" s="364"/>
      <c r="BQ34" s="364"/>
      <c r="BR34" s="364"/>
      <c r="BS34" s="364"/>
      <c r="BT34" s="364"/>
      <c r="BU34" s="364"/>
      <c r="BV34" s="169"/>
      <c r="BW34" s="363">
        <f>IF(BY34="","",MAX(C34:D43,U34:V43,AM34:AN43,BE34:BF43)+1)</f>
        <v>12</v>
      </c>
      <c r="BX34" s="363"/>
      <c r="BY34" s="364" t="str">
        <f>IF('各会計、関係団体の財政状況及び健全化判断比率'!B68="","",'各会計、関係団体の財政状況及び健全化判断比率'!B68)</f>
        <v>大阪府都市ボートレース企業団</v>
      </c>
      <c r="BZ34" s="364"/>
      <c r="CA34" s="364"/>
      <c r="CB34" s="364"/>
      <c r="CC34" s="364"/>
      <c r="CD34" s="364"/>
      <c r="CE34" s="364"/>
      <c r="CF34" s="364"/>
      <c r="CG34" s="364"/>
      <c r="CH34" s="364"/>
      <c r="CI34" s="364"/>
      <c r="CJ34" s="364"/>
      <c r="CK34" s="364"/>
      <c r="CL34" s="364"/>
      <c r="CM34" s="364"/>
      <c r="CN34" s="169"/>
      <c r="CO34" s="363">
        <f>IF(CQ34="","",MAX(C34:D43,U34:V43,AM34:AN43,BE34:BF43,BW34:BX43)+1)</f>
        <v>18</v>
      </c>
      <c r="CP34" s="363"/>
      <c r="CQ34" s="364" t="str">
        <f>IF('各会計、関係団体の財政状況及び健全化判断比率'!BS7="","",'各会計、関係団体の財政状況及び健全化判断比率'!BS7)</f>
        <v>吹田市健康づくり推進事業団</v>
      </c>
      <c r="CR34" s="364"/>
      <c r="CS34" s="364"/>
      <c r="CT34" s="364"/>
      <c r="CU34" s="364"/>
      <c r="CV34" s="364"/>
      <c r="CW34" s="364"/>
      <c r="CX34" s="364"/>
      <c r="CY34" s="364"/>
      <c r="CZ34" s="364"/>
      <c r="DA34" s="364"/>
      <c r="DB34" s="364"/>
      <c r="DC34" s="364"/>
      <c r="DD34" s="364"/>
      <c r="DE34" s="364"/>
      <c r="DG34" s="361" t="str">
        <f>IF('各会計、関係団体の財政状況及び健全化判断比率'!BR7="","",'各会計、関係団体の財政状況及び健全化判断比率'!BR7)</f>
        <v/>
      </c>
      <c r="DH34" s="361"/>
      <c r="DI34" s="196"/>
    </row>
    <row r="35" spans="1:113" ht="32.25" customHeight="1" x14ac:dyDescent="0.2">
      <c r="A35" s="169"/>
      <c r="B35" s="193"/>
      <c r="C35" s="363">
        <f>IF(E35="","",C34+1)</f>
        <v>2</v>
      </c>
      <c r="D35" s="363"/>
      <c r="E35" s="364" t="str">
        <f>IF('各会計、関係団体の財政状況及び健全化判断比率'!B8="","",'各会計、関係団体の財政状況及び健全化判断比率'!B8)</f>
        <v>部落有財産特別会計</v>
      </c>
      <c r="F35" s="364"/>
      <c r="G35" s="364"/>
      <c r="H35" s="364"/>
      <c r="I35" s="364"/>
      <c r="J35" s="364"/>
      <c r="K35" s="364"/>
      <c r="L35" s="364"/>
      <c r="M35" s="364"/>
      <c r="N35" s="364"/>
      <c r="O35" s="364"/>
      <c r="P35" s="364"/>
      <c r="Q35" s="364"/>
      <c r="R35" s="364"/>
      <c r="S35" s="364"/>
      <c r="T35" s="169"/>
      <c r="U35" s="363">
        <f>IF(W35="","",U34+1)</f>
        <v>8</v>
      </c>
      <c r="V35" s="363"/>
      <c r="W35" s="364" t="str">
        <f>IF('各会計、関係団体の財政状況及び健全化判断比率'!B29="","",'各会計、関係団体の財政状況及び健全化判断比率'!B29)</f>
        <v>介護保険特別会計</v>
      </c>
      <c r="X35" s="364"/>
      <c r="Y35" s="364"/>
      <c r="Z35" s="364"/>
      <c r="AA35" s="364"/>
      <c r="AB35" s="364"/>
      <c r="AC35" s="364"/>
      <c r="AD35" s="364"/>
      <c r="AE35" s="364"/>
      <c r="AF35" s="364"/>
      <c r="AG35" s="364"/>
      <c r="AH35" s="364"/>
      <c r="AI35" s="364"/>
      <c r="AJ35" s="364"/>
      <c r="AK35" s="364"/>
      <c r="AL35" s="169"/>
      <c r="AM35" s="363">
        <f t="shared" ref="AM35:AM43" si="0">IF(AO35="","",AM34+1)</f>
        <v>11</v>
      </c>
      <c r="AN35" s="363"/>
      <c r="AO35" s="364" t="str">
        <f>IF('各会計、関係団体の財政状況及び健全化判断比率'!B32="","",'各会計、関係団体の財政状況及び健全化判断比率'!B32)</f>
        <v>下水道事業会計</v>
      </c>
      <c r="AP35" s="364"/>
      <c r="AQ35" s="364"/>
      <c r="AR35" s="364"/>
      <c r="AS35" s="364"/>
      <c r="AT35" s="364"/>
      <c r="AU35" s="364"/>
      <c r="AV35" s="364"/>
      <c r="AW35" s="364"/>
      <c r="AX35" s="364"/>
      <c r="AY35" s="364"/>
      <c r="AZ35" s="364"/>
      <c r="BA35" s="364"/>
      <c r="BB35" s="364"/>
      <c r="BC35" s="364"/>
      <c r="BD35" s="169"/>
      <c r="BE35" s="363" t="str">
        <f t="shared" ref="BE35:BE43" si="1">IF(BG35="","",BE34+1)</f>
        <v/>
      </c>
      <c r="BF35" s="363"/>
      <c r="BG35" s="364"/>
      <c r="BH35" s="364"/>
      <c r="BI35" s="364"/>
      <c r="BJ35" s="364"/>
      <c r="BK35" s="364"/>
      <c r="BL35" s="364"/>
      <c r="BM35" s="364"/>
      <c r="BN35" s="364"/>
      <c r="BO35" s="364"/>
      <c r="BP35" s="364"/>
      <c r="BQ35" s="364"/>
      <c r="BR35" s="364"/>
      <c r="BS35" s="364"/>
      <c r="BT35" s="364"/>
      <c r="BU35" s="364"/>
      <c r="BV35" s="169"/>
      <c r="BW35" s="363">
        <f t="shared" ref="BW35:BW43" si="2">IF(BY35="","",BW34+1)</f>
        <v>13</v>
      </c>
      <c r="BX35" s="363"/>
      <c r="BY35" s="364" t="str">
        <f>IF('各会計、関係団体の財政状況及び健全化判断比率'!B69="","",'各会計、関係団体の財政状況及び健全化判断比率'!B69)</f>
        <v>大阪府後期高齢者医療広域連合（一般会計）</v>
      </c>
      <c r="BZ35" s="364"/>
      <c r="CA35" s="364"/>
      <c r="CB35" s="364"/>
      <c r="CC35" s="364"/>
      <c r="CD35" s="364"/>
      <c r="CE35" s="364"/>
      <c r="CF35" s="364"/>
      <c r="CG35" s="364"/>
      <c r="CH35" s="364"/>
      <c r="CI35" s="364"/>
      <c r="CJ35" s="364"/>
      <c r="CK35" s="364"/>
      <c r="CL35" s="364"/>
      <c r="CM35" s="364"/>
      <c r="CN35" s="169"/>
      <c r="CO35" s="363">
        <f t="shared" ref="CO35:CO43" si="3">IF(CQ35="","",CO34+1)</f>
        <v>19</v>
      </c>
      <c r="CP35" s="363"/>
      <c r="CQ35" s="364" t="str">
        <f>IF('各会計、関係団体の財政状況及び健全化判断比率'!BS8="","",'各会計、関係団体の財政状況及び健全化判断比率'!BS8)</f>
        <v>吹田市介護老人保健施設事業団</v>
      </c>
      <c r="CR35" s="364"/>
      <c r="CS35" s="364"/>
      <c r="CT35" s="364"/>
      <c r="CU35" s="364"/>
      <c r="CV35" s="364"/>
      <c r="CW35" s="364"/>
      <c r="CX35" s="364"/>
      <c r="CY35" s="364"/>
      <c r="CZ35" s="364"/>
      <c r="DA35" s="364"/>
      <c r="DB35" s="364"/>
      <c r="DC35" s="364"/>
      <c r="DD35" s="364"/>
      <c r="DE35" s="364"/>
      <c r="DG35" s="361" t="str">
        <f>IF('各会計、関係団体の財政状況及び健全化判断比率'!BR8="","",'各会計、関係団体の財政状況及び健全化判断比率'!BR8)</f>
        <v/>
      </c>
      <c r="DH35" s="361"/>
      <c r="DI35" s="196"/>
    </row>
    <row r="36" spans="1:113" ht="32.25" customHeight="1" x14ac:dyDescent="0.2">
      <c r="A36" s="169"/>
      <c r="B36" s="193"/>
      <c r="C36" s="363">
        <f>IF(E36="","",C35+1)</f>
        <v>3</v>
      </c>
      <c r="D36" s="363"/>
      <c r="E36" s="364" t="str">
        <f>IF('各会計、関係団体の財政状況及び健全化判断比率'!B9="","",'各会計、関係団体の財政状況及び健全化判断比率'!B9)</f>
        <v>勤労者福祉共済特別会計</v>
      </c>
      <c r="F36" s="364"/>
      <c r="G36" s="364"/>
      <c r="H36" s="364"/>
      <c r="I36" s="364"/>
      <c r="J36" s="364"/>
      <c r="K36" s="364"/>
      <c r="L36" s="364"/>
      <c r="M36" s="364"/>
      <c r="N36" s="364"/>
      <c r="O36" s="364"/>
      <c r="P36" s="364"/>
      <c r="Q36" s="364"/>
      <c r="R36" s="364"/>
      <c r="S36" s="364"/>
      <c r="T36" s="169"/>
      <c r="U36" s="363">
        <f t="shared" ref="U36:U43" si="4">IF(W36="","",U35+1)</f>
        <v>9</v>
      </c>
      <c r="V36" s="363"/>
      <c r="W36" s="364" t="str">
        <f>IF('各会計、関係団体の財政状況及び健全化判断比率'!B30="","",'各会計、関係団体の財政状況及び健全化判断比率'!B30)</f>
        <v>後期高齢者医療特別会計</v>
      </c>
      <c r="X36" s="364"/>
      <c r="Y36" s="364"/>
      <c r="Z36" s="364"/>
      <c r="AA36" s="364"/>
      <c r="AB36" s="364"/>
      <c r="AC36" s="364"/>
      <c r="AD36" s="364"/>
      <c r="AE36" s="364"/>
      <c r="AF36" s="364"/>
      <c r="AG36" s="364"/>
      <c r="AH36" s="364"/>
      <c r="AI36" s="364"/>
      <c r="AJ36" s="364"/>
      <c r="AK36" s="364"/>
      <c r="AL36" s="169"/>
      <c r="AM36" s="363" t="str">
        <f t="shared" si="0"/>
        <v/>
      </c>
      <c r="AN36" s="363"/>
      <c r="AO36" s="364"/>
      <c r="AP36" s="364"/>
      <c r="AQ36" s="364"/>
      <c r="AR36" s="364"/>
      <c r="AS36" s="364"/>
      <c r="AT36" s="364"/>
      <c r="AU36" s="364"/>
      <c r="AV36" s="364"/>
      <c r="AW36" s="364"/>
      <c r="AX36" s="364"/>
      <c r="AY36" s="364"/>
      <c r="AZ36" s="364"/>
      <c r="BA36" s="364"/>
      <c r="BB36" s="364"/>
      <c r="BC36" s="364"/>
      <c r="BD36" s="169"/>
      <c r="BE36" s="363" t="str">
        <f t="shared" si="1"/>
        <v/>
      </c>
      <c r="BF36" s="363"/>
      <c r="BG36" s="364"/>
      <c r="BH36" s="364"/>
      <c r="BI36" s="364"/>
      <c r="BJ36" s="364"/>
      <c r="BK36" s="364"/>
      <c r="BL36" s="364"/>
      <c r="BM36" s="364"/>
      <c r="BN36" s="364"/>
      <c r="BO36" s="364"/>
      <c r="BP36" s="364"/>
      <c r="BQ36" s="364"/>
      <c r="BR36" s="364"/>
      <c r="BS36" s="364"/>
      <c r="BT36" s="364"/>
      <c r="BU36" s="364"/>
      <c r="BV36" s="169"/>
      <c r="BW36" s="363">
        <f t="shared" si="2"/>
        <v>14</v>
      </c>
      <c r="BX36" s="363"/>
      <c r="BY36" s="364" t="str">
        <f>IF('各会計、関係団体の財政状況及び健全化判断比率'!B70="","",'各会計、関係団体の財政状況及び健全化判断比率'!B70)</f>
        <v>大阪府後期高齢者医療広域連合（後期高齢者医療特別会計）</v>
      </c>
      <c r="BZ36" s="364"/>
      <c r="CA36" s="364"/>
      <c r="CB36" s="364"/>
      <c r="CC36" s="364"/>
      <c r="CD36" s="364"/>
      <c r="CE36" s="364"/>
      <c r="CF36" s="364"/>
      <c r="CG36" s="364"/>
      <c r="CH36" s="364"/>
      <c r="CI36" s="364"/>
      <c r="CJ36" s="364"/>
      <c r="CK36" s="364"/>
      <c r="CL36" s="364"/>
      <c r="CM36" s="364"/>
      <c r="CN36" s="169"/>
      <c r="CO36" s="363">
        <f t="shared" si="3"/>
        <v>20</v>
      </c>
      <c r="CP36" s="363"/>
      <c r="CQ36" s="364" t="str">
        <f>IF('各会計、関係団体の財政状況及び健全化判断比率'!BS9="","",'各会計、関係団体の財政状況及び健全化判断比率'!BS9)</f>
        <v>吹田市文化振興事業団</v>
      </c>
      <c r="CR36" s="364"/>
      <c r="CS36" s="364"/>
      <c r="CT36" s="364"/>
      <c r="CU36" s="364"/>
      <c r="CV36" s="364"/>
      <c r="CW36" s="364"/>
      <c r="CX36" s="364"/>
      <c r="CY36" s="364"/>
      <c r="CZ36" s="364"/>
      <c r="DA36" s="364"/>
      <c r="DB36" s="364"/>
      <c r="DC36" s="364"/>
      <c r="DD36" s="364"/>
      <c r="DE36" s="364"/>
      <c r="DG36" s="361" t="str">
        <f>IF('各会計、関係団体の財政状況及び健全化判断比率'!BR9="","",'各会計、関係団体の財政状況及び健全化判断比率'!BR9)</f>
        <v/>
      </c>
      <c r="DH36" s="361"/>
      <c r="DI36" s="196"/>
    </row>
    <row r="37" spans="1:113" ht="32.25" customHeight="1" x14ac:dyDescent="0.2">
      <c r="A37" s="169"/>
      <c r="B37" s="193"/>
      <c r="C37" s="363">
        <f>IF(E37="","",C36+1)</f>
        <v>4</v>
      </c>
      <c r="D37" s="363"/>
      <c r="E37" s="364" t="str">
        <f>IF('各会計、関係団体の財政状況及び健全化判断比率'!B10="","",'各会計、関係団体の財政状況及び健全化判断比率'!B10)</f>
        <v>公共用地先行取得特別会計</v>
      </c>
      <c r="F37" s="364"/>
      <c r="G37" s="364"/>
      <c r="H37" s="364"/>
      <c r="I37" s="364"/>
      <c r="J37" s="364"/>
      <c r="K37" s="364"/>
      <c r="L37" s="364"/>
      <c r="M37" s="364"/>
      <c r="N37" s="364"/>
      <c r="O37" s="364"/>
      <c r="P37" s="364"/>
      <c r="Q37" s="364"/>
      <c r="R37" s="364"/>
      <c r="S37" s="364"/>
      <c r="T37" s="169"/>
      <c r="U37" s="363" t="str">
        <f t="shared" si="4"/>
        <v/>
      </c>
      <c r="V37" s="363"/>
      <c r="W37" s="364"/>
      <c r="X37" s="364"/>
      <c r="Y37" s="364"/>
      <c r="Z37" s="364"/>
      <c r="AA37" s="364"/>
      <c r="AB37" s="364"/>
      <c r="AC37" s="364"/>
      <c r="AD37" s="364"/>
      <c r="AE37" s="364"/>
      <c r="AF37" s="364"/>
      <c r="AG37" s="364"/>
      <c r="AH37" s="364"/>
      <c r="AI37" s="364"/>
      <c r="AJ37" s="364"/>
      <c r="AK37" s="364"/>
      <c r="AL37" s="169"/>
      <c r="AM37" s="363" t="str">
        <f t="shared" si="0"/>
        <v/>
      </c>
      <c r="AN37" s="363"/>
      <c r="AO37" s="364"/>
      <c r="AP37" s="364"/>
      <c r="AQ37" s="364"/>
      <c r="AR37" s="364"/>
      <c r="AS37" s="364"/>
      <c r="AT37" s="364"/>
      <c r="AU37" s="364"/>
      <c r="AV37" s="364"/>
      <c r="AW37" s="364"/>
      <c r="AX37" s="364"/>
      <c r="AY37" s="364"/>
      <c r="AZ37" s="364"/>
      <c r="BA37" s="364"/>
      <c r="BB37" s="364"/>
      <c r="BC37" s="364"/>
      <c r="BD37" s="169"/>
      <c r="BE37" s="363" t="str">
        <f t="shared" si="1"/>
        <v/>
      </c>
      <c r="BF37" s="363"/>
      <c r="BG37" s="364"/>
      <c r="BH37" s="364"/>
      <c r="BI37" s="364"/>
      <c r="BJ37" s="364"/>
      <c r="BK37" s="364"/>
      <c r="BL37" s="364"/>
      <c r="BM37" s="364"/>
      <c r="BN37" s="364"/>
      <c r="BO37" s="364"/>
      <c r="BP37" s="364"/>
      <c r="BQ37" s="364"/>
      <c r="BR37" s="364"/>
      <c r="BS37" s="364"/>
      <c r="BT37" s="364"/>
      <c r="BU37" s="364"/>
      <c r="BV37" s="169"/>
      <c r="BW37" s="363">
        <f t="shared" si="2"/>
        <v>15</v>
      </c>
      <c r="BX37" s="363"/>
      <c r="BY37" s="364" t="str">
        <f>IF('各会計、関係団体の財政状況及び健全化判断比率'!B71="","",'各会計、関係団体の財政状況及び健全化判断比率'!B71)</f>
        <v>淀川右岸水防事務組合</v>
      </c>
      <c r="BZ37" s="364"/>
      <c r="CA37" s="364"/>
      <c r="CB37" s="364"/>
      <c r="CC37" s="364"/>
      <c r="CD37" s="364"/>
      <c r="CE37" s="364"/>
      <c r="CF37" s="364"/>
      <c r="CG37" s="364"/>
      <c r="CH37" s="364"/>
      <c r="CI37" s="364"/>
      <c r="CJ37" s="364"/>
      <c r="CK37" s="364"/>
      <c r="CL37" s="364"/>
      <c r="CM37" s="364"/>
      <c r="CN37" s="169"/>
      <c r="CO37" s="363">
        <f t="shared" si="3"/>
        <v>21</v>
      </c>
      <c r="CP37" s="363"/>
      <c r="CQ37" s="364" t="str">
        <f>IF('各会計、関係団体の財政状況及び健全化判断比率'!BS10="","",'各会計、関係団体の財政状況及び健全化判断比率'!BS10)</f>
        <v>吹田市国際交流協会</v>
      </c>
      <c r="CR37" s="364"/>
      <c r="CS37" s="364"/>
      <c r="CT37" s="364"/>
      <c r="CU37" s="364"/>
      <c r="CV37" s="364"/>
      <c r="CW37" s="364"/>
      <c r="CX37" s="364"/>
      <c r="CY37" s="364"/>
      <c r="CZ37" s="364"/>
      <c r="DA37" s="364"/>
      <c r="DB37" s="364"/>
      <c r="DC37" s="364"/>
      <c r="DD37" s="364"/>
      <c r="DE37" s="364"/>
      <c r="DG37" s="361" t="str">
        <f>IF('各会計、関係団体の財政状況及び健全化判断比率'!BR10="","",'各会計、関係団体の財政状況及び健全化判断比率'!BR10)</f>
        <v/>
      </c>
      <c r="DH37" s="361"/>
      <c r="DI37" s="196"/>
    </row>
    <row r="38" spans="1:113" ht="32.25" customHeight="1" x14ac:dyDescent="0.2">
      <c r="A38" s="169"/>
      <c r="B38" s="193"/>
      <c r="C38" s="363">
        <f t="shared" ref="C38:C43" si="5">IF(E38="","",C37+1)</f>
        <v>5</v>
      </c>
      <c r="D38" s="363"/>
      <c r="E38" s="364" t="str">
        <f>IF('各会計、関係団体の財政状況及び健全化判断比率'!B11="","",'各会計、関係団体の財政状況及び健全化判断比率'!B11)</f>
        <v>病院事業債管理特別会計</v>
      </c>
      <c r="F38" s="364"/>
      <c r="G38" s="364"/>
      <c r="H38" s="364"/>
      <c r="I38" s="364"/>
      <c r="J38" s="364"/>
      <c r="K38" s="364"/>
      <c r="L38" s="364"/>
      <c r="M38" s="364"/>
      <c r="N38" s="364"/>
      <c r="O38" s="364"/>
      <c r="P38" s="364"/>
      <c r="Q38" s="364"/>
      <c r="R38" s="364"/>
      <c r="S38" s="364"/>
      <c r="T38" s="169"/>
      <c r="U38" s="363" t="str">
        <f t="shared" si="4"/>
        <v/>
      </c>
      <c r="V38" s="363"/>
      <c r="W38" s="364"/>
      <c r="X38" s="364"/>
      <c r="Y38" s="364"/>
      <c r="Z38" s="364"/>
      <c r="AA38" s="364"/>
      <c r="AB38" s="364"/>
      <c r="AC38" s="364"/>
      <c r="AD38" s="364"/>
      <c r="AE38" s="364"/>
      <c r="AF38" s="364"/>
      <c r="AG38" s="364"/>
      <c r="AH38" s="364"/>
      <c r="AI38" s="364"/>
      <c r="AJ38" s="364"/>
      <c r="AK38" s="364"/>
      <c r="AL38" s="169"/>
      <c r="AM38" s="363" t="str">
        <f t="shared" si="0"/>
        <v/>
      </c>
      <c r="AN38" s="363"/>
      <c r="AO38" s="364"/>
      <c r="AP38" s="364"/>
      <c r="AQ38" s="364"/>
      <c r="AR38" s="364"/>
      <c r="AS38" s="364"/>
      <c r="AT38" s="364"/>
      <c r="AU38" s="364"/>
      <c r="AV38" s="364"/>
      <c r="AW38" s="364"/>
      <c r="AX38" s="364"/>
      <c r="AY38" s="364"/>
      <c r="AZ38" s="364"/>
      <c r="BA38" s="364"/>
      <c r="BB38" s="364"/>
      <c r="BC38" s="364"/>
      <c r="BD38" s="169"/>
      <c r="BE38" s="363" t="str">
        <f t="shared" si="1"/>
        <v/>
      </c>
      <c r="BF38" s="363"/>
      <c r="BG38" s="364"/>
      <c r="BH38" s="364"/>
      <c r="BI38" s="364"/>
      <c r="BJ38" s="364"/>
      <c r="BK38" s="364"/>
      <c r="BL38" s="364"/>
      <c r="BM38" s="364"/>
      <c r="BN38" s="364"/>
      <c r="BO38" s="364"/>
      <c r="BP38" s="364"/>
      <c r="BQ38" s="364"/>
      <c r="BR38" s="364"/>
      <c r="BS38" s="364"/>
      <c r="BT38" s="364"/>
      <c r="BU38" s="364"/>
      <c r="BV38" s="169"/>
      <c r="BW38" s="363">
        <f t="shared" si="2"/>
        <v>16</v>
      </c>
      <c r="BX38" s="363"/>
      <c r="BY38" s="364" t="str">
        <f>IF('各会計、関係団体の財政状況及び健全化判断比率'!B72="","",'各会計、関係団体の財政状況及び健全化判断比率'!B72)</f>
        <v>大阪広域水道企業団（水道事業会計）</v>
      </c>
      <c r="BZ38" s="364"/>
      <c r="CA38" s="364"/>
      <c r="CB38" s="364"/>
      <c r="CC38" s="364"/>
      <c r="CD38" s="364"/>
      <c r="CE38" s="364"/>
      <c r="CF38" s="364"/>
      <c r="CG38" s="364"/>
      <c r="CH38" s="364"/>
      <c r="CI38" s="364"/>
      <c r="CJ38" s="364"/>
      <c r="CK38" s="364"/>
      <c r="CL38" s="364"/>
      <c r="CM38" s="364"/>
      <c r="CN38" s="169"/>
      <c r="CO38" s="363">
        <f t="shared" si="3"/>
        <v>22</v>
      </c>
      <c r="CP38" s="363"/>
      <c r="CQ38" s="364" t="str">
        <f>IF('各会計、関係団体の財政状況及び健全化判断比率'!BS11="","",'各会計、関係団体の財政状況及び健全化判断比率'!BS11)</f>
        <v>吹田市開発ビル</v>
      </c>
      <c r="CR38" s="364"/>
      <c r="CS38" s="364"/>
      <c r="CT38" s="364"/>
      <c r="CU38" s="364"/>
      <c r="CV38" s="364"/>
      <c r="CW38" s="364"/>
      <c r="CX38" s="364"/>
      <c r="CY38" s="364"/>
      <c r="CZ38" s="364"/>
      <c r="DA38" s="364"/>
      <c r="DB38" s="364"/>
      <c r="DC38" s="364"/>
      <c r="DD38" s="364"/>
      <c r="DE38" s="364"/>
      <c r="DG38" s="361" t="str">
        <f>IF('各会計、関係団体の財政状況及び健全化判断比率'!BR11="","",'各会計、関係団体の財政状況及び健全化判断比率'!BR11)</f>
        <v/>
      </c>
      <c r="DH38" s="361"/>
      <c r="DI38" s="196"/>
    </row>
    <row r="39" spans="1:113" ht="32.25" customHeight="1" x14ac:dyDescent="0.2">
      <c r="A39" s="169"/>
      <c r="B39" s="193"/>
      <c r="C39" s="363">
        <f t="shared" si="5"/>
        <v>6</v>
      </c>
      <c r="D39" s="363"/>
      <c r="E39" s="364" t="str">
        <f>IF('各会計、関係団体の財政状況及び健全化判断比率'!B12="","",'各会計、関係団体の財政状況及び健全化判断比率'!B12)</f>
        <v>母子父子寡婦福祉資金貸付特別会計</v>
      </c>
      <c r="F39" s="364"/>
      <c r="G39" s="364"/>
      <c r="H39" s="364"/>
      <c r="I39" s="364"/>
      <c r="J39" s="364"/>
      <c r="K39" s="364"/>
      <c r="L39" s="364"/>
      <c r="M39" s="364"/>
      <c r="N39" s="364"/>
      <c r="O39" s="364"/>
      <c r="P39" s="364"/>
      <c r="Q39" s="364"/>
      <c r="R39" s="364"/>
      <c r="S39" s="364"/>
      <c r="T39" s="169"/>
      <c r="U39" s="363" t="str">
        <f t="shared" si="4"/>
        <v/>
      </c>
      <c r="V39" s="363"/>
      <c r="W39" s="364"/>
      <c r="X39" s="364"/>
      <c r="Y39" s="364"/>
      <c r="Z39" s="364"/>
      <c r="AA39" s="364"/>
      <c r="AB39" s="364"/>
      <c r="AC39" s="364"/>
      <c r="AD39" s="364"/>
      <c r="AE39" s="364"/>
      <c r="AF39" s="364"/>
      <c r="AG39" s="364"/>
      <c r="AH39" s="364"/>
      <c r="AI39" s="364"/>
      <c r="AJ39" s="364"/>
      <c r="AK39" s="364"/>
      <c r="AL39" s="169"/>
      <c r="AM39" s="363" t="str">
        <f t="shared" si="0"/>
        <v/>
      </c>
      <c r="AN39" s="363"/>
      <c r="AO39" s="364"/>
      <c r="AP39" s="364"/>
      <c r="AQ39" s="364"/>
      <c r="AR39" s="364"/>
      <c r="AS39" s="364"/>
      <c r="AT39" s="364"/>
      <c r="AU39" s="364"/>
      <c r="AV39" s="364"/>
      <c r="AW39" s="364"/>
      <c r="AX39" s="364"/>
      <c r="AY39" s="364"/>
      <c r="AZ39" s="364"/>
      <c r="BA39" s="364"/>
      <c r="BB39" s="364"/>
      <c r="BC39" s="364"/>
      <c r="BD39" s="169"/>
      <c r="BE39" s="363" t="str">
        <f t="shared" si="1"/>
        <v/>
      </c>
      <c r="BF39" s="363"/>
      <c r="BG39" s="364"/>
      <c r="BH39" s="364"/>
      <c r="BI39" s="364"/>
      <c r="BJ39" s="364"/>
      <c r="BK39" s="364"/>
      <c r="BL39" s="364"/>
      <c r="BM39" s="364"/>
      <c r="BN39" s="364"/>
      <c r="BO39" s="364"/>
      <c r="BP39" s="364"/>
      <c r="BQ39" s="364"/>
      <c r="BR39" s="364"/>
      <c r="BS39" s="364"/>
      <c r="BT39" s="364"/>
      <c r="BU39" s="364"/>
      <c r="BV39" s="169"/>
      <c r="BW39" s="363">
        <f t="shared" si="2"/>
        <v>17</v>
      </c>
      <c r="BX39" s="363"/>
      <c r="BY39" s="364" t="str">
        <f>IF('各会計、関係団体の財政状況及び健全化判断比率'!B73="","",'各会計、関係団体の財政状況及び健全化判断比率'!B73)</f>
        <v>大阪広域水道企業団（工業用水道事業会計）</v>
      </c>
      <c r="BZ39" s="364"/>
      <c r="CA39" s="364"/>
      <c r="CB39" s="364"/>
      <c r="CC39" s="364"/>
      <c r="CD39" s="364"/>
      <c r="CE39" s="364"/>
      <c r="CF39" s="364"/>
      <c r="CG39" s="364"/>
      <c r="CH39" s="364"/>
      <c r="CI39" s="364"/>
      <c r="CJ39" s="364"/>
      <c r="CK39" s="364"/>
      <c r="CL39" s="364"/>
      <c r="CM39" s="364"/>
      <c r="CN39" s="169"/>
      <c r="CO39" s="363">
        <f t="shared" si="3"/>
        <v>23</v>
      </c>
      <c r="CP39" s="363"/>
      <c r="CQ39" s="364" t="str">
        <f>IF('各会計、関係団体の財政状況及び健全化判断比率'!BS12="","",'各会計、関係団体の財政状況及び健全化判断比率'!BS12)</f>
        <v>千里リサイクルプラザ</v>
      </c>
      <c r="CR39" s="364"/>
      <c r="CS39" s="364"/>
      <c r="CT39" s="364"/>
      <c r="CU39" s="364"/>
      <c r="CV39" s="364"/>
      <c r="CW39" s="364"/>
      <c r="CX39" s="364"/>
      <c r="CY39" s="364"/>
      <c r="CZ39" s="364"/>
      <c r="DA39" s="364"/>
      <c r="DB39" s="364"/>
      <c r="DC39" s="364"/>
      <c r="DD39" s="364"/>
      <c r="DE39" s="364"/>
      <c r="DG39" s="361" t="str">
        <f>IF('各会計、関係団体の財政状況及び健全化判断比率'!BR12="","",'各会計、関係団体の財政状況及び健全化判断比率'!BR12)</f>
        <v/>
      </c>
      <c r="DH39" s="361"/>
      <c r="DI39" s="196"/>
    </row>
    <row r="40" spans="1:113" ht="32.25" customHeight="1" x14ac:dyDescent="0.2">
      <c r="A40" s="169"/>
      <c r="B40" s="193"/>
      <c r="C40" s="363" t="str">
        <f t="shared" si="5"/>
        <v/>
      </c>
      <c r="D40" s="363"/>
      <c r="E40" s="364" t="str">
        <f>IF('各会計、関係団体の財政状況及び健全化判断比率'!B13="","",'各会計、関係団体の財政状況及び健全化判断比率'!B13)</f>
        <v/>
      </c>
      <c r="F40" s="364"/>
      <c r="G40" s="364"/>
      <c r="H40" s="364"/>
      <c r="I40" s="364"/>
      <c r="J40" s="364"/>
      <c r="K40" s="364"/>
      <c r="L40" s="364"/>
      <c r="M40" s="364"/>
      <c r="N40" s="364"/>
      <c r="O40" s="364"/>
      <c r="P40" s="364"/>
      <c r="Q40" s="364"/>
      <c r="R40" s="364"/>
      <c r="S40" s="364"/>
      <c r="T40" s="169"/>
      <c r="U40" s="363" t="str">
        <f t="shared" si="4"/>
        <v/>
      </c>
      <c r="V40" s="363"/>
      <c r="W40" s="364"/>
      <c r="X40" s="364"/>
      <c r="Y40" s="364"/>
      <c r="Z40" s="364"/>
      <c r="AA40" s="364"/>
      <c r="AB40" s="364"/>
      <c r="AC40" s="364"/>
      <c r="AD40" s="364"/>
      <c r="AE40" s="364"/>
      <c r="AF40" s="364"/>
      <c r="AG40" s="364"/>
      <c r="AH40" s="364"/>
      <c r="AI40" s="364"/>
      <c r="AJ40" s="364"/>
      <c r="AK40" s="364"/>
      <c r="AL40" s="169"/>
      <c r="AM40" s="363" t="str">
        <f t="shared" si="0"/>
        <v/>
      </c>
      <c r="AN40" s="363"/>
      <c r="AO40" s="364"/>
      <c r="AP40" s="364"/>
      <c r="AQ40" s="364"/>
      <c r="AR40" s="364"/>
      <c r="AS40" s="364"/>
      <c r="AT40" s="364"/>
      <c r="AU40" s="364"/>
      <c r="AV40" s="364"/>
      <c r="AW40" s="364"/>
      <c r="AX40" s="364"/>
      <c r="AY40" s="364"/>
      <c r="AZ40" s="364"/>
      <c r="BA40" s="364"/>
      <c r="BB40" s="364"/>
      <c r="BC40" s="364"/>
      <c r="BD40" s="169"/>
      <c r="BE40" s="363" t="str">
        <f t="shared" si="1"/>
        <v/>
      </c>
      <c r="BF40" s="363"/>
      <c r="BG40" s="364"/>
      <c r="BH40" s="364"/>
      <c r="BI40" s="364"/>
      <c r="BJ40" s="364"/>
      <c r="BK40" s="364"/>
      <c r="BL40" s="364"/>
      <c r="BM40" s="364"/>
      <c r="BN40" s="364"/>
      <c r="BO40" s="364"/>
      <c r="BP40" s="364"/>
      <c r="BQ40" s="364"/>
      <c r="BR40" s="364"/>
      <c r="BS40" s="364"/>
      <c r="BT40" s="364"/>
      <c r="BU40" s="364"/>
      <c r="BV40" s="169"/>
      <c r="BW40" s="363" t="str">
        <f t="shared" si="2"/>
        <v/>
      </c>
      <c r="BX40" s="363"/>
      <c r="BY40" s="364" t="str">
        <f>IF('各会計、関係団体の財政状況及び健全化判断比率'!B74="","",'各会計、関係団体の財政状況及び健全化判断比率'!B74)</f>
        <v/>
      </c>
      <c r="BZ40" s="364"/>
      <c r="CA40" s="364"/>
      <c r="CB40" s="364"/>
      <c r="CC40" s="364"/>
      <c r="CD40" s="364"/>
      <c r="CE40" s="364"/>
      <c r="CF40" s="364"/>
      <c r="CG40" s="364"/>
      <c r="CH40" s="364"/>
      <c r="CI40" s="364"/>
      <c r="CJ40" s="364"/>
      <c r="CK40" s="364"/>
      <c r="CL40" s="364"/>
      <c r="CM40" s="364"/>
      <c r="CN40" s="169"/>
      <c r="CO40" s="363">
        <f t="shared" si="3"/>
        <v>24</v>
      </c>
      <c r="CP40" s="363"/>
      <c r="CQ40" s="364" t="str">
        <f>IF('各会計、関係団体の財政状況及び健全化判断比率'!BS13="","",'各会計、関係団体の財政状況及び健全化判断比率'!BS13)</f>
        <v>市立吹田市民病院</v>
      </c>
      <c r="CR40" s="364"/>
      <c r="CS40" s="364"/>
      <c r="CT40" s="364"/>
      <c r="CU40" s="364"/>
      <c r="CV40" s="364"/>
      <c r="CW40" s="364"/>
      <c r="CX40" s="364"/>
      <c r="CY40" s="364"/>
      <c r="CZ40" s="364"/>
      <c r="DA40" s="364"/>
      <c r="DB40" s="364"/>
      <c r="DC40" s="364"/>
      <c r="DD40" s="364"/>
      <c r="DE40" s="364"/>
      <c r="DG40" s="361" t="str">
        <f>IF('各会計、関係団体の財政状況及び健全化判断比率'!BR13="","",'各会計、関係団体の財政状況及び健全化判断比率'!BR13)</f>
        <v/>
      </c>
      <c r="DH40" s="361"/>
      <c r="DI40" s="196"/>
    </row>
    <row r="41" spans="1:113" ht="32.25" customHeight="1" x14ac:dyDescent="0.2">
      <c r="A41" s="169"/>
      <c r="B41" s="193"/>
      <c r="C41" s="363" t="str">
        <f t="shared" si="5"/>
        <v/>
      </c>
      <c r="D41" s="363"/>
      <c r="E41" s="364" t="str">
        <f>IF('各会計、関係団体の財政状況及び健全化判断比率'!B14="","",'各会計、関係団体の財政状況及び健全化判断比率'!B14)</f>
        <v/>
      </c>
      <c r="F41" s="364"/>
      <c r="G41" s="364"/>
      <c r="H41" s="364"/>
      <c r="I41" s="364"/>
      <c r="J41" s="364"/>
      <c r="K41" s="364"/>
      <c r="L41" s="364"/>
      <c r="M41" s="364"/>
      <c r="N41" s="364"/>
      <c r="O41" s="364"/>
      <c r="P41" s="364"/>
      <c r="Q41" s="364"/>
      <c r="R41" s="364"/>
      <c r="S41" s="364"/>
      <c r="T41" s="169"/>
      <c r="U41" s="363" t="str">
        <f t="shared" si="4"/>
        <v/>
      </c>
      <c r="V41" s="363"/>
      <c r="W41" s="364"/>
      <c r="X41" s="364"/>
      <c r="Y41" s="364"/>
      <c r="Z41" s="364"/>
      <c r="AA41" s="364"/>
      <c r="AB41" s="364"/>
      <c r="AC41" s="364"/>
      <c r="AD41" s="364"/>
      <c r="AE41" s="364"/>
      <c r="AF41" s="364"/>
      <c r="AG41" s="364"/>
      <c r="AH41" s="364"/>
      <c r="AI41" s="364"/>
      <c r="AJ41" s="364"/>
      <c r="AK41" s="364"/>
      <c r="AL41" s="169"/>
      <c r="AM41" s="363" t="str">
        <f t="shared" si="0"/>
        <v/>
      </c>
      <c r="AN41" s="363"/>
      <c r="AO41" s="364"/>
      <c r="AP41" s="364"/>
      <c r="AQ41" s="364"/>
      <c r="AR41" s="364"/>
      <c r="AS41" s="364"/>
      <c r="AT41" s="364"/>
      <c r="AU41" s="364"/>
      <c r="AV41" s="364"/>
      <c r="AW41" s="364"/>
      <c r="AX41" s="364"/>
      <c r="AY41" s="364"/>
      <c r="AZ41" s="364"/>
      <c r="BA41" s="364"/>
      <c r="BB41" s="364"/>
      <c r="BC41" s="364"/>
      <c r="BD41" s="169"/>
      <c r="BE41" s="363" t="str">
        <f t="shared" si="1"/>
        <v/>
      </c>
      <c r="BF41" s="363"/>
      <c r="BG41" s="364"/>
      <c r="BH41" s="364"/>
      <c r="BI41" s="364"/>
      <c r="BJ41" s="364"/>
      <c r="BK41" s="364"/>
      <c r="BL41" s="364"/>
      <c r="BM41" s="364"/>
      <c r="BN41" s="364"/>
      <c r="BO41" s="364"/>
      <c r="BP41" s="364"/>
      <c r="BQ41" s="364"/>
      <c r="BR41" s="364"/>
      <c r="BS41" s="364"/>
      <c r="BT41" s="364"/>
      <c r="BU41" s="364"/>
      <c r="BV41" s="169"/>
      <c r="BW41" s="363" t="str">
        <f t="shared" si="2"/>
        <v/>
      </c>
      <c r="BX41" s="363"/>
      <c r="BY41" s="364" t="str">
        <f>IF('各会計、関係団体の財政状況及び健全化判断比率'!B75="","",'各会計、関係団体の財政状況及び健全化判断比率'!B75)</f>
        <v/>
      </c>
      <c r="BZ41" s="364"/>
      <c r="CA41" s="364"/>
      <c r="CB41" s="364"/>
      <c r="CC41" s="364"/>
      <c r="CD41" s="364"/>
      <c r="CE41" s="364"/>
      <c r="CF41" s="364"/>
      <c r="CG41" s="364"/>
      <c r="CH41" s="364"/>
      <c r="CI41" s="364"/>
      <c r="CJ41" s="364"/>
      <c r="CK41" s="364"/>
      <c r="CL41" s="364"/>
      <c r="CM41" s="364"/>
      <c r="CN41" s="169"/>
      <c r="CO41" s="363">
        <f t="shared" si="3"/>
        <v>25</v>
      </c>
      <c r="CP41" s="363"/>
      <c r="CQ41" s="364" t="str">
        <f>IF('各会計、関係団体の財政状況及び健全化判断比率'!BS14="","",'各会計、関係団体の財政状況及び健全化判断比率'!BS14)</f>
        <v>大阪外環状鉄道</v>
      </c>
      <c r="CR41" s="364"/>
      <c r="CS41" s="364"/>
      <c r="CT41" s="364"/>
      <c r="CU41" s="364"/>
      <c r="CV41" s="364"/>
      <c r="CW41" s="364"/>
      <c r="CX41" s="364"/>
      <c r="CY41" s="364"/>
      <c r="CZ41" s="364"/>
      <c r="DA41" s="364"/>
      <c r="DB41" s="364"/>
      <c r="DC41" s="364"/>
      <c r="DD41" s="364"/>
      <c r="DE41" s="364"/>
      <c r="DG41" s="361" t="str">
        <f>IF('各会計、関係団体の財政状況及び健全化判断比率'!BR14="","",'各会計、関係団体の財政状況及び健全化判断比率'!BR14)</f>
        <v/>
      </c>
      <c r="DH41" s="361"/>
      <c r="DI41" s="196"/>
    </row>
    <row r="42" spans="1:113" ht="32.25" customHeight="1" x14ac:dyDescent="0.2">
      <c r="B42" s="193"/>
      <c r="C42" s="363" t="str">
        <f t="shared" si="5"/>
        <v/>
      </c>
      <c r="D42" s="363"/>
      <c r="E42" s="364" t="str">
        <f>IF('各会計、関係団体の財政状況及び健全化判断比率'!B15="","",'各会計、関係団体の財政状況及び健全化判断比率'!B15)</f>
        <v/>
      </c>
      <c r="F42" s="364"/>
      <c r="G42" s="364"/>
      <c r="H42" s="364"/>
      <c r="I42" s="364"/>
      <c r="J42" s="364"/>
      <c r="K42" s="364"/>
      <c r="L42" s="364"/>
      <c r="M42" s="364"/>
      <c r="N42" s="364"/>
      <c r="O42" s="364"/>
      <c r="P42" s="364"/>
      <c r="Q42" s="364"/>
      <c r="R42" s="364"/>
      <c r="S42" s="364"/>
      <c r="T42" s="169"/>
      <c r="U42" s="363" t="str">
        <f t="shared" si="4"/>
        <v/>
      </c>
      <c r="V42" s="363"/>
      <c r="W42" s="364"/>
      <c r="X42" s="364"/>
      <c r="Y42" s="364"/>
      <c r="Z42" s="364"/>
      <c r="AA42" s="364"/>
      <c r="AB42" s="364"/>
      <c r="AC42" s="364"/>
      <c r="AD42" s="364"/>
      <c r="AE42" s="364"/>
      <c r="AF42" s="364"/>
      <c r="AG42" s="364"/>
      <c r="AH42" s="364"/>
      <c r="AI42" s="364"/>
      <c r="AJ42" s="364"/>
      <c r="AK42" s="364"/>
      <c r="AL42" s="169"/>
      <c r="AM42" s="363" t="str">
        <f t="shared" si="0"/>
        <v/>
      </c>
      <c r="AN42" s="363"/>
      <c r="AO42" s="364"/>
      <c r="AP42" s="364"/>
      <c r="AQ42" s="364"/>
      <c r="AR42" s="364"/>
      <c r="AS42" s="364"/>
      <c r="AT42" s="364"/>
      <c r="AU42" s="364"/>
      <c r="AV42" s="364"/>
      <c r="AW42" s="364"/>
      <c r="AX42" s="364"/>
      <c r="AY42" s="364"/>
      <c r="AZ42" s="364"/>
      <c r="BA42" s="364"/>
      <c r="BB42" s="364"/>
      <c r="BC42" s="364"/>
      <c r="BD42" s="169"/>
      <c r="BE42" s="363" t="str">
        <f t="shared" si="1"/>
        <v/>
      </c>
      <c r="BF42" s="363"/>
      <c r="BG42" s="364"/>
      <c r="BH42" s="364"/>
      <c r="BI42" s="364"/>
      <c r="BJ42" s="364"/>
      <c r="BK42" s="364"/>
      <c r="BL42" s="364"/>
      <c r="BM42" s="364"/>
      <c r="BN42" s="364"/>
      <c r="BO42" s="364"/>
      <c r="BP42" s="364"/>
      <c r="BQ42" s="364"/>
      <c r="BR42" s="364"/>
      <c r="BS42" s="364"/>
      <c r="BT42" s="364"/>
      <c r="BU42" s="364"/>
      <c r="BV42" s="169"/>
      <c r="BW42" s="363" t="str">
        <f t="shared" si="2"/>
        <v/>
      </c>
      <c r="BX42" s="363"/>
      <c r="BY42" s="364" t="str">
        <f>IF('各会計、関係団体の財政状況及び健全化判断比率'!B76="","",'各会計、関係団体の財政状況及び健全化判断比率'!B76)</f>
        <v/>
      </c>
      <c r="BZ42" s="364"/>
      <c r="CA42" s="364"/>
      <c r="CB42" s="364"/>
      <c r="CC42" s="364"/>
      <c r="CD42" s="364"/>
      <c r="CE42" s="364"/>
      <c r="CF42" s="364"/>
      <c r="CG42" s="364"/>
      <c r="CH42" s="364"/>
      <c r="CI42" s="364"/>
      <c r="CJ42" s="364"/>
      <c r="CK42" s="364"/>
      <c r="CL42" s="364"/>
      <c r="CM42" s="364"/>
      <c r="CN42" s="169"/>
      <c r="CO42" s="363" t="str">
        <f t="shared" si="3"/>
        <v/>
      </c>
      <c r="CP42" s="363"/>
      <c r="CQ42" s="364" t="str">
        <f>IF('各会計、関係団体の財政状況及び健全化判断比率'!BS15="","",'各会計、関係団体の財政状況及び健全化判断比率'!BS15)</f>
        <v/>
      </c>
      <c r="CR42" s="364"/>
      <c r="CS42" s="364"/>
      <c r="CT42" s="364"/>
      <c r="CU42" s="364"/>
      <c r="CV42" s="364"/>
      <c r="CW42" s="364"/>
      <c r="CX42" s="364"/>
      <c r="CY42" s="364"/>
      <c r="CZ42" s="364"/>
      <c r="DA42" s="364"/>
      <c r="DB42" s="364"/>
      <c r="DC42" s="364"/>
      <c r="DD42" s="364"/>
      <c r="DE42" s="364"/>
      <c r="DG42" s="361" t="str">
        <f>IF('各会計、関係団体の財政状況及び健全化判断比率'!BR15="","",'各会計、関係団体の財政状況及び健全化判断比率'!BR15)</f>
        <v/>
      </c>
      <c r="DH42" s="361"/>
      <c r="DI42" s="196"/>
    </row>
    <row r="43" spans="1:113" ht="32.25" customHeight="1" x14ac:dyDescent="0.2">
      <c r="B43" s="193"/>
      <c r="C43" s="363" t="str">
        <f t="shared" si="5"/>
        <v/>
      </c>
      <c r="D43" s="363"/>
      <c r="E43" s="364" t="str">
        <f>IF('各会計、関係団体の財政状況及び健全化判断比率'!B16="","",'各会計、関係団体の財政状況及び健全化判断比率'!B16)</f>
        <v/>
      </c>
      <c r="F43" s="364"/>
      <c r="G43" s="364"/>
      <c r="H43" s="364"/>
      <c r="I43" s="364"/>
      <c r="J43" s="364"/>
      <c r="K43" s="364"/>
      <c r="L43" s="364"/>
      <c r="M43" s="364"/>
      <c r="N43" s="364"/>
      <c r="O43" s="364"/>
      <c r="P43" s="364"/>
      <c r="Q43" s="364"/>
      <c r="R43" s="364"/>
      <c r="S43" s="364"/>
      <c r="T43" s="169"/>
      <c r="U43" s="363" t="str">
        <f t="shared" si="4"/>
        <v/>
      </c>
      <c r="V43" s="363"/>
      <c r="W43" s="364"/>
      <c r="X43" s="364"/>
      <c r="Y43" s="364"/>
      <c r="Z43" s="364"/>
      <c r="AA43" s="364"/>
      <c r="AB43" s="364"/>
      <c r="AC43" s="364"/>
      <c r="AD43" s="364"/>
      <c r="AE43" s="364"/>
      <c r="AF43" s="364"/>
      <c r="AG43" s="364"/>
      <c r="AH43" s="364"/>
      <c r="AI43" s="364"/>
      <c r="AJ43" s="364"/>
      <c r="AK43" s="364"/>
      <c r="AL43" s="169"/>
      <c r="AM43" s="363" t="str">
        <f t="shared" si="0"/>
        <v/>
      </c>
      <c r="AN43" s="363"/>
      <c r="AO43" s="364"/>
      <c r="AP43" s="364"/>
      <c r="AQ43" s="364"/>
      <c r="AR43" s="364"/>
      <c r="AS43" s="364"/>
      <c r="AT43" s="364"/>
      <c r="AU43" s="364"/>
      <c r="AV43" s="364"/>
      <c r="AW43" s="364"/>
      <c r="AX43" s="364"/>
      <c r="AY43" s="364"/>
      <c r="AZ43" s="364"/>
      <c r="BA43" s="364"/>
      <c r="BB43" s="364"/>
      <c r="BC43" s="364"/>
      <c r="BD43" s="169"/>
      <c r="BE43" s="363" t="str">
        <f t="shared" si="1"/>
        <v/>
      </c>
      <c r="BF43" s="363"/>
      <c r="BG43" s="364"/>
      <c r="BH43" s="364"/>
      <c r="BI43" s="364"/>
      <c r="BJ43" s="364"/>
      <c r="BK43" s="364"/>
      <c r="BL43" s="364"/>
      <c r="BM43" s="364"/>
      <c r="BN43" s="364"/>
      <c r="BO43" s="364"/>
      <c r="BP43" s="364"/>
      <c r="BQ43" s="364"/>
      <c r="BR43" s="364"/>
      <c r="BS43" s="364"/>
      <c r="BT43" s="364"/>
      <c r="BU43" s="364"/>
      <c r="BV43" s="169"/>
      <c r="BW43" s="363" t="str">
        <f t="shared" si="2"/>
        <v/>
      </c>
      <c r="BX43" s="363"/>
      <c r="BY43" s="364" t="str">
        <f>IF('各会計、関係団体の財政状況及び健全化判断比率'!B77="","",'各会計、関係団体の財政状況及び健全化判断比率'!B77)</f>
        <v/>
      </c>
      <c r="BZ43" s="364"/>
      <c r="CA43" s="364"/>
      <c r="CB43" s="364"/>
      <c r="CC43" s="364"/>
      <c r="CD43" s="364"/>
      <c r="CE43" s="364"/>
      <c r="CF43" s="364"/>
      <c r="CG43" s="364"/>
      <c r="CH43" s="364"/>
      <c r="CI43" s="364"/>
      <c r="CJ43" s="364"/>
      <c r="CK43" s="364"/>
      <c r="CL43" s="364"/>
      <c r="CM43" s="364"/>
      <c r="CN43" s="169"/>
      <c r="CO43" s="363" t="str">
        <f t="shared" si="3"/>
        <v/>
      </c>
      <c r="CP43" s="363"/>
      <c r="CQ43" s="364" t="str">
        <f>IF('各会計、関係団体の財政状況及び健全化判断比率'!BS16="","",'各会計、関係団体の財政状況及び健全化判断比率'!BS16)</f>
        <v/>
      </c>
      <c r="CR43" s="364"/>
      <c r="CS43" s="364"/>
      <c r="CT43" s="364"/>
      <c r="CU43" s="364"/>
      <c r="CV43" s="364"/>
      <c r="CW43" s="364"/>
      <c r="CX43" s="364"/>
      <c r="CY43" s="364"/>
      <c r="CZ43" s="364"/>
      <c r="DA43" s="364"/>
      <c r="DB43" s="364"/>
      <c r="DC43" s="364"/>
      <c r="DD43" s="364"/>
      <c r="DE43" s="364"/>
      <c r="DG43" s="361" t="str">
        <f>IF('各会計、関係団体の財政状況及び健全化判断比率'!BR16="","",'各会計、関係団体の財政状況及び健全化判断比率'!BR16)</f>
        <v/>
      </c>
      <c r="DH43" s="361"/>
      <c r="DI43" s="196"/>
    </row>
    <row r="44" spans="1:113" ht="13.5" customHeight="1" thickBot="1" x14ac:dyDescent="0.25">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2"/>
    <row r="46" spans="1:113" x14ac:dyDescent="0.2">
      <c r="B46" s="168" t="s">
        <v>193</v>
      </c>
      <c r="E46" s="360" t="s">
        <v>194</v>
      </c>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c r="AM46" s="360"/>
      <c r="AN46" s="360"/>
      <c r="AO46" s="360"/>
      <c r="AP46" s="360"/>
      <c r="AQ46" s="360"/>
      <c r="AR46" s="360"/>
      <c r="AS46" s="360"/>
      <c r="AT46" s="360"/>
      <c r="AU46" s="360"/>
      <c r="AV46" s="360"/>
      <c r="AW46" s="360"/>
      <c r="AX46" s="360"/>
      <c r="AY46" s="360"/>
      <c r="AZ46" s="360"/>
      <c r="BA46" s="360"/>
      <c r="BB46" s="360"/>
      <c r="BC46" s="360"/>
      <c r="BD46" s="360"/>
      <c r="BE46" s="360"/>
      <c r="BF46" s="360"/>
      <c r="BG46" s="360"/>
      <c r="BH46" s="360"/>
      <c r="BI46" s="360"/>
      <c r="BJ46" s="360"/>
      <c r="BK46" s="360"/>
      <c r="BL46" s="360"/>
      <c r="BM46" s="360"/>
      <c r="BN46" s="360"/>
      <c r="BO46" s="360"/>
      <c r="BP46" s="360"/>
      <c r="BQ46" s="360"/>
      <c r="BR46" s="360"/>
      <c r="BS46" s="360"/>
      <c r="BT46" s="360"/>
      <c r="BU46" s="360"/>
      <c r="BV46" s="360"/>
      <c r="BW46" s="360"/>
      <c r="BX46" s="360"/>
      <c r="BY46" s="360"/>
      <c r="BZ46" s="360"/>
      <c r="CA46" s="360"/>
      <c r="CB46" s="360"/>
      <c r="CC46" s="360"/>
      <c r="CD46" s="360"/>
      <c r="CE46" s="360"/>
      <c r="CF46" s="360"/>
      <c r="CG46" s="360"/>
      <c r="CH46" s="360"/>
      <c r="CI46" s="360"/>
      <c r="CJ46" s="360"/>
      <c r="CK46" s="360"/>
      <c r="CL46" s="360"/>
      <c r="CM46" s="360"/>
      <c r="CN46" s="360"/>
      <c r="CO46" s="360"/>
      <c r="CP46" s="360"/>
      <c r="CQ46" s="360"/>
      <c r="CR46" s="360"/>
      <c r="CS46" s="360"/>
      <c r="CT46" s="360"/>
      <c r="CU46" s="360"/>
      <c r="CV46" s="360"/>
      <c r="CW46" s="360"/>
      <c r="CX46" s="360"/>
      <c r="CY46" s="360"/>
      <c r="CZ46" s="360"/>
      <c r="DA46" s="360"/>
      <c r="DB46" s="360"/>
      <c r="DC46" s="360"/>
      <c r="DD46" s="360"/>
      <c r="DE46" s="360"/>
      <c r="DF46" s="360"/>
      <c r="DG46" s="360"/>
      <c r="DH46" s="360"/>
      <c r="DI46" s="360"/>
    </row>
    <row r="47" spans="1:113" x14ac:dyDescent="0.2">
      <c r="E47" s="360" t="s">
        <v>195</v>
      </c>
      <c r="F47" s="360"/>
      <c r="G47" s="360"/>
      <c r="H47" s="360"/>
      <c r="I47" s="360"/>
      <c r="J47" s="360"/>
      <c r="K47" s="360"/>
      <c r="L47" s="360"/>
      <c r="M47" s="360"/>
      <c r="N47" s="360"/>
      <c r="O47" s="360"/>
      <c r="P47" s="360"/>
      <c r="Q47" s="360"/>
      <c r="R47" s="360"/>
      <c r="S47" s="360"/>
      <c r="T47" s="360"/>
      <c r="U47" s="360"/>
      <c r="V47" s="360"/>
      <c r="W47" s="360"/>
      <c r="X47" s="360"/>
      <c r="Y47" s="360"/>
      <c r="Z47" s="360"/>
      <c r="AA47" s="360"/>
      <c r="AB47" s="360"/>
      <c r="AC47" s="360"/>
      <c r="AD47" s="360"/>
      <c r="AE47" s="360"/>
      <c r="AF47" s="360"/>
      <c r="AG47" s="360"/>
      <c r="AH47" s="360"/>
      <c r="AI47" s="360"/>
      <c r="AJ47" s="360"/>
      <c r="AK47" s="360"/>
      <c r="AL47" s="360"/>
      <c r="AM47" s="360"/>
      <c r="AN47" s="360"/>
      <c r="AO47" s="360"/>
      <c r="AP47" s="360"/>
      <c r="AQ47" s="360"/>
      <c r="AR47" s="360"/>
      <c r="AS47" s="360"/>
      <c r="AT47" s="360"/>
      <c r="AU47" s="360"/>
      <c r="AV47" s="360"/>
      <c r="AW47" s="360"/>
      <c r="AX47" s="360"/>
      <c r="AY47" s="360"/>
      <c r="AZ47" s="360"/>
      <c r="BA47" s="360"/>
      <c r="BB47" s="360"/>
      <c r="BC47" s="360"/>
      <c r="BD47" s="360"/>
      <c r="BE47" s="360"/>
      <c r="BF47" s="360"/>
      <c r="BG47" s="360"/>
      <c r="BH47" s="360"/>
      <c r="BI47" s="360"/>
      <c r="BJ47" s="360"/>
      <c r="BK47" s="360"/>
      <c r="BL47" s="360"/>
      <c r="BM47" s="360"/>
      <c r="BN47" s="360"/>
      <c r="BO47" s="360"/>
      <c r="BP47" s="360"/>
      <c r="BQ47" s="360"/>
      <c r="BR47" s="360"/>
      <c r="BS47" s="360"/>
      <c r="BT47" s="360"/>
      <c r="BU47" s="360"/>
      <c r="BV47" s="360"/>
      <c r="BW47" s="360"/>
      <c r="BX47" s="360"/>
      <c r="BY47" s="360"/>
      <c r="BZ47" s="360"/>
      <c r="CA47" s="360"/>
      <c r="CB47" s="360"/>
      <c r="CC47" s="360"/>
      <c r="CD47" s="360"/>
      <c r="CE47" s="360"/>
      <c r="CF47" s="360"/>
      <c r="CG47" s="360"/>
      <c r="CH47" s="360"/>
      <c r="CI47" s="360"/>
      <c r="CJ47" s="360"/>
      <c r="CK47" s="360"/>
      <c r="CL47" s="360"/>
      <c r="CM47" s="360"/>
      <c r="CN47" s="360"/>
      <c r="CO47" s="360"/>
      <c r="CP47" s="360"/>
      <c r="CQ47" s="360"/>
      <c r="CR47" s="360"/>
      <c r="CS47" s="360"/>
      <c r="CT47" s="360"/>
      <c r="CU47" s="360"/>
      <c r="CV47" s="360"/>
      <c r="CW47" s="360"/>
      <c r="CX47" s="360"/>
      <c r="CY47" s="360"/>
      <c r="CZ47" s="360"/>
      <c r="DA47" s="360"/>
      <c r="DB47" s="360"/>
      <c r="DC47" s="360"/>
      <c r="DD47" s="360"/>
      <c r="DE47" s="360"/>
      <c r="DF47" s="360"/>
      <c r="DG47" s="360"/>
      <c r="DH47" s="360"/>
      <c r="DI47" s="360"/>
    </row>
    <row r="48" spans="1:113" x14ac:dyDescent="0.2">
      <c r="E48" s="360" t="s">
        <v>196</v>
      </c>
      <c r="F48" s="360"/>
      <c r="G48" s="360"/>
      <c r="H48" s="360"/>
      <c r="I48" s="360"/>
      <c r="J48" s="360"/>
      <c r="K48" s="360"/>
      <c r="L48" s="360"/>
      <c r="M48" s="360"/>
      <c r="N48" s="360"/>
      <c r="O48" s="360"/>
      <c r="P48" s="360"/>
      <c r="Q48" s="360"/>
      <c r="R48" s="360"/>
      <c r="S48" s="360"/>
      <c r="T48" s="360"/>
      <c r="U48" s="360"/>
      <c r="V48" s="360"/>
      <c r="W48" s="360"/>
      <c r="X48" s="360"/>
      <c r="Y48" s="360"/>
      <c r="Z48" s="360"/>
      <c r="AA48" s="360"/>
      <c r="AB48" s="360"/>
      <c r="AC48" s="360"/>
      <c r="AD48" s="360"/>
      <c r="AE48" s="360"/>
      <c r="AF48" s="360"/>
      <c r="AG48" s="360"/>
      <c r="AH48" s="360"/>
      <c r="AI48" s="360"/>
      <c r="AJ48" s="360"/>
      <c r="AK48" s="360"/>
      <c r="AL48" s="360"/>
      <c r="AM48" s="360"/>
      <c r="AN48" s="360"/>
      <c r="AO48" s="360"/>
      <c r="AP48" s="360"/>
      <c r="AQ48" s="360"/>
      <c r="AR48" s="360"/>
      <c r="AS48" s="360"/>
      <c r="AT48" s="360"/>
      <c r="AU48" s="360"/>
      <c r="AV48" s="360"/>
      <c r="AW48" s="360"/>
      <c r="AX48" s="360"/>
      <c r="AY48" s="360"/>
      <c r="AZ48" s="360"/>
      <c r="BA48" s="360"/>
      <c r="BB48" s="360"/>
      <c r="BC48" s="360"/>
      <c r="BD48" s="360"/>
      <c r="BE48" s="360"/>
      <c r="BF48" s="360"/>
      <c r="BG48" s="360"/>
      <c r="BH48" s="360"/>
      <c r="BI48" s="360"/>
      <c r="BJ48" s="360"/>
      <c r="BK48" s="360"/>
      <c r="BL48" s="360"/>
      <c r="BM48" s="360"/>
      <c r="BN48" s="360"/>
      <c r="BO48" s="360"/>
      <c r="BP48" s="360"/>
      <c r="BQ48" s="360"/>
      <c r="BR48" s="360"/>
      <c r="BS48" s="360"/>
      <c r="BT48" s="360"/>
      <c r="BU48" s="360"/>
      <c r="BV48" s="360"/>
      <c r="BW48" s="360"/>
      <c r="BX48" s="360"/>
      <c r="BY48" s="360"/>
      <c r="BZ48" s="360"/>
      <c r="CA48" s="360"/>
      <c r="CB48" s="360"/>
      <c r="CC48" s="360"/>
      <c r="CD48" s="360"/>
      <c r="CE48" s="360"/>
      <c r="CF48" s="360"/>
      <c r="CG48" s="360"/>
      <c r="CH48" s="360"/>
      <c r="CI48" s="360"/>
      <c r="CJ48" s="360"/>
      <c r="CK48" s="360"/>
      <c r="CL48" s="360"/>
      <c r="CM48" s="360"/>
      <c r="CN48" s="360"/>
      <c r="CO48" s="360"/>
      <c r="CP48" s="360"/>
      <c r="CQ48" s="360"/>
      <c r="CR48" s="360"/>
      <c r="CS48" s="360"/>
      <c r="CT48" s="360"/>
      <c r="CU48" s="360"/>
      <c r="CV48" s="360"/>
      <c r="CW48" s="360"/>
      <c r="CX48" s="360"/>
      <c r="CY48" s="360"/>
      <c r="CZ48" s="360"/>
      <c r="DA48" s="360"/>
      <c r="DB48" s="360"/>
      <c r="DC48" s="360"/>
      <c r="DD48" s="360"/>
      <c r="DE48" s="360"/>
      <c r="DF48" s="360"/>
      <c r="DG48" s="360"/>
      <c r="DH48" s="360"/>
      <c r="DI48" s="360"/>
    </row>
    <row r="49" spans="5:113" x14ac:dyDescent="0.2">
      <c r="E49" s="362" t="s">
        <v>197</v>
      </c>
      <c r="F49" s="362"/>
      <c r="G49" s="362"/>
      <c r="H49" s="362"/>
      <c r="I49" s="362"/>
      <c r="J49" s="362"/>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c r="AJ49" s="362"/>
      <c r="AK49" s="362"/>
      <c r="AL49" s="362"/>
      <c r="AM49" s="362"/>
      <c r="AN49" s="362"/>
      <c r="AO49" s="362"/>
      <c r="AP49" s="362"/>
      <c r="AQ49" s="362"/>
      <c r="AR49" s="362"/>
      <c r="AS49" s="362"/>
      <c r="AT49" s="362"/>
      <c r="AU49" s="362"/>
      <c r="AV49" s="362"/>
      <c r="AW49" s="362"/>
      <c r="AX49" s="362"/>
      <c r="AY49" s="362"/>
      <c r="AZ49" s="362"/>
      <c r="BA49" s="362"/>
      <c r="BB49" s="362"/>
      <c r="BC49" s="362"/>
      <c r="BD49" s="362"/>
      <c r="BE49" s="362"/>
      <c r="BF49" s="362"/>
      <c r="BG49" s="362"/>
      <c r="BH49" s="362"/>
      <c r="BI49" s="362"/>
      <c r="BJ49" s="362"/>
      <c r="BK49" s="362"/>
      <c r="BL49" s="362"/>
      <c r="BM49" s="362"/>
      <c r="BN49" s="362"/>
      <c r="BO49" s="362"/>
      <c r="BP49" s="362"/>
      <c r="BQ49" s="362"/>
      <c r="BR49" s="362"/>
      <c r="BS49" s="362"/>
      <c r="BT49" s="362"/>
      <c r="BU49" s="362"/>
      <c r="BV49" s="362"/>
      <c r="BW49" s="362"/>
      <c r="BX49" s="362"/>
      <c r="BY49" s="362"/>
      <c r="BZ49" s="362"/>
      <c r="CA49" s="362"/>
      <c r="CB49" s="362"/>
      <c r="CC49" s="362"/>
      <c r="CD49" s="362"/>
      <c r="CE49" s="362"/>
      <c r="CF49" s="362"/>
      <c r="CG49" s="362"/>
      <c r="CH49" s="362"/>
      <c r="CI49" s="362"/>
      <c r="CJ49" s="362"/>
      <c r="CK49" s="362"/>
      <c r="CL49" s="362"/>
      <c r="CM49" s="362"/>
      <c r="CN49" s="362"/>
      <c r="CO49" s="362"/>
      <c r="CP49" s="362"/>
      <c r="CQ49" s="362"/>
      <c r="CR49" s="362"/>
      <c r="CS49" s="362"/>
      <c r="CT49" s="362"/>
      <c r="CU49" s="362"/>
      <c r="CV49" s="362"/>
      <c r="CW49" s="362"/>
      <c r="CX49" s="362"/>
      <c r="CY49" s="362"/>
      <c r="CZ49" s="362"/>
      <c r="DA49" s="362"/>
      <c r="DB49" s="362"/>
      <c r="DC49" s="362"/>
      <c r="DD49" s="362"/>
      <c r="DE49" s="362"/>
      <c r="DF49" s="362"/>
      <c r="DG49" s="362"/>
      <c r="DH49" s="362"/>
      <c r="DI49" s="362"/>
    </row>
    <row r="50" spans="5:113" x14ac:dyDescent="0.2">
      <c r="E50" s="360" t="s">
        <v>198</v>
      </c>
      <c r="F50" s="360"/>
      <c r="G50" s="360"/>
      <c r="H50" s="360"/>
      <c r="I50" s="360"/>
      <c r="J50" s="360"/>
      <c r="K50" s="360"/>
      <c r="L50" s="360"/>
      <c r="M50" s="360"/>
      <c r="N50" s="360"/>
      <c r="O50" s="360"/>
      <c r="P50" s="360"/>
      <c r="Q50" s="360"/>
      <c r="R50" s="360"/>
      <c r="S50" s="360"/>
      <c r="T50" s="360"/>
      <c r="U50" s="360"/>
      <c r="V50" s="360"/>
      <c r="W50" s="360"/>
      <c r="X50" s="360"/>
      <c r="Y50" s="360"/>
      <c r="Z50" s="360"/>
      <c r="AA50" s="360"/>
      <c r="AB50" s="360"/>
      <c r="AC50" s="360"/>
      <c r="AD50" s="360"/>
      <c r="AE50" s="360"/>
      <c r="AF50" s="360"/>
      <c r="AG50" s="360"/>
      <c r="AH50" s="360"/>
      <c r="AI50" s="360"/>
      <c r="AJ50" s="360"/>
      <c r="AK50" s="360"/>
      <c r="AL50" s="360"/>
      <c r="AM50" s="360"/>
      <c r="AN50" s="360"/>
      <c r="AO50" s="360"/>
      <c r="AP50" s="360"/>
      <c r="AQ50" s="360"/>
      <c r="AR50" s="360"/>
      <c r="AS50" s="360"/>
      <c r="AT50" s="360"/>
      <c r="AU50" s="360"/>
      <c r="AV50" s="360"/>
      <c r="AW50" s="360"/>
      <c r="AX50" s="360"/>
      <c r="AY50" s="360"/>
      <c r="AZ50" s="360"/>
      <c r="BA50" s="360"/>
      <c r="BB50" s="360"/>
      <c r="BC50" s="360"/>
      <c r="BD50" s="360"/>
      <c r="BE50" s="360"/>
      <c r="BF50" s="360"/>
      <c r="BG50" s="360"/>
      <c r="BH50" s="360"/>
      <c r="BI50" s="360"/>
      <c r="BJ50" s="360"/>
      <c r="BK50" s="360"/>
      <c r="BL50" s="360"/>
      <c r="BM50" s="360"/>
      <c r="BN50" s="360"/>
      <c r="BO50" s="360"/>
      <c r="BP50" s="360"/>
      <c r="BQ50" s="360"/>
      <c r="BR50" s="360"/>
      <c r="BS50" s="360"/>
      <c r="BT50" s="360"/>
      <c r="BU50" s="360"/>
      <c r="BV50" s="360"/>
      <c r="BW50" s="360"/>
      <c r="BX50" s="360"/>
      <c r="BY50" s="360"/>
      <c r="BZ50" s="360"/>
      <c r="CA50" s="360"/>
      <c r="CB50" s="360"/>
      <c r="CC50" s="360"/>
      <c r="CD50" s="360"/>
      <c r="CE50" s="360"/>
      <c r="CF50" s="360"/>
      <c r="CG50" s="360"/>
      <c r="CH50" s="360"/>
      <c r="CI50" s="360"/>
      <c r="CJ50" s="360"/>
      <c r="CK50" s="360"/>
      <c r="CL50" s="360"/>
      <c r="CM50" s="360"/>
      <c r="CN50" s="360"/>
      <c r="CO50" s="360"/>
      <c r="CP50" s="360"/>
      <c r="CQ50" s="360"/>
      <c r="CR50" s="360"/>
      <c r="CS50" s="360"/>
      <c r="CT50" s="360"/>
      <c r="CU50" s="360"/>
      <c r="CV50" s="360"/>
      <c r="CW50" s="360"/>
      <c r="CX50" s="360"/>
      <c r="CY50" s="360"/>
      <c r="CZ50" s="360"/>
      <c r="DA50" s="360"/>
      <c r="DB50" s="360"/>
      <c r="DC50" s="360"/>
      <c r="DD50" s="360"/>
      <c r="DE50" s="360"/>
      <c r="DF50" s="360"/>
      <c r="DG50" s="360"/>
      <c r="DH50" s="360"/>
      <c r="DI50" s="360"/>
    </row>
    <row r="51" spans="5:113" x14ac:dyDescent="0.2">
      <c r="E51" s="360" t="s">
        <v>199</v>
      </c>
      <c r="F51" s="360"/>
      <c r="G51" s="360"/>
      <c r="H51" s="360"/>
      <c r="I51" s="360"/>
      <c r="J51" s="360"/>
      <c r="K51" s="360"/>
      <c r="L51" s="360"/>
      <c r="M51" s="360"/>
      <c r="N51" s="360"/>
      <c r="O51" s="360"/>
      <c r="P51" s="360"/>
      <c r="Q51" s="360"/>
      <c r="R51" s="360"/>
      <c r="S51" s="360"/>
      <c r="T51" s="360"/>
      <c r="U51" s="360"/>
      <c r="V51" s="360"/>
      <c r="W51" s="360"/>
      <c r="X51" s="360"/>
      <c r="Y51" s="360"/>
      <c r="Z51" s="360"/>
      <c r="AA51" s="360"/>
      <c r="AB51" s="360"/>
      <c r="AC51" s="360"/>
      <c r="AD51" s="360"/>
      <c r="AE51" s="360"/>
      <c r="AF51" s="360"/>
      <c r="AG51" s="360"/>
      <c r="AH51" s="360"/>
      <c r="AI51" s="360"/>
      <c r="AJ51" s="360"/>
      <c r="AK51" s="360"/>
      <c r="AL51" s="360"/>
      <c r="AM51" s="360"/>
      <c r="AN51" s="360"/>
      <c r="AO51" s="360"/>
      <c r="AP51" s="360"/>
      <c r="AQ51" s="360"/>
      <c r="AR51" s="360"/>
      <c r="AS51" s="360"/>
      <c r="AT51" s="360"/>
      <c r="AU51" s="360"/>
      <c r="AV51" s="360"/>
      <c r="AW51" s="360"/>
      <c r="AX51" s="360"/>
      <c r="AY51" s="360"/>
      <c r="AZ51" s="360"/>
      <c r="BA51" s="360"/>
      <c r="BB51" s="360"/>
      <c r="BC51" s="360"/>
      <c r="BD51" s="360"/>
      <c r="BE51" s="360"/>
      <c r="BF51" s="360"/>
      <c r="BG51" s="360"/>
      <c r="BH51" s="360"/>
      <c r="BI51" s="360"/>
      <c r="BJ51" s="360"/>
      <c r="BK51" s="360"/>
      <c r="BL51" s="360"/>
      <c r="BM51" s="360"/>
      <c r="BN51" s="360"/>
      <c r="BO51" s="360"/>
      <c r="BP51" s="360"/>
      <c r="BQ51" s="360"/>
      <c r="BR51" s="360"/>
      <c r="BS51" s="360"/>
      <c r="BT51" s="360"/>
      <c r="BU51" s="360"/>
      <c r="BV51" s="360"/>
      <c r="BW51" s="360"/>
      <c r="BX51" s="360"/>
      <c r="BY51" s="360"/>
      <c r="BZ51" s="360"/>
      <c r="CA51" s="360"/>
      <c r="CB51" s="360"/>
      <c r="CC51" s="360"/>
      <c r="CD51" s="360"/>
      <c r="CE51" s="360"/>
      <c r="CF51" s="360"/>
      <c r="CG51" s="360"/>
      <c r="CH51" s="360"/>
      <c r="CI51" s="360"/>
      <c r="CJ51" s="360"/>
      <c r="CK51" s="360"/>
      <c r="CL51" s="360"/>
      <c r="CM51" s="360"/>
      <c r="CN51" s="360"/>
      <c r="CO51" s="360"/>
      <c r="CP51" s="360"/>
      <c r="CQ51" s="360"/>
      <c r="CR51" s="360"/>
      <c r="CS51" s="360"/>
      <c r="CT51" s="360"/>
      <c r="CU51" s="360"/>
      <c r="CV51" s="360"/>
      <c r="CW51" s="360"/>
      <c r="CX51" s="360"/>
      <c r="CY51" s="360"/>
      <c r="CZ51" s="360"/>
      <c r="DA51" s="360"/>
      <c r="DB51" s="360"/>
      <c r="DC51" s="360"/>
      <c r="DD51" s="360"/>
      <c r="DE51" s="360"/>
      <c r="DF51" s="360"/>
      <c r="DG51" s="360"/>
      <c r="DH51" s="360"/>
      <c r="DI51" s="360"/>
    </row>
    <row r="52" spans="5:113" x14ac:dyDescent="0.2">
      <c r="E52" s="360" t="s">
        <v>200</v>
      </c>
      <c r="F52" s="360"/>
      <c r="G52" s="360"/>
      <c r="H52" s="360"/>
      <c r="I52" s="360"/>
      <c r="J52" s="360"/>
      <c r="K52" s="360"/>
      <c r="L52" s="360"/>
      <c r="M52" s="360"/>
      <c r="N52" s="360"/>
      <c r="O52" s="360"/>
      <c r="P52" s="360"/>
      <c r="Q52" s="360"/>
      <c r="R52" s="360"/>
      <c r="S52" s="360"/>
      <c r="T52" s="360"/>
      <c r="U52" s="360"/>
      <c r="V52" s="360"/>
      <c r="W52" s="360"/>
      <c r="X52" s="360"/>
      <c r="Y52" s="360"/>
      <c r="Z52" s="360"/>
      <c r="AA52" s="360"/>
      <c r="AB52" s="360"/>
      <c r="AC52" s="360"/>
      <c r="AD52" s="360"/>
      <c r="AE52" s="360"/>
      <c r="AF52" s="360"/>
      <c r="AG52" s="360"/>
      <c r="AH52" s="360"/>
      <c r="AI52" s="360"/>
      <c r="AJ52" s="360"/>
      <c r="AK52" s="360"/>
      <c r="AL52" s="360"/>
      <c r="AM52" s="360"/>
      <c r="AN52" s="360"/>
      <c r="AO52" s="360"/>
      <c r="AP52" s="360"/>
      <c r="AQ52" s="360"/>
      <c r="AR52" s="360"/>
      <c r="AS52" s="360"/>
      <c r="AT52" s="360"/>
      <c r="AU52" s="360"/>
      <c r="AV52" s="360"/>
      <c r="AW52" s="360"/>
      <c r="AX52" s="360"/>
      <c r="AY52" s="360"/>
      <c r="AZ52" s="360"/>
      <c r="BA52" s="360"/>
      <c r="BB52" s="360"/>
      <c r="BC52" s="360"/>
      <c r="BD52" s="360"/>
      <c r="BE52" s="360"/>
      <c r="BF52" s="360"/>
      <c r="BG52" s="360"/>
      <c r="BH52" s="360"/>
      <c r="BI52" s="360"/>
      <c r="BJ52" s="360"/>
      <c r="BK52" s="360"/>
      <c r="BL52" s="360"/>
      <c r="BM52" s="360"/>
      <c r="BN52" s="360"/>
      <c r="BO52" s="360"/>
      <c r="BP52" s="360"/>
      <c r="BQ52" s="360"/>
      <c r="BR52" s="360"/>
      <c r="BS52" s="360"/>
      <c r="BT52" s="360"/>
      <c r="BU52" s="360"/>
      <c r="BV52" s="360"/>
      <c r="BW52" s="360"/>
      <c r="BX52" s="360"/>
      <c r="BY52" s="360"/>
      <c r="BZ52" s="360"/>
      <c r="CA52" s="360"/>
      <c r="CB52" s="360"/>
      <c r="CC52" s="360"/>
      <c r="CD52" s="360"/>
      <c r="CE52" s="360"/>
      <c r="CF52" s="360"/>
      <c r="CG52" s="360"/>
      <c r="CH52" s="360"/>
      <c r="CI52" s="360"/>
      <c r="CJ52" s="360"/>
      <c r="CK52" s="360"/>
      <c r="CL52" s="360"/>
      <c r="CM52" s="360"/>
      <c r="CN52" s="360"/>
      <c r="CO52" s="360"/>
      <c r="CP52" s="360"/>
      <c r="CQ52" s="360"/>
      <c r="CR52" s="360"/>
      <c r="CS52" s="360"/>
      <c r="CT52" s="360"/>
      <c r="CU52" s="360"/>
      <c r="CV52" s="360"/>
      <c r="CW52" s="360"/>
      <c r="CX52" s="360"/>
      <c r="CY52" s="360"/>
      <c r="CZ52" s="360"/>
      <c r="DA52" s="360"/>
      <c r="DB52" s="360"/>
      <c r="DC52" s="360"/>
      <c r="DD52" s="360"/>
      <c r="DE52" s="360"/>
      <c r="DF52" s="360"/>
      <c r="DG52" s="360"/>
      <c r="DH52" s="360"/>
      <c r="DI52" s="360"/>
    </row>
    <row r="53" spans="5:113" x14ac:dyDescent="0.2">
      <c r="E53" s="360" t="s">
        <v>201</v>
      </c>
      <c r="F53" s="360"/>
      <c r="G53" s="360"/>
      <c r="H53" s="360"/>
      <c r="I53" s="360"/>
      <c r="J53" s="360"/>
      <c r="K53" s="360"/>
      <c r="L53" s="360"/>
      <c r="M53" s="360"/>
      <c r="N53" s="360"/>
      <c r="O53" s="360"/>
      <c r="P53" s="360"/>
      <c r="Q53" s="360"/>
      <c r="R53" s="360"/>
      <c r="S53" s="360"/>
      <c r="T53" s="360"/>
      <c r="U53" s="360"/>
      <c r="V53" s="360"/>
      <c r="W53" s="360"/>
      <c r="X53" s="360"/>
      <c r="Y53" s="360"/>
      <c r="Z53" s="360"/>
      <c r="AA53" s="360"/>
      <c r="AB53" s="360"/>
      <c r="AC53" s="360"/>
      <c r="AD53" s="360"/>
      <c r="AE53" s="360"/>
      <c r="AF53" s="360"/>
      <c r="AG53" s="360"/>
      <c r="AH53" s="360"/>
      <c r="AI53" s="360"/>
      <c r="AJ53" s="360"/>
      <c r="AK53" s="360"/>
      <c r="AL53" s="360"/>
      <c r="AM53" s="360"/>
      <c r="AN53" s="360"/>
      <c r="AO53" s="360"/>
      <c r="AP53" s="360"/>
      <c r="AQ53" s="360"/>
      <c r="AR53" s="360"/>
      <c r="AS53" s="360"/>
      <c r="AT53" s="360"/>
      <c r="AU53" s="360"/>
      <c r="AV53" s="360"/>
      <c r="AW53" s="360"/>
      <c r="AX53" s="360"/>
      <c r="AY53" s="360"/>
      <c r="AZ53" s="360"/>
      <c r="BA53" s="360"/>
      <c r="BB53" s="360"/>
      <c r="BC53" s="360"/>
      <c r="BD53" s="360"/>
      <c r="BE53" s="360"/>
      <c r="BF53" s="360"/>
      <c r="BG53" s="360"/>
      <c r="BH53" s="360"/>
      <c r="BI53" s="360"/>
      <c r="BJ53" s="360"/>
      <c r="BK53" s="360"/>
      <c r="BL53" s="360"/>
      <c r="BM53" s="360"/>
      <c r="BN53" s="360"/>
      <c r="BO53" s="360"/>
      <c r="BP53" s="360"/>
      <c r="BQ53" s="360"/>
      <c r="BR53" s="360"/>
      <c r="BS53" s="360"/>
      <c r="BT53" s="360"/>
      <c r="BU53" s="360"/>
      <c r="BV53" s="360"/>
      <c r="BW53" s="360"/>
      <c r="BX53" s="360"/>
      <c r="BY53" s="360"/>
      <c r="BZ53" s="360"/>
      <c r="CA53" s="360"/>
      <c r="CB53" s="360"/>
      <c r="CC53" s="360"/>
      <c r="CD53" s="360"/>
      <c r="CE53" s="360"/>
      <c r="CF53" s="360"/>
      <c r="CG53" s="360"/>
      <c r="CH53" s="360"/>
      <c r="CI53" s="360"/>
      <c r="CJ53" s="360"/>
      <c r="CK53" s="360"/>
      <c r="CL53" s="360"/>
      <c r="CM53" s="360"/>
      <c r="CN53" s="360"/>
      <c r="CO53" s="360"/>
      <c r="CP53" s="360"/>
      <c r="CQ53" s="360"/>
      <c r="CR53" s="360"/>
      <c r="CS53" s="360"/>
      <c r="CT53" s="360"/>
      <c r="CU53" s="360"/>
      <c r="CV53" s="360"/>
      <c r="CW53" s="360"/>
      <c r="CX53" s="360"/>
      <c r="CY53" s="360"/>
      <c r="CZ53" s="360"/>
      <c r="DA53" s="360"/>
      <c r="DB53" s="360"/>
      <c r="DC53" s="360"/>
      <c r="DD53" s="360"/>
      <c r="DE53" s="360"/>
      <c r="DF53" s="360"/>
      <c r="DG53" s="360"/>
      <c r="DH53" s="360"/>
      <c r="DI53" s="360"/>
    </row>
    <row r="54" spans="5:113" x14ac:dyDescent="0.2"/>
    <row r="55" spans="5:113" x14ac:dyDescent="0.2"/>
    <row r="56" spans="5:113" x14ac:dyDescent="0.2"/>
  </sheetData>
  <sheetProtection algorithmName="SHA-512" hashValue="XytN+SksoFYFaFzVtUCGE9pwzDHzzrN3P5npBr2zAWOBudC3gI3VREXKLwd0/Ub86pXw5Buf5+vqdcnNjkjnnA==" saltValue="w6FP04SpiKcewHOXD8Wwlw=="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529</v>
      </c>
      <c r="G33" s="29" t="s">
        <v>530</v>
      </c>
      <c r="H33" s="29" t="s">
        <v>531</v>
      </c>
      <c r="I33" s="29" t="s">
        <v>532</v>
      </c>
      <c r="J33" s="30" t="s">
        <v>533</v>
      </c>
      <c r="K33" s="22"/>
      <c r="L33" s="22"/>
      <c r="M33" s="22"/>
      <c r="N33" s="22"/>
      <c r="O33" s="22"/>
      <c r="P33" s="22"/>
    </row>
    <row r="34" spans="1:16" ht="39" customHeight="1" x14ac:dyDescent="0.2">
      <c r="A34" s="22"/>
      <c r="B34" s="31"/>
      <c r="C34" s="1147" t="s">
        <v>537</v>
      </c>
      <c r="D34" s="1147"/>
      <c r="E34" s="1148"/>
      <c r="F34" s="32" t="s">
        <v>538</v>
      </c>
      <c r="G34" s="33" t="s">
        <v>539</v>
      </c>
      <c r="H34" s="33" t="s">
        <v>539</v>
      </c>
      <c r="I34" s="33" t="s">
        <v>538</v>
      </c>
      <c r="J34" s="34" t="s">
        <v>540</v>
      </c>
      <c r="K34" s="22"/>
      <c r="L34" s="22"/>
      <c r="M34" s="22"/>
      <c r="N34" s="22"/>
      <c r="O34" s="22"/>
      <c r="P34" s="22"/>
    </row>
    <row r="35" spans="1:16" ht="39" customHeight="1" x14ac:dyDescent="0.2">
      <c r="A35" s="22"/>
      <c r="B35" s="35"/>
      <c r="C35" s="1141" t="s">
        <v>541</v>
      </c>
      <c r="D35" s="1142"/>
      <c r="E35" s="1143"/>
      <c r="F35" s="36">
        <v>6.23</v>
      </c>
      <c r="G35" s="37">
        <v>6.59</v>
      </c>
      <c r="H35" s="37">
        <v>7.05</v>
      </c>
      <c r="I35" s="37">
        <v>6.53</v>
      </c>
      <c r="J35" s="38">
        <v>5.86</v>
      </c>
      <c r="K35" s="22"/>
      <c r="L35" s="22"/>
      <c r="M35" s="22"/>
      <c r="N35" s="22"/>
      <c r="O35" s="22"/>
      <c r="P35" s="22"/>
    </row>
    <row r="36" spans="1:16" ht="39" customHeight="1" x14ac:dyDescent="0.2">
      <c r="A36" s="22"/>
      <c r="B36" s="35"/>
      <c r="C36" s="1141" t="s">
        <v>542</v>
      </c>
      <c r="D36" s="1142"/>
      <c r="E36" s="1143"/>
      <c r="F36" s="36">
        <v>4.6100000000000003</v>
      </c>
      <c r="G36" s="37">
        <v>4.55</v>
      </c>
      <c r="H36" s="37">
        <v>4.95</v>
      </c>
      <c r="I36" s="37">
        <v>5.35</v>
      </c>
      <c r="J36" s="38">
        <v>5.53</v>
      </c>
      <c r="K36" s="22"/>
      <c r="L36" s="22"/>
      <c r="M36" s="22"/>
      <c r="N36" s="22"/>
      <c r="O36" s="22"/>
      <c r="P36" s="22"/>
    </row>
    <row r="37" spans="1:16" ht="39" customHeight="1" x14ac:dyDescent="0.2">
      <c r="A37" s="22"/>
      <c r="B37" s="35"/>
      <c r="C37" s="1141" t="s">
        <v>543</v>
      </c>
      <c r="D37" s="1142"/>
      <c r="E37" s="1143"/>
      <c r="F37" s="36">
        <v>1.3</v>
      </c>
      <c r="G37" s="37">
        <v>1.85</v>
      </c>
      <c r="H37" s="37">
        <v>1.93</v>
      </c>
      <c r="I37" s="37">
        <v>1.08</v>
      </c>
      <c r="J37" s="38">
        <v>1.07</v>
      </c>
      <c r="K37" s="22"/>
      <c r="L37" s="22"/>
      <c r="M37" s="22"/>
      <c r="N37" s="22"/>
      <c r="O37" s="22"/>
      <c r="P37" s="22"/>
    </row>
    <row r="38" spans="1:16" ht="39" customHeight="1" x14ac:dyDescent="0.2">
      <c r="A38" s="22"/>
      <c r="B38" s="35"/>
      <c r="C38" s="1141" t="s">
        <v>544</v>
      </c>
      <c r="D38" s="1142"/>
      <c r="E38" s="1143"/>
      <c r="F38" s="36">
        <v>0.72</v>
      </c>
      <c r="G38" s="37">
        <v>1.04</v>
      </c>
      <c r="H38" s="37">
        <v>1.02</v>
      </c>
      <c r="I38" s="37">
        <v>0.98</v>
      </c>
      <c r="J38" s="38">
        <v>0.45</v>
      </c>
      <c r="K38" s="22"/>
      <c r="L38" s="22"/>
      <c r="M38" s="22"/>
      <c r="N38" s="22"/>
      <c r="O38" s="22"/>
      <c r="P38" s="22"/>
    </row>
    <row r="39" spans="1:16" ht="39" customHeight="1" x14ac:dyDescent="0.2">
      <c r="A39" s="22"/>
      <c r="B39" s="35"/>
      <c r="C39" s="1141" t="s">
        <v>545</v>
      </c>
      <c r="D39" s="1142"/>
      <c r="E39" s="1143"/>
      <c r="F39" s="36">
        <v>0.57999999999999996</v>
      </c>
      <c r="G39" s="37">
        <v>3.26</v>
      </c>
      <c r="H39" s="37">
        <v>1.67</v>
      </c>
      <c r="I39" s="37">
        <v>0.66</v>
      </c>
      <c r="J39" s="38">
        <v>0.31</v>
      </c>
      <c r="K39" s="22"/>
      <c r="L39" s="22"/>
      <c r="M39" s="22"/>
      <c r="N39" s="22"/>
      <c r="O39" s="22"/>
      <c r="P39" s="22"/>
    </row>
    <row r="40" spans="1:16" ht="39" customHeight="1" x14ac:dyDescent="0.2">
      <c r="A40" s="22"/>
      <c r="B40" s="35"/>
      <c r="C40" s="1141" t="s">
        <v>546</v>
      </c>
      <c r="D40" s="1142"/>
      <c r="E40" s="1143"/>
      <c r="F40" s="36">
        <v>0.17</v>
      </c>
      <c r="G40" s="37">
        <v>0.17</v>
      </c>
      <c r="H40" s="37">
        <v>0.2</v>
      </c>
      <c r="I40" s="37">
        <v>0.2</v>
      </c>
      <c r="J40" s="38">
        <v>0.22</v>
      </c>
      <c r="K40" s="22"/>
      <c r="L40" s="22"/>
      <c r="M40" s="22"/>
      <c r="N40" s="22"/>
      <c r="O40" s="22"/>
      <c r="P40" s="22"/>
    </row>
    <row r="41" spans="1:16" ht="39" customHeight="1" x14ac:dyDescent="0.2">
      <c r="A41" s="22"/>
      <c r="B41" s="35"/>
      <c r="C41" s="1141" t="s">
        <v>547</v>
      </c>
      <c r="D41" s="1142"/>
      <c r="E41" s="1143"/>
      <c r="F41" s="36">
        <v>0</v>
      </c>
      <c r="G41" s="37">
        <v>0.02</v>
      </c>
      <c r="H41" s="37">
        <v>7.0000000000000007E-2</v>
      </c>
      <c r="I41" s="37">
        <v>0.08</v>
      </c>
      <c r="J41" s="38">
        <v>0.06</v>
      </c>
      <c r="K41" s="22"/>
      <c r="L41" s="22"/>
      <c r="M41" s="22"/>
      <c r="N41" s="22"/>
      <c r="O41" s="22"/>
      <c r="P41" s="22"/>
    </row>
    <row r="42" spans="1:16" ht="39" customHeight="1" x14ac:dyDescent="0.2">
      <c r="A42" s="22"/>
      <c r="B42" s="39"/>
      <c r="C42" s="1141" t="s">
        <v>548</v>
      </c>
      <c r="D42" s="1142"/>
      <c r="E42" s="1143"/>
      <c r="F42" s="36" t="s">
        <v>490</v>
      </c>
      <c r="G42" s="37" t="s">
        <v>490</v>
      </c>
      <c r="H42" s="37" t="s">
        <v>490</v>
      </c>
      <c r="I42" s="37" t="s">
        <v>490</v>
      </c>
      <c r="J42" s="38" t="s">
        <v>490</v>
      </c>
      <c r="K42" s="22"/>
      <c r="L42" s="22"/>
      <c r="M42" s="22"/>
      <c r="N42" s="22"/>
      <c r="O42" s="22"/>
      <c r="P42" s="22"/>
    </row>
    <row r="43" spans="1:16" ht="39" customHeight="1" thickBot="1" x14ac:dyDescent="0.25">
      <c r="A43" s="22"/>
      <c r="B43" s="40"/>
      <c r="C43" s="1144" t="s">
        <v>549</v>
      </c>
      <c r="D43" s="1145"/>
      <c r="E43" s="1146"/>
      <c r="F43" s="41">
        <v>0</v>
      </c>
      <c r="G43" s="42">
        <v>0</v>
      </c>
      <c r="H43" s="42">
        <v>0</v>
      </c>
      <c r="I43" s="42">
        <v>0</v>
      </c>
      <c r="J43" s="43">
        <v>0</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xyYHWu5cUKS4/Q34/dDC/kmmeM+sgt8KHBots48+0BM4aXw0EpnMajoF+y5agjYM0ZIP6YqwGYoJhK18UXY7ew==" saltValue="7/NJj9frsPSLBc8d9bASO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8"/>
  <sheetViews>
    <sheetView showGridLines="0" zoomScaleNormal="100" zoomScaleSheetLayoutView="55" workbookViewId="0"/>
  </sheetViews>
  <sheetFormatPr defaultColWidth="0" defaultRowHeight="12.6" customHeight="1" zeroHeight="1" x14ac:dyDescent="0.2"/>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5">
      <c r="A44" s="48"/>
      <c r="B44" s="51" t="s">
        <v>8</v>
      </c>
      <c r="C44" s="52"/>
      <c r="D44" s="52"/>
      <c r="E44" s="53"/>
      <c r="F44" s="53"/>
      <c r="G44" s="53"/>
      <c r="H44" s="53"/>
      <c r="I44" s="53"/>
      <c r="J44" s="54" t="s">
        <v>2</v>
      </c>
      <c r="K44" s="55" t="s">
        <v>529</v>
      </c>
      <c r="L44" s="56" t="s">
        <v>530</v>
      </c>
      <c r="M44" s="56" t="s">
        <v>531</v>
      </c>
      <c r="N44" s="56" t="s">
        <v>532</v>
      </c>
      <c r="O44" s="57" t="s">
        <v>533</v>
      </c>
      <c r="P44" s="48"/>
      <c r="Q44" s="48"/>
      <c r="R44" s="48"/>
      <c r="S44" s="48"/>
      <c r="T44" s="48"/>
      <c r="U44" s="48"/>
    </row>
    <row r="45" spans="1:21" ht="30.75" customHeight="1" x14ac:dyDescent="0.2">
      <c r="A45" s="48"/>
      <c r="B45" s="1172" t="s">
        <v>9</v>
      </c>
      <c r="C45" s="1173"/>
      <c r="D45" s="58"/>
      <c r="E45" s="1178" t="s">
        <v>10</v>
      </c>
      <c r="F45" s="1178"/>
      <c r="G45" s="1178"/>
      <c r="H45" s="1178"/>
      <c r="I45" s="1178"/>
      <c r="J45" s="1179"/>
      <c r="K45" s="59">
        <v>6530</v>
      </c>
      <c r="L45" s="60">
        <v>7507</v>
      </c>
      <c r="M45" s="60">
        <v>8034</v>
      </c>
      <c r="N45" s="60">
        <v>7999</v>
      </c>
      <c r="O45" s="61">
        <v>7513</v>
      </c>
      <c r="P45" s="48"/>
      <c r="Q45" s="48"/>
      <c r="R45" s="48"/>
      <c r="S45" s="48"/>
      <c r="T45" s="48"/>
      <c r="U45" s="48"/>
    </row>
    <row r="46" spans="1:21" ht="30.75" customHeight="1" x14ac:dyDescent="0.2">
      <c r="A46" s="48"/>
      <c r="B46" s="1174"/>
      <c r="C46" s="1175"/>
      <c r="D46" s="62"/>
      <c r="E46" s="1151" t="s">
        <v>11</v>
      </c>
      <c r="F46" s="1151"/>
      <c r="G46" s="1151"/>
      <c r="H46" s="1151"/>
      <c r="I46" s="1151"/>
      <c r="J46" s="1152"/>
      <c r="K46" s="63" t="s">
        <v>490</v>
      </c>
      <c r="L46" s="64" t="s">
        <v>490</v>
      </c>
      <c r="M46" s="64" t="s">
        <v>490</v>
      </c>
      <c r="N46" s="64" t="s">
        <v>490</v>
      </c>
      <c r="O46" s="65" t="s">
        <v>490</v>
      </c>
      <c r="P46" s="48"/>
      <c r="Q46" s="48"/>
      <c r="R46" s="48"/>
      <c r="S46" s="48"/>
      <c r="T46" s="48"/>
      <c r="U46" s="48"/>
    </row>
    <row r="47" spans="1:21" ht="30.75" customHeight="1" x14ac:dyDescent="0.2">
      <c r="A47" s="48"/>
      <c r="B47" s="1174"/>
      <c r="C47" s="1175"/>
      <c r="D47" s="62"/>
      <c r="E47" s="1151" t="s">
        <v>12</v>
      </c>
      <c r="F47" s="1151"/>
      <c r="G47" s="1151"/>
      <c r="H47" s="1151"/>
      <c r="I47" s="1151"/>
      <c r="J47" s="1152"/>
      <c r="K47" s="63" t="s">
        <v>490</v>
      </c>
      <c r="L47" s="64" t="s">
        <v>490</v>
      </c>
      <c r="M47" s="64" t="s">
        <v>490</v>
      </c>
      <c r="N47" s="64" t="s">
        <v>490</v>
      </c>
      <c r="O47" s="65" t="s">
        <v>490</v>
      </c>
      <c r="P47" s="48"/>
      <c r="Q47" s="48"/>
      <c r="R47" s="48"/>
      <c r="S47" s="48"/>
      <c r="T47" s="48"/>
      <c r="U47" s="48"/>
    </row>
    <row r="48" spans="1:21" ht="30.75" customHeight="1" x14ac:dyDescent="0.2">
      <c r="A48" s="48"/>
      <c r="B48" s="1174"/>
      <c r="C48" s="1175"/>
      <c r="D48" s="62"/>
      <c r="E48" s="1151" t="s">
        <v>13</v>
      </c>
      <c r="F48" s="1151"/>
      <c r="G48" s="1151"/>
      <c r="H48" s="1151"/>
      <c r="I48" s="1151"/>
      <c r="J48" s="1152"/>
      <c r="K48" s="63">
        <v>1704</v>
      </c>
      <c r="L48" s="64">
        <v>1680</v>
      </c>
      <c r="M48" s="64">
        <v>1606</v>
      </c>
      <c r="N48" s="64">
        <v>1570</v>
      </c>
      <c r="O48" s="65">
        <v>1580</v>
      </c>
      <c r="P48" s="48"/>
      <c r="Q48" s="48"/>
      <c r="R48" s="48"/>
      <c r="S48" s="48"/>
      <c r="T48" s="48"/>
      <c r="U48" s="48"/>
    </row>
    <row r="49" spans="1:21" ht="30.75" customHeight="1" x14ac:dyDescent="0.2">
      <c r="A49" s="48"/>
      <c r="B49" s="1174"/>
      <c r="C49" s="1175"/>
      <c r="D49" s="62"/>
      <c r="E49" s="1151" t="s">
        <v>14</v>
      </c>
      <c r="F49" s="1151"/>
      <c r="G49" s="1151"/>
      <c r="H49" s="1151"/>
      <c r="I49" s="1151"/>
      <c r="J49" s="1152"/>
      <c r="K49" s="63" t="s">
        <v>490</v>
      </c>
      <c r="L49" s="64" t="s">
        <v>490</v>
      </c>
      <c r="M49" s="64" t="s">
        <v>490</v>
      </c>
      <c r="N49" s="64" t="s">
        <v>490</v>
      </c>
      <c r="O49" s="65" t="s">
        <v>490</v>
      </c>
      <c r="P49" s="48"/>
      <c r="Q49" s="48"/>
      <c r="R49" s="48"/>
      <c r="S49" s="48"/>
      <c r="T49" s="48"/>
      <c r="U49" s="48"/>
    </row>
    <row r="50" spans="1:21" ht="30.75" customHeight="1" x14ac:dyDescent="0.2">
      <c r="A50" s="48"/>
      <c r="B50" s="1174"/>
      <c r="C50" s="1175"/>
      <c r="D50" s="62"/>
      <c r="E50" s="1151" t="s">
        <v>15</v>
      </c>
      <c r="F50" s="1151"/>
      <c r="G50" s="1151"/>
      <c r="H50" s="1151"/>
      <c r="I50" s="1151"/>
      <c r="J50" s="1152"/>
      <c r="K50" s="63">
        <v>305</v>
      </c>
      <c r="L50" s="64">
        <v>973</v>
      </c>
      <c r="M50" s="64">
        <v>310</v>
      </c>
      <c r="N50" s="64">
        <v>307</v>
      </c>
      <c r="O50" s="65">
        <v>303</v>
      </c>
      <c r="P50" s="48"/>
      <c r="Q50" s="48"/>
      <c r="R50" s="48"/>
      <c r="S50" s="48"/>
      <c r="T50" s="48"/>
      <c r="U50" s="48"/>
    </row>
    <row r="51" spans="1:21" ht="30.75" customHeight="1" x14ac:dyDescent="0.2">
      <c r="A51" s="48"/>
      <c r="B51" s="1176"/>
      <c r="C51" s="1177"/>
      <c r="D51" s="66"/>
      <c r="E51" s="1151" t="s">
        <v>16</v>
      </c>
      <c r="F51" s="1151"/>
      <c r="G51" s="1151"/>
      <c r="H51" s="1151"/>
      <c r="I51" s="1151"/>
      <c r="J51" s="1152"/>
      <c r="K51" s="63" t="s">
        <v>490</v>
      </c>
      <c r="L51" s="64" t="s">
        <v>490</v>
      </c>
      <c r="M51" s="64" t="s">
        <v>490</v>
      </c>
      <c r="N51" s="64" t="s">
        <v>490</v>
      </c>
      <c r="O51" s="65" t="s">
        <v>490</v>
      </c>
      <c r="P51" s="48"/>
      <c r="Q51" s="48"/>
      <c r="R51" s="48"/>
      <c r="S51" s="48"/>
      <c r="T51" s="48"/>
      <c r="U51" s="48"/>
    </row>
    <row r="52" spans="1:21" ht="30.75" customHeight="1" x14ac:dyDescent="0.2">
      <c r="A52" s="48"/>
      <c r="B52" s="1149" t="s">
        <v>17</v>
      </c>
      <c r="C52" s="1150"/>
      <c r="D52" s="66"/>
      <c r="E52" s="1151" t="s">
        <v>18</v>
      </c>
      <c r="F52" s="1151"/>
      <c r="G52" s="1151"/>
      <c r="H52" s="1151"/>
      <c r="I52" s="1151"/>
      <c r="J52" s="1152"/>
      <c r="K52" s="63">
        <v>9232</v>
      </c>
      <c r="L52" s="64">
        <v>10356</v>
      </c>
      <c r="M52" s="64">
        <v>9850</v>
      </c>
      <c r="N52" s="64">
        <v>9298</v>
      </c>
      <c r="O52" s="65">
        <v>8886</v>
      </c>
      <c r="P52" s="48"/>
      <c r="Q52" s="48"/>
      <c r="R52" s="48"/>
      <c r="S52" s="48"/>
      <c r="T52" s="48"/>
      <c r="U52" s="48"/>
    </row>
    <row r="53" spans="1:21" ht="30.75" customHeight="1" thickBot="1" x14ac:dyDescent="0.25">
      <c r="A53" s="48"/>
      <c r="B53" s="1153" t="s">
        <v>19</v>
      </c>
      <c r="C53" s="1154"/>
      <c r="D53" s="67"/>
      <c r="E53" s="1155" t="s">
        <v>20</v>
      </c>
      <c r="F53" s="1155"/>
      <c r="G53" s="1155"/>
      <c r="H53" s="1155"/>
      <c r="I53" s="1155"/>
      <c r="J53" s="1156"/>
      <c r="K53" s="68">
        <v>-693</v>
      </c>
      <c r="L53" s="69">
        <v>-196</v>
      </c>
      <c r="M53" s="69">
        <v>100</v>
      </c>
      <c r="N53" s="69">
        <v>578</v>
      </c>
      <c r="O53" s="70">
        <v>510</v>
      </c>
      <c r="P53" s="48"/>
      <c r="Q53" s="48"/>
      <c r="R53" s="48"/>
      <c r="S53" s="48"/>
      <c r="T53" s="48"/>
      <c r="U53" s="48"/>
    </row>
    <row r="54" spans="1:21" ht="24" customHeight="1" x14ac:dyDescent="0.2">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5">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5">
      <c r="A57" s="48"/>
      <c r="B57" s="76"/>
      <c r="C57" s="77"/>
      <c r="D57" s="77"/>
      <c r="E57" s="78"/>
      <c r="F57" s="78"/>
      <c r="G57" s="78"/>
      <c r="H57" s="78"/>
      <c r="I57" s="78"/>
      <c r="J57" s="79" t="s">
        <v>2</v>
      </c>
      <c r="K57" s="80" t="s">
        <v>550</v>
      </c>
      <c r="L57" s="81" t="s">
        <v>551</v>
      </c>
      <c r="M57" s="81" t="s">
        <v>552</v>
      </c>
      <c r="N57" s="81" t="s">
        <v>553</v>
      </c>
      <c r="O57" s="82" t="s">
        <v>554</v>
      </c>
      <c r="P57" s="48"/>
      <c r="Q57" s="48"/>
      <c r="R57" s="48"/>
      <c r="S57" s="48"/>
      <c r="T57" s="48"/>
      <c r="U57" s="48"/>
    </row>
    <row r="58" spans="1:21" ht="31.5" customHeight="1" x14ac:dyDescent="0.2">
      <c r="B58" s="1157" t="s">
        <v>24</v>
      </c>
      <c r="C58" s="1158"/>
      <c r="D58" s="1163" t="s">
        <v>25</v>
      </c>
      <c r="E58" s="1164"/>
      <c r="F58" s="1164"/>
      <c r="G58" s="1164"/>
      <c r="H58" s="1164"/>
      <c r="I58" s="1164"/>
      <c r="J58" s="1165"/>
      <c r="K58" s="83"/>
      <c r="L58" s="84"/>
      <c r="M58" s="84"/>
      <c r="N58" s="84"/>
      <c r="O58" s="85"/>
    </row>
    <row r="59" spans="1:21" ht="31.5" customHeight="1" x14ac:dyDescent="0.2">
      <c r="B59" s="1159"/>
      <c r="C59" s="1160"/>
      <c r="D59" s="1166" t="s">
        <v>26</v>
      </c>
      <c r="E59" s="1167"/>
      <c r="F59" s="1167"/>
      <c r="G59" s="1167"/>
      <c r="H59" s="1167"/>
      <c r="I59" s="1167"/>
      <c r="J59" s="1168"/>
      <c r="K59" s="86"/>
      <c r="L59" s="87"/>
      <c r="M59" s="87"/>
      <c r="N59" s="87"/>
      <c r="O59" s="88"/>
    </row>
    <row r="60" spans="1:21" ht="31.5" customHeight="1" thickBot="1" x14ac:dyDescent="0.25">
      <c r="B60" s="1161"/>
      <c r="C60" s="1162"/>
      <c r="D60" s="1169" t="s">
        <v>27</v>
      </c>
      <c r="E60" s="1170"/>
      <c r="F60" s="1170"/>
      <c r="G60" s="1170"/>
      <c r="H60" s="1170"/>
      <c r="I60" s="1170"/>
      <c r="J60" s="1171"/>
      <c r="K60" s="89"/>
      <c r="L60" s="90"/>
      <c r="M60" s="90"/>
      <c r="N60" s="90"/>
      <c r="O60" s="91"/>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
      <c r="A64" s="48"/>
      <c r="B64" s="71"/>
      <c r="C64" s="48"/>
      <c r="D64" s="48"/>
      <c r="E64" s="48"/>
      <c r="F64" s="48"/>
      <c r="G64" s="48"/>
      <c r="H64" s="48"/>
      <c r="I64" s="48"/>
      <c r="J64" s="48"/>
      <c r="K64" s="48"/>
      <c r="L64" s="48"/>
      <c r="M64" s="48"/>
      <c r="N64" s="48"/>
      <c r="O64" s="48"/>
      <c r="P64" s="48"/>
      <c r="Q64" s="48"/>
      <c r="R64" s="48"/>
      <c r="S64" s="48"/>
      <c r="T64" s="48"/>
      <c r="U64" s="48"/>
    </row>
    <row r="65" s="49" customFormat="1" ht="12.6" hidden="1" customHeight="1" x14ac:dyDescent="0.2"/>
    <row r="66" s="49" customFormat="1" ht="12.6" hidden="1" customHeight="1" x14ac:dyDescent="0.2"/>
    <row r="67" s="49" customFormat="1" ht="12.6" hidden="1" customHeight="1" x14ac:dyDescent="0.2"/>
    <row r="68" s="49" customFormat="1" ht="12.6" hidden="1" customHeight="1" x14ac:dyDescent="0.2"/>
  </sheetData>
  <sheetProtection algorithmName="SHA-512" hashValue="1wSWjIETDJ30xVj3DscXz4vpCrOusqr2Ot+AtnJxH9UQ9wEbuYJXKEbtvV2OS2FKiBInCdk4Ko6byFdMpucWLQ==" saltValue="J3Ym1Ua8MonkY538mNCn8A=="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3" orientation="landscape"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2"/>
  <cols>
    <col min="1" max="1" width="6.6640625" style="96" customWidth="1"/>
    <col min="2" max="3" width="12.6640625" style="96" customWidth="1"/>
    <col min="4" max="4" width="11.6640625" style="96" customWidth="1"/>
    <col min="5" max="8" width="10.33203125" style="96" customWidth="1"/>
    <col min="9" max="13" width="16.33203125" style="96" customWidth="1"/>
    <col min="14" max="19" width="12.66406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25">
      <c r="B40" s="98" t="s">
        <v>8</v>
      </c>
      <c r="C40" s="99"/>
      <c r="D40" s="99"/>
      <c r="E40" s="100"/>
      <c r="F40" s="100"/>
      <c r="G40" s="100"/>
      <c r="H40" s="101" t="s">
        <v>2</v>
      </c>
      <c r="I40" s="102" t="s">
        <v>529</v>
      </c>
      <c r="J40" s="103" t="s">
        <v>530</v>
      </c>
      <c r="K40" s="103" t="s">
        <v>531</v>
      </c>
      <c r="L40" s="103" t="s">
        <v>532</v>
      </c>
      <c r="M40" s="104" t="s">
        <v>533</v>
      </c>
    </row>
    <row r="41" spans="2:13" ht="27.75" customHeight="1" x14ac:dyDescent="0.2">
      <c r="B41" s="1192" t="s">
        <v>30</v>
      </c>
      <c r="C41" s="1193"/>
      <c r="D41" s="105"/>
      <c r="E41" s="1194" t="s">
        <v>31</v>
      </c>
      <c r="F41" s="1194"/>
      <c r="G41" s="1194"/>
      <c r="H41" s="1195"/>
      <c r="I41" s="343">
        <v>74557</v>
      </c>
      <c r="J41" s="344">
        <v>73312</v>
      </c>
      <c r="K41" s="344">
        <v>73283</v>
      </c>
      <c r="L41" s="344">
        <v>76006</v>
      </c>
      <c r="M41" s="345">
        <v>84438</v>
      </c>
    </row>
    <row r="42" spans="2:13" ht="27.75" customHeight="1" x14ac:dyDescent="0.2">
      <c r="B42" s="1182"/>
      <c r="C42" s="1183"/>
      <c r="D42" s="106"/>
      <c r="E42" s="1186" t="s">
        <v>32</v>
      </c>
      <c r="F42" s="1186"/>
      <c r="G42" s="1186"/>
      <c r="H42" s="1187"/>
      <c r="I42" s="346">
        <v>2736</v>
      </c>
      <c r="J42" s="347">
        <v>2758</v>
      </c>
      <c r="K42" s="347">
        <v>2485</v>
      </c>
      <c r="L42" s="347">
        <v>2212</v>
      </c>
      <c r="M42" s="348">
        <v>1939</v>
      </c>
    </row>
    <row r="43" spans="2:13" ht="27.75" customHeight="1" x14ac:dyDescent="0.2">
      <c r="B43" s="1182"/>
      <c r="C43" s="1183"/>
      <c r="D43" s="106"/>
      <c r="E43" s="1186" t="s">
        <v>33</v>
      </c>
      <c r="F43" s="1186"/>
      <c r="G43" s="1186"/>
      <c r="H43" s="1187"/>
      <c r="I43" s="346">
        <v>14636</v>
      </c>
      <c r="J43" s="347">
        <v>13966</v>
      </c>
      <c r="K43" s="347">
        <v>13540</v>
      </c>
      <c r="L43" s="347">
        <v>13013</v>
      </c>
      <c r="M43" s="348">
        <v>13505</v>
      </c>
    </row>
    <row r="44" spans="2:13" ht="27.75" customHeight="1" x14ac:dyDescent="0.2">
      <c r="B44" s="1182"/>
      <c r="C44" s="1183"/>
      <c r="D44" s="106"/>
      <c r="E44" s="1186" t="s">
        <v>34</v>
      </c>
      <c r="F44" s="1186"/>
      <c r="G44" s="1186"/>
      <c r="H44" s="1187"/>
      <c r="I44" s="346" t="s">
        <v>490</v>
      </c>
      <c r="J44" s="347" t="s">
        <v>490</v>
      </c>
      <c r="K44" s="347" t="s">
        <v>490</v>
      </c>
      <c r="L44" s="347" t="s">
        <v>490</v>
      </c>
      <c r="M44" s="348" t="s">
        <v>490</v>
      </c>
    </row>
    <row r="45" spans="2:13" ht="27.75" customHeight="1" x14ac:dyDescent="0.2">
      <c r="B45" s="1182"/>
      <c r="C45" s="1183"/>
      <c r="D45" s="106"/>
      <c r="E45" s="1186" t="s">
        <v>35</v>
      </c>
      <c r="F45" s="1186"/>
      <c r="G45" s="1186"/>
      <c r="H45" s="1187"/>
      <c r="I45" s="346">
        <v>15283</v>
      </c>
      <c r="J45" s="347">
        <v>15351</v>
      </c>
      <c r="K45" s="347">
        <v>15296</v>
      </c>
      <c r="L45" s="347">
        <v>15860</v>
      </c>
      <c r="M45" s="348">
        <v>16039</v>
      </c>
    </row>
    <row r="46" spans="2:13" ht="27.75" customHeight="1" x14ac:dyDescent="0.2">
      <c r="B46" s="1182"/>
      <c r="C46" s="1183"/>
      <c r="D46" s="107"/>
      <c r="E46" s="1186" t="s">
        <v>36</v>
      </c>
      <c r="F46" s="1186"/>
      <c r="G46" s="1186"/>
      <c r="H46" s="1187"/>
      <c r="I46" s="346">
        <v>5573</v>
      </c>
      <c r="J46" s="347">
        <v>4008</v>
      </c>
      <c r="K46" s="347">
        <v>2205</v>
      </c>
      <c r="L46" s="347">
        <v>3639</v>
      </c>
      <c r="M46" s="348">
        <v>4081</v>
      </c>
    </row>
    <row r="47" spans="2:13" ht="27.75" customHeight="1" x14ac:dyDescent="0.2">
      <c r="B47" s="1182"/>
      <c r="C47" s="1183"/>
      <c r="D47" s="108"/>
      <c r="E47" s="1196" t="s">
        <v>37</v>
      </c>
      <c r="F47" s="1197"/>
      <c r="G47" s="1197"/>
      <c r="H47" s="1198"/>
      <c r="I47" s="346" t="s">
        <v>490</v>
      </c>
      <c r="J47" s="347" t="s">
        <v>490</v>
      </c>
      <c r="K47" s="347" t="s">
        <v>490</v>
      </c>
      <c r="L47" s="347" t="s">
        <v>490</v>
      </c>
      <c r="M47" s="348" t="s">
        <v>490</v>
      </c>
    </row>
    <row r="48" spans="2:13" ht="27.75" customHeight="1" x14ac:dyDescent="0.2">
      <c r="B48" s="1182"/>
      <c r="C48" s="1183"/>
      <c r="D48" s="106"/>
      <c r="E48" s="1186" t="s">
        <v>38</v>
      </c>
      <c r="F48" s="1186"/>
      <c r="G48" s="1186"/>
      <c r="H48" s="1187"/>
      <c r="I48" s="346" t="s">
        <v>490</v>
      </c>
      <c r="J48" s="347" t="s">
        <v>490</v>
      </c>
      <c r="K48" s="347" t="s">
        <v>490</v>
      </c>
      <c r="L48" s="347" t="s">
        <v>490</v>
      </c>
      <c r="M48" s="348" t="s">
        <v>490</v>
      </c>
    </row>
    <row r="49" spans="2:13" ht="27.75" customHeight="1" x14ac:dyDescent="0.2">
      <c r="B49" s="1184"/>
      <c r="C49" s="1185"/>
      <c r="D49" s="106"/>
      <c r="E49" s="1186" t="s">
        <v>39</v>
      </c>
      <c r="F49" s="1186"/>
      <c r="G49" s="1186"/>
      <c r="H49" s="1187"/>
      <c r="I49" s="346" t="s">
        <v>490</v>
      </c>
      <c r="J49" s="347" t="s">
        <v>490</v>
      </c>
      <c r="K49" s="347" t="s">
        <v>490</v>
      </c>
      <c r="L49" s="347" t="s">
        <v>490</v>
      </c>
      <c r="M49" s="348" t="s">
        <v>490</v>
      </c>
    </row>
    <row r="50" spans="2:13" ht="27.75" customHeight="1" x14ac:dyDescent="0.2">
      <c r="B50" s="1180" t="s">
        <v>40</v>
      </c>
      <c r="C50" s="1181"/>
      <c r="D50" s="109"/>
      <c r="E50" s="1186" t="s">
        <v>41</v>
      </c>
      <c r="F50" s="1186"/>
      <c r="G50" s="1186"/>
      <c r="H50" s="1187"/>
      <c r="I50" s="346">
        <v>38644</v>
      </c>
      <c r="J50" s="347">
        <v>40547</v>
      </c>
      <c r="K50" s="347">
        <v>39794</v>
      </c>
      <c r="L50" s="347">
        <v>37802</v>
      </c>
      <c r="M50" s="348">
        <v>41944</v>
      </c>
    </row>
    <row r="51" spans="2:13" ht="27.75" customHeight="1" x14ac:dyDescent="0.2">
      <c r="B51" s="1182"/>
      <c r="C51" s="1183"/>
      <c r="D51" s="106"/>
      <c r="E51" s="1186" t="s">
        <v>42</v>
      </c>
      <c r="F51" s="1186"/>
      <c r="G51" s="1186"/>
      <c r="H51" s="1187"/>
      <c r="I51" s="346">
        <v>34784</v>
      </c>
      <c r="J51" s="347">
        <v>32875</v>
      </c>
      <c r="K51" s="347">
        <v>31065</v>
      </c>
      <c r="L51" s="347">
        <v>30346</v>
      </c>
      <c r="M51" s="348">
        <v>30920</v>
      </c>
    </row>
    <row r="52" spans="2:13" ht="27.75" customHeight="1" x14ac:dyDescent="0.2">
      <c r="B52" s="1184"/>
      <c r="C52" s="1185"/>
      <c r="D52" s="106"/>
      <c r="E52" s="1186" t="s">
        <v>43</v>
      </c>
      <c r="F52" s="1186"/>
      <c r="G52" s="1186"/>
      <c r="H52" s="1187"/>
      <c r="I52" s="346">
        <v>67097</v>
      </c>
      <c r="J52" s="347">
        <v>67019</v>
      </c>
      <c r="K52" s="347">
        <v>64059</v>
      </c>
      <c r="L52" s="347">
        <v>61809</v>
      </c>
      <c r="M52" s="348">
        <v>115765</v>
      </c>
    </row>
    <row r="53" spans="2:13" ht="27.75" customHeight="1" thickBot="1" x14ac:dyDescent="0.25">
      <c r="B53" s="1188" t="s">
        <v>19</v>
      </c>
      <c r="C53" s="1189"/>
      <c r="D53" s="110"/>
      <c r="E53" s="1190" t="s">
        <v>44</v>
      </c>
      <c r="F53" s="1190"/>
      <c r="G53" s="1190"/>
      <c r="H53" s="1191"/>
      <c r="I53" s="349">
        <v>-27740</v>
      </c>
      <c r="J53" s="350">
        <v>-31047</v>
      </c>
      <c r="K53" s="350">
        <v>-28109</v>
      </c>
      <c r="L53" s="350">
        <v>-19228</v>
      </c>
      <c r="M53" s="351">
        <v>-68626</v>
      </c>
    </row>
    <row r="54" spans="2:13" ht="27.75" customHeight="1" x14ac:dyDescent="0.2">
      <c r="B54" s="111"/>
      <c r="C54" s="112"/>
      <c r="D54" s="112"/>
      <c r="E54" s="113"/>
      <c r="F54" s="113"/>
      <c r="G54" s="113"/>
      <c r="H54" s="113"/>
      <c r="I54" s="114"/>
      <c r="J54" s="114"/>
      <c r="K54" s="114"/>
      <c r="L54" s="114"/>
      <c r="M54" s="114"/>
    </row>
    <row r="55" spans="2:13" ht="13.2" x14ac:dyDescent="0.2"/>
  </sheetData>
  <sheetProtection algorithmName="SHA-512" hashValue="nSl3FdCBKAeNc9U3t7JInStbBUTCnGZJnr4LDZMy4KcgPR/6zzJFtz6yf4bmqiEeYjOYaqRkFkPC+G96k5Hchw==" saltValue="P/zAyvsFzlDGuM3JNolvBw=="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74"/>
  <sheetViews>
    <sheetView showGridLines="0" zoomScaleNormal="100" zoomScaleSheetLayoutView="100" workbookViewId="0"/>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s="1" customFormat="1" ht="16.5" customHeight="1" x14ac:dyDescent="0.2"/>
    <row r="2" s="1" customFormat="1" ht="16.5" customHeight="1" x14ac:dyDescent="0.2"/>
    <row r="3" s="1" customFormat="1" ht="16.5" customHeight="1" x14ac:dyDescent="0.2"/>
    <row r="4" s="1" customFormat="1" ht="16.5" customHeight="1" x14ac:dyDescent="0.2"/>
    <row r="5" s="1" customFormat="1" ht="16.5" customHeight="1" x14ac:dyDescent="0.2"/>
    <row r="6" s="1" customFormat="1" ht="16.5" customHeight="1" x14ac:dyDescent="0.2"/>
    <row r="7" s="1" customFormat="1" ht="16.5" customHeight="1" x14ac:dyDescent="0.2"/>
    <row r="8" s="1" customFormat="1" ht="16.5" customHeight="1" x14ac:dyDescent="0.2"/>
    <row r="9" s="1" customFormat="1" ht="16.5" customHeight="1" x14ac:dyDescent="0.2"/>
    <row r="10" s="1" customFormat="1" ht="16.5" customHeight="1" x14ac:dyDescent="0.2"/>
    <row r="11" s="1" customFormat="1" ht="16.5" customHeight="1" x14ac:dyDescent="0.2"/>
    <row r="12" s="1" customFormat="1" ht="16.5" customHeight="1" x14ac:dyDescent="0.2"/>
    <row r="13" s="1" customFormat="1" ht="16.5" customHeight="1" x14ac:dyDescent="0.2"/>
    <row r="14" s="1" customFormat="1" ht="16.5" customHeight="1" x14ac:dyDescent="0.2"/>
    <row r="15" s="1" customFormat="1" ht="16.5" customHeight="1" x14ac:dyDescent="0.2"/>
    <row r="16" s="1" customFormat="1" ht="16.5" customHeight="1" x14ac:dyDescent="0.2"/>
    <row r="17" s="1" customFormat="1" ht="16.5" customHeight="1" x14ac:dyDescent="0.2"/>
    <row r="18" s="1" customFormat="1" ht="16.5" customHeight="1" x14ac:dyDescent="0.2"/>
    <row r="19" s="1" customFormat="1" ht="16.5" customHeight="1" x14ac:dyDescent="0.2"/>
    <row r="20" s="1" customFormat="1" ht="16.5" customHeight="1" x14ac:dyDescent="0.2"/>
    <row r="21" s="1" customFormat="1" ht="16.5" customHeight="1" x14ac:dyDescent="0.2"/>
    <row r="22" s="1" customFormat="1" ht="16.5" customHeight="1" x14ac:dyDescent="0.2"/>
    <row r="23" s="1" customFormat="1" ht="16.5" customHeight="1" x14ac:dyDescent="0.2"/>
    <row r="24" s="1" customFormat="1" ht="16.5" customHeight="1" x14ac:dyDescent="0.2"/>
    <row r="25" s="1" customFormat="1" ht="16.5" customHeight="1" x14ac:dyDescent="0.2"/>
    <row r="26" s="1" customFormat="1" ht="16.5" customHeight="1" x14ac:dyDescent="0.2"/>
    <row r="27" s="1" customFormat="1" ht="16.5" customHeight="1" x14ac:dyDescent="0.2"/>
    <row r="28" s="1" customFormat="1" ht="16.5" customHeight="1" x14ac:dyDescent="0.2"/>
    <row r="29" s="1" customFormat="1" ht="16.5" customHeight="1" x14ac:dyDescent="0.2"/>
    <row r="30" s="1" customFormat="1" ht="16.5" customHeight="1" x14ac:dyDescent="0.2"/>
    <row r="31" s="1" customFormat="1" ht="16.5" customHeight="1" x14ac:dyDescent="0.2"/>
    <row r="32" s="1" customFormat="1" ht="16.5" customHeight="1" x14ac:dyDescent="0.2"/>
    <row r="33" s="1" customFormat="1" ht="16.5" customHeight="1" x14ac:dyDescent="0.2"/>
    <row r="34" s="1" customFormat="1" ht="16.5" customHeight="1" x14ac:dyDescent="0.2"/>
    <row r="35" s="1" customFormat="1" ht="16.5" customHeight="1" x14ac:dyDescent="0.2"/>
    <row r="36" s="1" customFormat="1" ht="16.5" customHeight="1" x14ac:dyDescent="0.2"/>
    <row r="37" s="1" customFormat="1" ht="16.5" customHeight="1" x14ac:dyDescent="0.2"/>
    <row r="38" s="1" customFormat="1" ht="16.5" customHeight="1" x14ac:dyDescent="0.2"/>
    <row r="39" s="1" customFormat="1" ht="16.5" customHeight="1" x14ac:dyDescent="0.2"/>
    <row r="40" s="1" customFormat="1" ht="16.5" customHeight="1" x14ac:dyDescent="0.2"/>
    <row r="41" s="1" customFormat="1" ht="16.5" customHeight="1" x14ac:dyDescent="0.2"/>
    <row r="42" s="1" customFormat="1" ht="16.5" customHeight="1" x14ac:dyDescent="0.2"/>
    <row r="43" s="1" customFormat="1" ht="16.5" customHeight="1" x14ac:dyDescent="0.2"/>
    <row r="44" s="1" customFormat="1" ht="16.5" customHeight="1" x14ac:dyDescent="0.2"/>
    <row r="45" s="1" customFormat="1" ht="16.5" customHeight="1" x14ac:dyDescent="0.2"/>
    <row r="46" s="1" customFormat="1" ht="16.5" customHeight="1" x14ac:dyDescent="0.2"/>
    <row r="47" s="1" customFormat="1" ht="16.5" customHeight="1" x14ac:dyDescent="0.2"/>
    <row r="48" s="1" customFormat="1"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5" t="s">
        <v>45</v>
      </c>
    </row>
    <row r="54" spans="2:8" ht="29.25" customHeight="1" thickBot="1" x14ac:dyDescent="0.3">
      <c r="B54" s="116" t="s">
        <v>1</v>
      </c>
      <c r="C54" s="117"/>
      <c r="D54" s="117"/>
      <c r="E54" s="118" t="s">
        <v>2</v>
      </c>
      <c r="F54" s="119" t="s">
        <v>531</v>
      </c>
      <c r="G54" s="119" t="s">
        <v>532</v>
      </c>
      <c r="H54" s="120" t="s">
        <v>533</v>
      </c>
    </row>
    <row r="55" spans="2:8" ht="52.5" customHeight="1" x14ac:dyDescent="0.2">
      <c r="B55" s="121"/>
      <c r="C55" s="1207" t="s">
        <v>46</v>
      </c>
      <c r="D55" s="1207"/>
      <c r="E55" s="1208"/>
      <c r="F55" s="352">
        <v>14304</v>
      </c>
      <c r="G55" s="352">
        <v>14564</v>
      </c>
      <c r="H55" s="353">
        <v>12932</v>
      </c>
    </row>
    <row r="56" spans="2:8" ht="52.5" customHeight="1" x14ac:dyDescent="0.2">
      <c r="B56" s="122"/>
      <c r="C56" s="1209" t="s">
        <v>47</v>
      </c>
      <c r="D56" s="1209"/>
      <c r="E56" s="1210"/>
      <c r="F56" s="354" t="s">
        <v>490</v>
      </c>
      <c r="G56" s="354" t="s">
        <v>490</v>
      </c>
      <c r="H56" s="355" t="s">
        <v>490</v>
      </c>
    </row>
    <row r="57" spans="2:8" ht="53.25" customHeight="1" x14ac:dyDescent="0.2">
      <c r="B57" s="122"/>
      <c r="C57" s="1211" t="s">
        <v>48</v>
      </c>
      <c r="D57" s="1211"/>
      <c r="E57" s="1212"/>
      <c r="F57" s="356">
        <v>21287</v>
      </c>
      <c r="G57" s="356">
        <v>19534</v>
      </c>
      <c r="H57" s="357">
        <v>25072</v>
      </c>
    </row>
    <row r="58" spans="2:8" ht="45.75" customHeight="1" x14ac:dyDescent="0.2">
      <c r="B58" s="123"/>
      <c r="C58" s="1199" t="s">
        <v>571</v>
      </c>
      <c r="D58" s="1200"/>
      <c r="E58" s="1201"/>
      <c r="F58" s="1213">
        <v>6369</v>
      </c>
      <c r="G58" s="1213">
        <v>6990</v>
      </c>
      <c r="H58" s="1214">
        <v>8751</v>
      </c>
    </row>
    <row r="59" spans="2:8" ht="45.75" customHeight="1" x14ac:dyDescent="0.2">
      <c r="B59" s="123"/>
      <c r="C59" s="1199" t="s">
        <v>555</v>
      </c>
      <c r="D59" s="1200"/>
      <c r="E59" s="1201"/>
      <c r="F59" s="1213">
        <v>4165</v>
      </c>
      <c r="G59" s="1213">
        <v>4968</v>
      </c>
      <c r="H59" s="1214">
        <v>5771</v>
      </c>
    </row>
    <row r="60" spans="2:8" ht="45.75" customHeight="1" x14ac:dyDescent="0.2">
      <c r="B60" s="123"/>
      <c r="C60" s="1199" t="s">
        <v>572</v>
      </c>
      <c r="D60" s="1200"/>
      <c r="E60" s="1201"/>
      <c r="F60" s="1213">
        <v>404</v>
      </c>
      <c r="G60" s="1213">
        <v>404</v>
      </c>
      <c r="H60" s="1214">
        <v>3841</v>
      </c>
    </row>
    <row r="61" spans="2:8" ht="45.75" customHeight="1" x14ac:dyDescent="0.2">
      <c r="B61" s="123"/>
      <c r="C61" s="1199" t="s">
        <v>573</v>
      </c>
      <c r="D61" s="1200"/>
      <c r="E61" s="1201"/>
      <c r="F61" s="1213">
        <v>7179</v>
      </c>
      <c r="G61" s="1213">
        <v>3773</v>
      </c>
      <c r="H61" s="1214">
        <v>3178</v>
      </c>
    </row>
    <row r="62" spans="2:8" ht="45.75" customHeight="1" thickBot="1" x14ac:dyDescent="0.25">
      <c r="B62" s="124"/>
      <c r="C62" s="1202" t="s">
        <v>574</v>
      </c>
      <c r="D62" s="1203"/>
      <c r="E62" s="1204"/>
      <c r="F62" s="1215">
        <v>679</v>
      </c>
      <c r="G62" s="1215">
        <v>660</v>
      </c>
      <c r="H62" s="1216">
        <v>667</v>
      </c>
    </row>
    <row r="63" spans="2:8" ht="52.5" customHeight="1" thickBot="1" x14ac:dyDescent="0.25">
      <c r="B63" s="125"/>
      <c r="C63" s="1205" t="s">
        <v>49</v>
      </c>
      <c r="D63" s="1205"/>
      <c r="E63" s="1206"/>
      <c r="F63" s="358">
        <v>35590</v>
      </c>
      <c r="G63" s="358">
        <v>34097</v>
      </c>
      <c r="H63" s="359">
        <v>38003</v>
      </c>
    </row>
    <row r="64" spans="2:8" ht="13.2" x14ac:dyDescent="0.2"/>
    <row r="65" s="1" customFormat="1" ht="13.5" hidden="1" customHeight="1" x14ac:dyDescent="0.2"/>
    <row r="66" s="1" customFormat="1" ht="13.5" hidden="1" customHeight="1" x14ac:dyDescent="0.2"/>
    <row r="67" s="1" customFormat="1" ht="13.5" hidden="1" customHeight="1" x14ac:dyDescent="0.2"/>
    <row r="68" s="1" customFormat="1" ht="13.5" hidden="1" customHeight="1" x14ac:dyDescent="0.2"/>
    <row r="69" s="1" customFormat="1" ht="13.5" hidden="1" customHeight="1" x14ac:dyDescent="0.2"/>
    <row r="70" s="1" customFormat="1" ht="13.5" hidden="1" customHeight="1" x14ac:dyDescent="0.2"/>
    <row r="71" s="1" customFormat="1" ht="13.5" hidden="1" customHeight="1" x14ac:dyDescent="0.2"/>
    <row r="72" s="1" customFormat="1" ht="13.5" hidden="1" customHeight="1" x14ac:dyDescent="0.2"/>
    <row r="73" s="1" customFormat="1" ht="13.5" hidden="1" customHeight="1" x14ac:dyDescent="0.2"/>
    <row r="74" s="1" customFormat="1" ht="13.5" hidden="1" customHeight="1" x14ac:dyDescent="0.2"/>
  </sheetData>
  <sheetProtection algorithmName="SHA-512" hashValue="yy0zNwgztaxdV5C7VcHi3zJnjIx3Nh6rPNW29I0ZTPNoOzu2TRIanUDNJ517YGgy61/zYDFcMCy1BIojgkieQQ==" saltValue="xbJpdzw9TgN71BRMkvG5mQ==" spinCount="100000" sheet="1" objects="1" scenarios="1"/>
  <mergeCells count="9">
    <mergeCell ref="C58:E58"/>
    <mergeCell ref="C59:E59"/>
    <mergeCell ref="C60:E60"/>
    <mergeCell ref="C63:E63"/>
    <mergeCell ref="C55:E55"/>
    <mergeCell ref="C56:E56"/>
    <mergeCell ref="C57:E57"/>
    <mergeCell ref="C61:E61"/>
    <mergeCell ref="C62:E62"/>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32" customWidth="1"/>
    <col min="2" max="8" width="13.33203125" style="132" customWidth="1"/>
    <col min="9" max="16384" width="11.109375" style="132"/>
  </cols>
  <sheetData>
    <row r="1" spans="1:8" x14ac:dyDescent="0.2">
      <c r="A1" s="126"/>
      <c r="B1" s="127"/>
      <c r="C1" s="128"/>
      <c r="D1" s="129"/>
      <c r="E1" s="130"/>
      <c r="F1" s="130"/>
      <c r="G1" s="130"/>
      <c r="H1" s="131"/>
    </row>
    <row r="2" spans="1:8" x14ac:dyDescent="0.2">
      <c r="A2" s="133"/>
      <c r="B2" s="134"/>
      <c r="C2" s="135"/>
      <c r="D2" s="136" t="s">
        <v>50</v>
      </c>
      <c r="E2" s="137"/>
      <c r="F2" s="138" t="s">
        <v>528</v>
      </c>
      <c r="G2" s="139"/>
      <c r="H2" s="140"/>
    </row>
    <row r="3" spans="1:8" x14ac:dyDescent="0.2">
      <c r="A3" s="136" t="s">
        <v>521</v>
      </c>
      <c r="B3" s="141"/>
      <c r="C3" s="142"/>
      <c r="D3" s="143">
        <v>43019</v>
      </c>
      <c r="E3" s="144"/>
      <c r="F3" s="145">
        <v>52191</v>
      </c>
      <c r="G3" s="146"/>
      <c r="H3" s="147"/>
    </row>
    <row r="4" spans="1:8" x14ac:dyDescent="0.2">
      <c r="A4" s="148"/>
      <c r="B4" s="149"/>
      <c r="C4" s="150"/>
      <c r="D4" s="151">
        <v>31658</v>
      </c>
      <c r="E4" s="152"/>
      <c r="F4" s="153">
        <v>26807</v>
      </c>
      <c r="G4" s="154"/>
      <c r="H4" s="155"/>
    </row>
    <row r="5" spans="1:8" x14ac:dyDescent="0.2">
      <c r="A5" s="136" t="s">
        <v>523</v>
      </c>
      <c r="B5" s="141"/>
      <c r="C5" s="142"/>
      <c r="D5" s="143">
        <v>42353</v>
      </c>
      <c r="E5" s="144"/>
      <c r="F5" s="145">
        <v>48105</v>
      </c>
      <c r="G5" s="146"/>
      <c r="H5" s="147"/>
    </row>
    <row r="6" spans="1:8" x14ac:dyDescent="0.2">
      <c r="A6" s="148"/>
      <c r="B6" s="149"/>
      <c r="C6" s="150"/>
      <c r="D6" s="151">
        <v>22891</v>
      </c>
      <c r="E6" s="152"/>
      <c r="F6" s="153">
        <v>24072</v>
      </c>
      <c r="G6" s="154"/>
      <c r="H6" s="155"/>
    </row>
    <row r="7" spans="1:8" x14ac:dyDescent="0.2">
      <c r="A7" s="136" t="s">
        <v>524</v>
      </c>
      <c r="B7" s="141"/>
      <c r="C7" s="142"/>
      <c r="D7" s="143">
        <v>44784</v>
      </c>
      <c r="E7" s="144"/>
      <c r="F7" s="145">
        <v>47446</v>
      </c>
      <c r="G7" s="146"/>
      <c r="H7" s="147"/>
    </row>
    <row r="8" spans="1:8" x14ac:dyDescent="0.2">
      <c r="A8" s="148"/>
      <c r="B8" s="149"/>
      <c r="C8" s="150"/>
      <c r="D8" s="151">
        <v>28356</v>
      </c>
      <c r="E8" s="152"/>
      <c r="F8" s="153">
        <v>24371</v>
      </c>
      <c r="G8" s="154"/>
      <c r="H8" s="155"/>
    </row>
    <row r="9" spans="1:8" x14ac:dyDescent="0.2">
      <c r="A9" s="136" t="s">
        <v>525</v>
      </c>
      <c r="B9" s="141"/>
      <c r="C9" s="142"/>
      <c r="D9" s="143">
        <v>59449</v>
      </c>
      <c r="E9" s="144"/>
      <c r="F9" s="145">
        <v>48387</v>
      </c>
      <c r="G9" s="146"/>
      <c r="H9" s="147"/>
    </row>
    <row r="10" spans="1:8" x14ac:dyDescent="0.2">
      <c r="A10" s="148"/>
      <c r="B10" s="149"/>
      <c r="C10" s="150"/>
      <c r="D10" s="151">
        <v>44829</v>
      </c>
      <c r="E10" s="152"/>
      <c r="F10" s="153">
        <v>25592</v>
      </c>
      <c r="G10" s="154"/>
      <c r="H10" s="155"/>
    </row>
    <row r="11" spans="1:8" x14ac:dyDescent="0.2">
      <c r="A11" s="136" t="s">
        <v>526</v>
      </c>
      <c r="B11" s="141"/>
      <c r="C11" s="142"/>
      <c r="D11" s="143">
        <v>64588</v>
      </c>
      <c r="E11" s="144"/>
      <c r="F11" s="145">
        <v>49684</v>
      </c>
      <c r="G11" s="146"/>
      <c r="H11" s="147"/>
    </row>
    <row r="12" spans="1:8" x14ac:dyDescent="0.2">
      <c r="A12" s="148"/>
      <c r="B12" s="149"/>
      <c r="C12" s="156"/>
      <c r="D12" s="151">
        <v>48193</v>
      </c>
      <c r="E12" s="152"/>
      <c r="F12" s="153">
        <v>28303</v>
      </c>
      <c r="G12" s="154"/>
      <c r="H12" s="155"/>
    </row>
    <row r="13" spans="1:8" x14ac:dyDescent="0.2">
      <c r="A13" s="136"/>
      <c r="B13" s="141"/>
      <c r="C13" s="157"/>
      <c r="D13" s="158">
        <v>50839</v>
      </c>
      <c r="E13" s="159"/>
      <c r="F13" s="160">
        <v>49163</v>
      </c>
      <c r="G13" s="161"/>
      <c r="H13" s="147"/>
    </row>
    <row r="14" spans="1:8" x14ac:dyDescent="0.2">
      <c r="A14" s="148"/>
      <c r="B14" s="149"/>
      <c r="C14" s="150"/>
      <c r="D14" s="151">
        <v>35185</v>
      </c>
      <c r="E14" s="152"/>
      <c r="F14" s="153">
        <v>25829</v>
      </c>
      <c r="G14" s="154"/>
      <c r="H14" s="155"/>
    </row>
    <row r="17" spans="1:11" x14ac:dyDescent="0.2">
      <c r="A17" s="132" t="s">
        <v>51</v>
      </c>
    </row>
    <row r="18" spans="1:11" x14ac:dyDescent="0.2">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2">
      <c r="A19" s="162" t="s">
        <v>52</v>
      </c>
      <c r="B19" s="162">
        <f>ROUND(VALUE(SUBSTITUTE(実質収支比率等に係る経年分析!F$48,"▲","-")),2)</f>
        <v>0.57999999999999996</v>
      </c>
      <c r="C19" s="162">
        <f>ROUND(VALUE(SUBSTITUTE(実質収支比率等に係る経年分析!G$48,"▲","-")),2)</f>
        <v>3.29</v>
      </c>
      <c r="D19" s="162">
        <f>ROUND(VALUE(SUBSTITUTE(実質収支比率等に係る経年分析!H$48,"▲","-")),2)</f>
        <v>1.89</v>
      </c>
      <c r="E19" s="162">
        <f>ROUND(VALUE(SUBSTITUTE(実質収支比率等に係る経年分析!I$48,"▲","-")),2)</f>
        <v>0.78</v>
      </c>
      <c r="F19" s="162">
        <f>ROUND(VALUE(SUBSTITUTE(実質収支比率等に係る経年分析!J$48,"▲","-")),2)</f>
        <v>0.38</v>
      </c>
    </row>
    <row r="20" spans="1:11" x14ac:dyDescent="0.2">
      <c r="A20" s="162" t="s">
        <v>53</v>
      </c>
      <c r="B20" s="162">
        <f>ROUND(VALUE(SUBSTITUTE(実質収支比率等に係る経年分析!F$47,"▲","-")),2)</f>
        <v>17</v>
      </c>
      <c r="C20" s="162">
        <f>ROUND(VALUE(SUBSTITUTE(実質収支比率等に係る経年分析!G$47,"▲","-")),2)</f>
        <v>16.37</v>
      </c>
      <c r="D20" s="162">
        <f>ROUND(VALUE(SUBSTITUTE(実質収支比率等に係る経年分析!H$47,"▲","-")),2)</f>
        <v>18.190000000000001</v>
      </c>
      <c r="E20" s="162">
        <f>ROUND(VALUE(SUBSTITUTE(実質収支比率等に係る経年分析!I$47,"▲","-")),2)</f>
        <v>18.13</v>
      </c>
      <c r="F20" s="162">
        <f>ROUND(VALUE(SUBSTITUTE(実質収支比率等に係る経年分析!J$47,"▲","-")),2)</f>
        <v>15.43</v>
      </c>
    </row>
    <row r="21" spans="1:11" x14ac:dyDescent="0.2">
      <c r="A21" s="162" t="s">
        <v>54</v>
      </c>
      <c r="B21" s="162">
        <f>IF(ISNUMBER(VALUE(SUBSTITUTE(実質収支比率等に係る経年分析!F$49,"▲","-"))),ROUND(VALUE(SUBSTITUTE(実質収支比率等に係る経年分析!F$49,"▲","-")),2),NA())</f>
        <v>-0.76</v>
      </c>
      <c r="C21" s="162">
        <f>IF(ISNUMBER(VALUE(SUBSTITUTE(実質収支比率等に係る経年分析!G$49,"▲","-"))),ROUND(VALUE(SUBSTITUTE(実質収支比率等に係る経年分析!G$49,"▲","-")),2),NA())</f>
        <v>3.02</v>
      </c>
      <c r="D21" s="162">
        <f>IF(ISNUMBER(VALUE(SUBSTITUTE(実質収支比率等に係る経年分析!H$49,"▲","-"))),ROUND(VALUE(SUBSTITUTE(実質収支比率等に係る経年分析!H$49,"▲","-")),2),NA())</f>
        <v>0.21</v>
      </c>
      <c r="E21" s="162">
        <f>IF(ISNUMBER(VALUE(SUBSTITUTE(実質収支比率等に係る経年分析!I$49,"▲","-"))),ROUND(VALUE(SUBSTITUTE(実質収支比率等に係る経年分析!I$49,"▲","-")),2),NA())</f>
        <v>-0.78</v>
      </c>
      <c r="F21" s="162">
        <f>IF(ISNUMBER(VALUE(SUBSTITUTE(実質収支比率等に係る経年分析!J$49,"▲","-"))),ROUND(VALUE(SUBSTITUTE(実質収支比率等に係る経年分析!J$49,"▲","-")),2),NA())</f>
        <v>-2.31</v>
      </c>
    </row>
    <row r="24" spans="1:11" x14ac:dyDescent="0.2">
      <c r="A24" s="132" t="s">
        <v>55</v>
      </c>
    </row>
    <row r="25" spans="1:11" x14ac:dyDescent="0.2">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2">
      <c r="A26" s="163"/>
      <c r="B26" s="163" t="s">
        <v>56</v>
      </c>
      <c r="C26" s="163" t="s">
        <v>57</v>
      </c>
      <c r="D26" s="163" t="s">
        <v>56</v>
      </c>
      <c r="E26" s="163" t="s">
        <v>57</v>
      </c>
      <c r="F26" s="163" t="s">
        <v>56</v>
      </c>
      <c r="G26" s="163" t="s">
        <v>57</v>
      </c>
      <c r="H26" s="163" t="s">
        <v>56</v>
      </c>
      <c r="I26" s="163" t="s">
        <v>57</v>
      </c>
      <c r="J26" s="163" t="s">
        <v>56</v>
      </c>
      <c r="K26" s="163" t="s">
        <v>57</v>
      </c>
    </row>
    <row r="27" spans="1:11" x14ac:dyDescent="0.2">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0</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0</v>
      </c>
      <c r="J27" s="163" t="e">
        <f>IF(ROUND(VALUE(SUBSTITUTE(連結実質赤字比率に係る赤字・黒字の構成分析!J$43,"▲", "-")), 2) &lt; 0, ABS(ROUND(VALUE(SUBSTITUTE(連結実質赤字比率に係る赤字・黒字の構成分析!J$43,"▲", "-")), 2)), NA())</f>
        <v>#N/A</v>
      </c>
      <c r="K27" s="163">
        <f>IF(ROUND(VALUE(SUBSTITUTE(連結実質赤字比率に係る赤字・黒字の構成分析!J$43,"▲", "-")), 2) &gt;= 0, ABS(ROUND(VALUE(SUBSTITUTE(連結実質赤字比率に係る赤字・黒字の構成分析!J$43,"▲", "-")), 2)), NA())</f>
        <v>0</v>
      </c>
    </row>
    <row r="28" spans="1:11" x14ac:dyDescent="0.2">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2">
      <c r="A29" s="163" t="str">
        <f>IF(連結実質赤字比率に係る赤字・黒字の構成分析!C$41="",NA(),連結実質赤字比率に係る赤字・黒字の構成分析!C$41)</f>
        <v>母子父子寡婦福祉資金貸付特別会計</v>
      </c>
      <c r="B29" s="163" t="e">
        <f>IF(ROUND(VALUE(SUBSTITUTE(連結実質赤字比率に係る赤字・黒字の構成分析!F$41,"▲", "-")), 2) &lt; 0, ABS(ROUND(VALUE(SUBSTITUTE(連結実質赤字比率に係る赤字・黒字の構成分析!F$41,"▲", "-")), 2)), NA())</f>
        <v>#N/A</v>
      </c>
      <c r="C29" s="163">
        <f>IF(ROUND(VALUE(SUBSTITUTE(連結実質赤字比率に係る赤字・黒字の構成分析!F$41,"▲", "-")), 2) &gt;= 0, ABS(ROUND(VALUE(SUBSTITUTE(連結実質赤字比率に係る赤字・黒字の構成分析!F$41,"▲", "-")), 2)), NA())</f>
        <v>0</v>
      </c>
      <c r="D29" s="163" t="e">
        <f>IF(ROUND(VALUE(SUBSTITUTE(連結実質赤字比率に係る赤字・黒字の構成分析!G$41,"▲", "-")), 2) &lt; 0, ABS(ROUND(VALUE(SUBSTITUTE(連結実質赤字比率に係る赤字・黒字の構成分析!G$41,"▲", "-")), 2)), NA())</f>
        <v>#N/A</v>
      </c>
      <c r="E29" s="163">
        <f>IF(ROUND(VALUE(SUBSTITUTE(連結実質赤字比率に係る赤字・黒字の構成分析!G$41,"▲", "-")), 2) &gt;= 0, ABS(ROUND(VALUE(SUBSTITUTE(連結実質赤字比率に係る赤字・黒字の構成分析!G$41,"▲", "-")), 2)), NA())</f>
        <v>0.02</v>
      </c>
      <c r="F29" s="163" t="e">
        <f>IF(ROUND(VALUE(SUBSTITUTE(連結実質赤字比率に係る赤字・黒字の構成分析!H$41,"▲", "-")), 2) &lt; 0, ABS(ROUND(VALUE(SUBSTITUTE(連結実質赤字比率に係る赤字・黒字の構成分析!H$41,"▲", "-")), 2)), NA())</f>
        <v>#N/A</v>
      </c>
      <c r="G29" s="163">
        <f>IF(ROUND(VALUE(SUBSTITUTE(連結実質赤字比率に係る赤字・黒字の構成分析!H$41,"▲", "-")), 2) &gt;= 0, ABS(ROUND(VALUE(SUBSTITUTE(連結実質赤字比率に係る赤字・黒字の構成分析!H$41,"▲", "-")), 2)), NA())</f>
        <v>7.0000000000000007E-2</v>
      </c>
      <c r="H29" s="163" t="e">
        <f>IF(ROUND(VALUE(SUBSTITUTE(連結実質赤字比率に係る赤字・黒字の構成分析!I$41,"▲", "-")), 2) &lt; 0, ABS(ROUND(VALUE(SUBSTITUTE(連結実質赤字比率に係る赤字・黒字の構成分析!I$41,"▲", "-")), 2)), NA())</f>
        <v>#N/A</v>
      </c>
      <c r="I29" s="163">
        <f>IF(ROUND(VALUE(SUBSTITUTE(連結実質赤字比率に係る赤字・黒字の構成分析!I$41,"▲", "-")), 2) &gt;= 0, ABS(ROUND(VALUE(SUBSTITUTE(連結実質赤字比率に係る赤字・黒字の構成分析!I$41,"▲", "-")), 2)), NA())</f>
        <v>0.08</v>
      </c>
      <c r="J29" s="163" t="e">
        <f>IF(ROUND(VALUE(SUBSTITUTE(連結実質赤字比率に係る赤字・黒字の構成分析!J$41,"▲", "-")), 2) &lt; 0, ABS(ROUND(VALUE(SUBSTITUTE(連結実質赤字比率に係る赤字・黒字の構成分析!J$41,"▲", "-")), 2)), NA())</f>
        <v>#N/A</v>
      </c>
      <c r="K29" s="163">
        <f>IF(ROUND(VALUE(SUBSTITUTE(連結実質赤字比率に係る赤字・黒字の構成分析!J$41,"▲", "-")), 2) &gt;= 0, ABS(ROUND(VALUE(SUBSTITUTE(連結実質赤字比率に係る赤字・黒字の構成分析!J$41,"▲", "-")), 2)), NA())</f>
        <v>0.06</v>
      </c>
    </row>
    <row r="30" spans="1:11" x14ac:dyDescent="0.2">
      <c r="A30" s="163" t="str">
        <f>IF(連結実質赤字比率に係る赤字・黒字の構成分析!C$40="",NA(),連結実質赤字比率に係る赤字・黒字の構成分析!C$40)</f>
        <v>後期高齢者医療特別会計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0.17</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0.17</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0.2</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0.2</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0.22</v>
      </c>
    </row>
    <row r="31" spans="1:11" x14ac:dyDescent="0.2">
      <c r="A31" s="163" t="str">
        <f>IF(連結実質赤字比率に係る赤字・黒字の構成分析!C$39="",NA(),連結実質赤字比率に係る赤字・黒字の構成分析!C$39)</f>
        <v>一般会計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0.57999999999999996</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3.26</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1.67</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0.66</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0.31</v>
      </c>
    </row>
    <row r="32" spans="1:11" x14ac:dyDescent="0.2">
      <c r="A32" s="163" t="str">
        <f>IF(連結実質赤字比率に係る赤字・黒字の構成分析!C$38="",NA(),連結実質赤字比率に係る赤字・黒字の構成分析!C$38)</f>
        <v>介護保険特別会計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0.72</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1.04</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1.02</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0.98</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0.45</v>
      </c>
    </row>
    <row r="33" spans="1:16" x14ac:dyDescent="0.2">
      <c r="A33" s="163" t="str">
        <f>IF(連結実質赤字比率に係る赤字・黒字の構成分析!C$37="",NA(),連結実質赤字比率に係る赤字・黒字の構成分析!C$37)</f>
        <v>国民健康保険特別会計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1.3</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1.85</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1.93</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1.08</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1.07</v>
      </c>
    </row>
    <row r="34" spans="1:16" x14ac:dyDescent="0.2">
      <c r="A34" s="163" t="str">
        <f>IF(連結実質赤字比率に係る赤字・黒字の構成分析!C$36="",NA(),連結実質赤字比率に係る赤字・黒字の構成分析!C$36)</f>
        <v>下水道事業会計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4.6100000000000003</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4.55</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4.95</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5.35</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5.53</v>
      </c>
    </row>
    <row r="35" spans="1:16" x14ac:dyDescent="0.2">
      <c r="A35" s="163" t="str">
        <f>IF(連結実質赤字比率に係る赤字・黒字の構成分析!C$35="",NA(),連結実質赤字比率に係る赤字・黒字の構成分析!C$35)</f>
        <v>水道事業会計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6.23</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6.59</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7.05</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6.53</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5.86</v>
      </c>
    </row>
    <row r="36" spans="1:16" x14ac:dyDescent="0.2">
      <c r="A36" s="163" t="str">
        <f>IF(連結実質赤字比率に係る赤字・黒字の構成分析!C$34="",NA(),連結実質赤字比率に係る赤字・黒字の構成分析!C$34)</f>
        <v>公共用地先行取得特別会計</v>
      </c>
      <c r="B36" s="163">
        <f>IF(ROUND(VALUE(SUBSTITUTE(連結実質赤字比率に係る赤字・黒字の構成分析!F$34,"▲", "-")), 2) &lt; 0, ABS(ROUND(VALUE(SUBSTITUTE(連結実質赤字比率に係る赤字・黒字の構成分析!F$34,"▲", "-")), 2)), NA())</f>
        <v>0.02</v>
      </c>
      <c r="C36" s="163" t="e">
        <f>IF(ROUND(VALUE(SUBSTITUTE(連結実質赤字比率に係る赤字・黒字の構成分析!F$34,"▲", "-")), 2) &gt;= 0, ABS(ROUND(VALUE(SUBSTITUTE(連結実質赤字比率に係る赤字・黒字の構成分析!F$34,"▲", "-")), 2)), NA())</f>
        <v>#N/A</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0</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0</v>
      </c>
      <c r="H36" s="163">
        <f>IF(ROUND(VALUE(SUBSTITUTE(連結実質赤字比率に係る赤字・黒字の構成分析!I$34,"▲", "-")), 2) &lt; 0, ABS(ROUND(VALUE(SUBSTITUTE(連結実質赤字比率に係る赤字・黒字の構成分析!I$34,"▲", "-")), 2)), NA())</f>
        <v>0.02</v>
      </c>
      <c r="I36" s="163" t="e">
        <f>IF(ROUND(VALUE(SUBSTITUTE(連結実質赤字比率に係る赤字・黒字の構成分析!I$34,"▲", "-")), 2) &gt;= 0, ABS(ROUND(VALUE(SUBSTITUTE(連結実質赤字比率に係る赤字・黒字の構成分析!I$34,"▲", "-")), 2)), NA())</f>
        <v>#N/A</v>
      </c>
      <c r="J36" s="163">
        <f>IF(ROUND(VALUE(SUBSTITUTE(連結実質赤字比率に係る赤字・黒字の構成分析!J$34,"▲", "-")), 2) &lt; 0, ABS(ROUND(VALUE(SUBSTITUTE(連結実質赤字比率に係る赤字・黒字の構成分析!J$34,"▲", "-")), 2)), NA())</f>
        <v>0.15</v>
      </c>
      <c r="K36" s="163" t="e">
        <f>IF(ROUND(VALUE(SUBSTITUTE(連結実質赤字比率に係る赤字・黒字の構成分析!J$34,"▲", "-")), 2) &gt;= 0, ABS(ROUND(VALUE(SUBSTITUTE(連結実質赤字比率に係る赤字・黒字の構成分析!J$34,"▲", "-")), 2)), NA())</f>
        <v>#N/A</v>
      </c>
    </row>
    <row r="39" spans="1:16" x14ac:dyDescent="0.2">
      <c r="A39" s="132" t="s">
        <v>58</v>
      </c>
    </row>
    <row r="40" spans="1:16" x14ac:dyDescent="0.2">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2">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2">
      <c r="A42" s="164" t="s">
        <v>61</v>
      </c>
      <c r="B42" s="164"/>
      <c r="C42" s="164"/>
      <c r="D42" s="164">
        <f>'実質公債費比率（分子）の構造'!K$52</f>
        <v>9232</v>
      </c>
      <c r="E42" s="164"/>
      <c r="F42" s="164"/>
      <c r="G42" s="164">
        <f>'実質公債費比率（分子）の構造'!L$52</f>
        <v>10356</v>
      </c>
      <c r="H42" s="164"/>
      <c r="I42" s="164"/>
      <c r="J42" s="164">
        <f>'実質公債費比率（分子）の構造'!M$52</f>
        <v>9850</v>
      </c>
      <c r="K42" s="164"/>
      <c r="L42" s="164"/>
      <c r="M42" s="164">
        <f>'実質公債費比率（分子）の構造'!N$52</f>
        <v>9298</v>
      </c>
      <c r="N42" s="164"/>
      <c r="O42" s="164"/>
      <c r="P42" s="164">
        <f>'実質公債費比率（分子）の構造'!O$52</f>
        <v>8886</v>
      </c>
    </row>
    <row r="43" spans="1:16" x14ac:dyDescent="0.2">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2">
      <c r="A44" s="164" t="s">
        <v>62</v>
      </c>
      <c r="B44" s="164">
        <f>'実質公債費比率（分子）の構造'!K$50</f>
        <v>305</v>
      </c>
      <c r="C44" s="164"/>
      <c r="D44" s="164"/>
      <c r="E44" s="164">
        <f>'実質公債費比率（分子）の構造'!L$50</f>
        <v>973</v>
      </c>
      <c r="F44" s="164"/>
      <c r="G44" s="164"/>
      <c r="H44" s="164">
        <f>'実質公債費比率（分子）の構造'!M$50</f>
        <v>310</v>
      </c>
      <c r="I44" s="164"/>
      <c r="J44" s="164"/>
      <c r="K44" s="164">
        <f>'実質公債費比率（分子）の構造'!N$50</f>
        <v>307</v>
      </c>
      <c r="L44" s="164"/>
      <c r="M44" s="164"/>
      <c r="N44" s="164">
        <f>'実質公債費比率（分子）の構造'!O$50</f>
        <v>303</v>
      </c>
      <c r="O44" s="164"/>
      <c r="P44" s="164"/>
    </row>
    <row r="45" spans="1:16" x14ac:dyDescent="0.2">
      <c r="A45" s="164" t="s">
        <v>63</v>
      </c>
      <c r="B45" s="164" t="str">
        <f>'実質公債費比率（分子）の構造'!K$49</f>
        <v>-</v>
      </c>
      <c r="C45" s="164"/>
      <c r="D45" s="164"/>
      <c r="E45" s="164" t="str">
        <f>'実質公債費比率（分子）の構造'!L$49</f>
        <v>-</v>
      </c>
      <c r="F45" s="164"/>
      <c r="G45" s="164"/>
      <c r="H45" s="164" t="str">
        <f>'実質公債費比率（分子）の構造'!M$49</f>
        <v>-</v>
      </c>
      <c r="I45" s="164"/>
      <c r="J45" s="164"/>
      <c r="K45" s="164" t="str">
        <f>'実質公債費比率（分子）の構造'!N$49</f>
        <v>-</v>
      </c>
      <c r="L45" s="164"/>
      <c r="M45" s="164"/>
      <c r="N45" s="164" t="str">
        <f>'実質公債費比率（分子）の構造'!O$49</f>
        <v>-</v>
      </c>
      <c r="O45" s="164"/>
      <c r="P45" s="164"/>
    </row>
    <row r="46" spans="1:16" x14ac:dyDescent="0.2">
      <c r="A46" s="164" t="s">
        <v>64</v>
      </c>
      <c r="B46" s="164">
        <f>'実質公債費比率（分子）の構造'!K$48</f>
        <v>1704</v>
      </c>
      <c r="C46" s="164"/>
      <c r="D46" s="164"/>
      <c r="E46" s="164">
        <f>'実質公債費比率（分子）の構造'!L$48</f>
        <v>1680</v>
      </c>
      <c r="F46" s="164"/>
      <c r="G46" s="164"/>
      <c r="H46" s="164">
        <f>'実質公債費比率（分子）の構造'!M$48</f>
        <v>1606</v>
      </c>
      <c r="I46" s="164"/>
      <c r="J46" s="164"/>
      <c r="K46" s="164">
        <f>'実質公債費比率（分子）の構造'!N$48</f>
        <v>1570</v>
      </c>
      <c r="L46" s="164"/>
      <c r="M46" s="164"/>
      <c r="N46" s="164">
        <f>'実質公債費比率（分子）の構造'!O$48</f>
        <v>1580</v>
      </c>
      <c r="O46" s="164"/>
      <c r="P46" s="164"/>
    </row>
    <row r="47" spans="1:16" x14ac:dyDescent="0.2">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2">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2">
      <c r="A49" s="164" t="s">
        <v>66</v>
      </c>
      <c r="B49" s="164">
        <f>'実質公債費比率（分子）の構造'!K$45</f>
        <v>6530</v>
      </c>
      <c r="C49" s="164"/>
      <c r="D49" s="164"/>
      <c r="E49" s="164">
        <f>'実質公債費比率（分子）の構造'!L$45</f>
        <v>7507</v>
      </c>
      <c r="F49" s="164"/>
      <c r="G49" s="164"/>
      <c r="H49" s="164">
        <f>'実質公債費比率（分子）の構造'!M$45</f>
        <v>8034</v>
      </c>
      <c r="I49" s="164"/>
      <c r="J49" s="164"/>
      <c r="K49" s="164">
        <f>'実質公債費比率（分子）の構造'!N$45</f>
        <v>7999</v>
      </c>
      <c r="L49" s="164"/>
      <c r="M49" s="164"/>
      <c r="N49" s="164">
        <f>'実質公債費比率（分子）の構造'!O$45</f>
        <v>7513</v>
      </c>
      <c r="O49" s="164"/>
      <c r="P49" s="164"/>
    </row>
    <row r="50" spans="1:16" x14ac:dyDescent="0.2">
      <c r="A50" s="164" t="s">
        <v>67</v>
      </c>
      <c r="B50" s="164" t="e">
        <f>NA()</f>
        <v>#N/A</v>
      </c>
      <c r="C50" s="164">
        <f>IF(ISNUMBER('実質公債費比率（分子）の構造'!K$53),'実質公債費比率（分子）の構造'!K$53,NA())</f>
        <v>-693</v>
      </c>
      <c r="D50" s="164" t="e">
        <f>NA()</f>
        <v>#N/A</v>
      </c>
      <c r="E50" s="164" t="e">
        <f>NA()</f>
        <v>#N/A</v>
      </c>
      <c r="F50" s="164">
        <f>IF(ISNUMBER('実質公債費比率（分子）の構造'!L$53),'実質公債費比率（分子）の構造'!L$53,NA())</f>
        <v>-196</v>
      </c>
      <c r="G50" s="164" t="e">
        <f>NA()</f>
        <v>#N/A</v>
      </c>
      <c r="H50" s="164" t="e">
        <f>NA()</f>
        <v>#N/A</v>
      </c>
      <c r="I50" s="164">
        <f>IF(ISNUMBER('実質公債費比率（分子）の構造'!M$53),'実質公債費比率（分子）の構造'!M$53,NA())</f>
        <v>100</v>
      </c>
      <c r="J50" s="164" t="e">
        <f>NA()</f>
        <v>#N/A</v>
      </c>
      <c r="K50" s="164" t="e">
        <f>NA()</f>
        <v>#N/A</v>
      </c>
      <c r="L50" s="164">
        <f>IF(ISNUMBER('実質公債費比率（分子）の構造'!N$53),'実質公債費比率（分子）の構造'!N$53,NA())</f>
        <v>578</v>
      </c>
      <c r="M50" s="164" t="e">
        <f>NA()</f>
        <v>#N/A</v>
      </c>
      <c r="N50" s="164" t="e">
        <f>NA()</f>
        <v>#N/A</v>
      </c>
      <c r="O50" s="164">
        <f>IF(ISNUMBER('実質公債費比率（分子）の構造'!O$53),'実質公債費比率（分子）の構造'!O$53,NA())</f>
        <v>510</v>
      </c>
      <c r="P50" s="164" t="e">
        <f>NA()</f>
        <v>#N/A</v>
      </c>
    </row>
    <row r="53" spans="1:16" x14ac:dyDescent="0.2">
      <c r="A53" s="132" t="s">
        <v>68</v>
      </c>
    </row>
    <row r="54" spans="1:16" x14ac:dyDescent="0.2">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2">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2">
      <c r="A56" s="163" t="s">
        <v>43</v>
      </c>
      <c r="B56" s="163"/>
      <c r="C56" s="163"/>
      <c r="D56" s="163">
        <f>'将来負担比率（分子）の構造'!I$52</f>
        <v>67097</v>
      </c>
      <c r="E56" s="163"/>
      <c r="F56" s="163"/>
      <c r="G56" s="163">
        <f>'将来負担比率（分子）の構造'!J$52</f>
        <v>67019</v>
      </c>
      <c r="H56" s="163"/>
      <c r="I56" s="163"/>
      <c r="J56" s="163">
        <f>'将来負担比率（分子）の構造'!K$52</f>
        <v>64059</v>
      </c>
      <c r="K56" s="163"/>
      <c r="L56" s="163"/>
      <c r="M56" s="163">
        <f>'将来負担比率（分子）の構造'!L$52</f>
        <v>61809</v>
      </c>
      <c r="N56" s="163"/>
      <c r="O56" s="163"/>
      <c r="P56" s="163">
        <f>'将来負担比率（分子）の構造'!M$52</f>
        <v>115765</v>
      </c>
    </row>
    <row r="57" spans="1:16" x14ac:dyDescent="0.2">
      <c r="A57" s="163" t="s">
        <v>42</v>
      </c>
      <c r="B57" s="163"/>
      <c r="C57" s="163"/>
      <c r="D57" s="163">
        <f>'将来負担比率（分子）の構造'!I$51</f>
        <v>34784</v>
      </c>
      <c r="E57" s="163"/>
      <c r="F57" s="163"/>
      <c r="G57" s="163">
        <f>'将来負担比率（分子）の構造'!J$51</f>
        <v>32875</v>
      </c>
      <c r="H57" s="163"/>
      <c r="I57" s="163"/>
      <c r="J57" s="163">
        <f>'将来負担比率（分子）の構造'!K$51</f>
        <v>31065</v>
      </c>
      <c r="K57" s="163"/>
      <c r="L57" s="163"/>
      <c r="M57" s="163">
        <f>'将来負担比率（分子）の構造'!L$51</f>
        <v>30346</v>
      </c>
      <c r="N57" s="163"/>
      <c r="O57" s="163"/>
      <c r="P57" s="163">
        <f>'将来負担比率（分子）の構造'!M$51</f>
        <v>30920</v>
      </c>
    </row>
    <row r="58" spans="1:16" x14ac:dyDescent="0.2">
      <c r="A58" s="163" t="s">
        <v>41</v>
      </c>
      <c r="B58" s="163"/>
      <c r="C58" s="163"/>
      <c r="D58" s="163">
        <f>'将来負担比率（分子）の構造'!I$50</f>
        <v>38644</v>
      </c>
      <c r="E58" s="163"/>
      <c r="F58" s="163"/>
      <c r="G58" s="163">
        <f>'将来負担比率（分子）の構造'!J$50</f>
        <v>40547</v>
      </c>
      <c r="H58" s="163"/>
      <c r="I58" s="163"/>
      <c r="J58" s="163">
        <f>'将来負担比率（分子）の構造'!K$50</f>
        <v>39794</v>
      </c>
      <c r="K58" s="163"/>
      <c r="L58" s="163"/>
      <c r="M58" s="163">
        <f>'将来負担比率（分子）の構造'!L$50</f>
        <v>37802</v>
      </c>
      <c r="N58" s="163"/>
      <c r="O58" s="163"/>
      <c r="P58" s="163">
        <f>'将来負担比率（分子）の構造'!M$50</f>
        <v>41944</v>
      </c>
    </row>
    <row r="59" spans="1:16" x14ac:dyDescent="0.2">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2">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2">
      <c r="A61" s="163" t="s">
        <v>36</v>
      </c>
      <c r="B61" s="163">
        <f>'将来負担比率（分子）の構造'!I$46</f>
        <v>5573</v>
      </c>
      <c r="C61" s="163"/>
      <c r="D61" s="163"/>
      <c r="E61" s="163">
        <f>'将来負担比率（分子）の構造'!J$46</f>
        <v>4008</v>
      </c>
      <c r="F61" s="163"/>
      <c r="G61" s="163"/>
      <c r="H61" s="163">
        <f>'将来負担比率（分子）の構造'!K$46</f>
        <v>2205</v>
      </c>
      <c r="I61" s="163"/>
      <c r="J61" s="163"/>
      <c r="K61" s="163">
        <f>'将来負担比率（分子）の構造'!L$46</f>
        <v>3639</v>
      </c>
      <c r="L61" s="163"/>
      <c r="M61" s="163"/>
      <c r="N61" s="163">
        <f>'将来負担比率（分子）の構造'!M$46</f>
        <v>4081</v>
      </c>
      <c r="O61" s="163"/>
      <c r="P61" s="163"/>
    </row>
    <row r="62" spans="1:16" x14ac:dyDescent="0.2">
      <c r="A62" s="163" t="s">
        <v>35</v>
      </c>
      <c r="B62" s="163">
        <f>'将来負担比率（分子）の構造'!I$45</f>
        <v>15283</v>
      </c>
      <c r="C62" s="163"/>
      <c r="D62" s="163"/>
      <c r="E62" s="163">
        <f>'将来負担比率（分子）の構造'!J$45</f>
        <v>15351</v>
      </c>
      <c r="F62" s="163"/>
      <c r="G62" s="163"/>
      <c r="H62" s="163">
        <f>'将来負担比率（分子）の構造'!K$45</f>
        <v>15296</v>
      </c>
      <c r="I62" s="163"/>
      <c r="J62" s="163"/>
      <c r="K62" s="163">
        <f>'将来負担比率（分子）の構造'!L$45</f>
        <v>15860</v>
      </c>
      <c r="L62" s="163"/>
      <c r="M62" s="163"/>
      <c r="N62" s="163">
        <f>'将来負担比率（分子）の構造'!M$45</f>
        <v>16039</v>
      </c>
      <c r="O62" s="163"/>
      <c r="P62" s="163"/>
    </row>
    <row r="63" spans="1:16" x14ac:dyDescent="0.2">
      <c r="A63" s="163" t="s">
        <v>34</v>
      </c>
      <c r="B63" s="163" t="str">
        <f>'将来負担比率（分子）の構造'!I$44</f>
        <v>-</v>
      </c>
      <c r="C63" s="163"/>
      <c r="D63" s="163"/>
      <c r="E63" s="163" t="str">
        <f>'将来負担比率（分子）の構造'!J$44</f>
        <v>-</v>
      </c>
      <c r="F63" s="163"/>
      <c r="G63" s="163"/>
      <c r="H63" s="163" t="str">
        <f>'将来負担比率（分子）の構造'!K$44</f>
        <v>-</v>
      </c>
      <c r="I63" s="163"/>
      <c r="J63" s="163"/>
      <c r="K63" s="163" t="str">
        <f>'将来負担比率（分子）の構造'!L$44</f>
        <v>-</v>
      </c>
      <c r="L63" s="163"/>
      <c r="M63" s="163"/>
      <c r="N63" s="163" t="str">
        <f>'将来負担比率（分子）の構造'!M$44</f>
        <v>-</v>
      </c>
      <c r="O63" s="163"/>
      <c r="P63" s="163"/>
    </row>
    <row r="64" spans="1:16" x14ac:dyDescent="0.2">
      <c r="A64" s="163" t="s">
        <v>33</v>
      </c>
      <c r="B64" s="163">
        <f>'将来負担比率（分子）の構造'!I$43</f>
        <v>14636</v>
      </c>
      <c r="C64" s="163"/>
      <c r="D64" s="163"/>
      <c r="E64" s="163">
        <f>'将来負担比率（分子）の構造'!J$43</f>
        <v>13966</v>
      </c>
      <c r="F64" s="163"/>
      <c r="G64" s="163"/>
      <c r="H64" s="163">
        <f>'将来負担比率（分子）の構造'!K$43</f>
        <v>13540</v>
      </c>
      <c r="I64" s="163"/>
      <c r="J64" s="163"/>
      <c r="K64" s="163">
        <f>'将来負担比率（分子）の構造'!L$43</f>
        <v>13013</v>
      </c>
      <c r="L64" s="163"/>
      <c r="M64" s="163"/>
      <c r="N64" s="163">
        <f>'将来負担比率（分子）の構造'!M$43</f>
        <v>13505</v>
      </c>
      <c r="O64" s="163"/>
      <c r="P64" s="163"/>
    </row>
    <row r="65" spans="1:16" x14ac:dyDescent="0.2">
      <c r="A65" s="163" t="s">
        <v>32</v>
      </c>
      <c r="B65" s="163">
        <f>'将来負担比率（分子）の構造'!I$42</f>
        <v>2736</v>
      </c>
      <c r="C65" s="163"/>
      <c r="D65" s="163"/>
      <c r="E65" s="163">
        <f>'将来負担比率（分子）の構造'!J$42</f>
        <v>2758</v>
      </c>
      <c r="F65" s="163"/>
      <c r="G65" s="163"/>
      <c r="H65" s="163">
        <f>'将来負担比率（分子）の構造'!K$42</f>
        <v>2485</v>
      </c>
      <c r="I65" s="163"/>
      <c r="J65" s="163"/>
      <c r="K65" s="163">
        <f>'将来負担比率（分子）の構造'!L$42</f>
        <v>2212</v>
      </c>
      <c r="L65" s="163"/>
      <c r="M65" s="163"/>
      <c r="N65" s="163">
        <f>'将来負担比率（分子）の構造'!M$42</f>
        <v>1939</v>
      </c>
      <c r="O65" s="163"/>
      <c r="P65" s="163"/>
    </row>
    <row r="66" spans="1:16" x14ac:dyDescent="0.2">
      <c r="A66" s="163" t="s">
        <v>31</v>
      </c>
      <c r="B66" s="163">
        <f>'将来負担比率（分子）の構造'!I$41</f>
        <v>74557</v>
      </c>
      <c r="C66" s="163"/>
      <c r="D66" s="163"/>
      <c r="E66" s="163">
        <f>'将来負担比率（分子）の構造'!J$41</f>
        <v>73312</v>
      </c>
      <c r="F66" s="163"/>
      <c r="G66" s="163"/>
      <c r="H66" s="163">
        <f>'将来負担比率（分子）の構造'!K$41</f>
        <v>73283</v>
      </c>
      <c r="I66" s="163"/>
      <c r="J66" s="163"/>
      <c r="K66" s="163">
        <f>'将来負担比率（分子）の構造'!L$41</f>
        <v>76006</v>
      </c>
      <c r="L66" s="163"/>
      <c r="M66" s="163"/>
      <c r="N66" s="163">
        <f>'将来負担比率（分子）の構造'!M$41</f>
        <v>84438</v>
      </c>
      <c r="O66" s="163"/>
      <c r="P66" s="163"/>
    </row>
    <row r="67" spans="1:16" x14ac:dyDescent="0.2">
      <c r="A67" s="163" t="s">
        <v>71</v>
      </c>
      <c r="B67" s="163" t="e">
        <f>NA()</f>
        <v>#N/A</v>
      </c>
      <c r="C67" s="163">
        <f>IF(ISNUMBER('将来負担比率（分子）の構造'!I$53), IF('将来負担比率（分子）の構造'!I$53 &lt; 0, 0, '将来負担比率（分子）の構造'!I$53), NA())</f>
        <v>0</v>
      </c>
      <c r="D67" s="163" t="e">
        <f>NA()</f>
        <v>#N/A</v>
      </c>
      <c r="E67" s="163" t="e">
        <f>NA()</f>
        <v>#N/A</v>
      </c>
      <c r="F67" s="163">
        <f>IF(ISNUMBER('将来負担比率（分子）の構造'!J$53), IF('将来負担比率（分子）の構造'!J$53 &lt; 0, 0, '将来負担比率（分子）の構造'!J$53), NA())</f>
        <v>0</v>
      </c>
      <c r="G67" s="163" t="e">
        <f>NA()</f>
        <v>#N/A</v>
      </c>
      <c r="H67" s="163" t="e">
        <f>NA()</f>
        <v>#N/A</v>
      </c>
      <c r="I67" s="163">
        <f>IF(ISNUMBER('将来負担比率（分子）の構造'!K$53), IF('将来負担比率（分子）の構造'!K$53 &lt; 0, 0, '将来負担比率（分子）の構造'!K$53), NA())</f>
        <v>0</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2">
      <c r="A70" s="165" t="s">
        <v>72</v>
      </c>
      <c r="B70" s="165"/>
      <c r="C70" s="165"/>
      <c r="D70" s="165"/>
      <c r="E70" s="165"/>
      <c r="F70" s="165"/>
    </row>
    <row r="71" spans="1:16" x14ac:dyDescent="0.2">
      <c r="A71" s="166"/>
      <c r="B71" s="166" t="str">
        <f>基金残高に係る経年分析!F54</f>
        <v>R04</v>
      </c>
      <c r="C71" s="166" t="str">
        <f>基金残高に係る経年分析!G54</f>
        <v>R05</v>
      </c>
      <c r="D71" s="166" t="str">
        <f>基金残高に係る経年分析!H54</f>
        <v>R06</v>
      </c>
    </row>
    <row r="72" spans="1:16" x14ac:dyDescent="0.2">
      <c r="A72" s="166" t="s">
        <v>73</v>
      </c>
      <c r="B72" s="167">
        <f>基金残高に係る経年分析!F55</f>
        <v>14304</v>
      </c>
      <c r="C72" s="167">
        <f>基金残高に係る経年分析!G55</f>
        <v>14564</v>
      </c>
      <c r="D72" s="167">
        <f>基金残高に係る経年分析!H55</f>
        <v>12932</v>
      </c>
    </row>
    <row r="73" spans="1:16" x14ac:dyDescent="0.2">
      <c r="A73" s="166" t="s">
        <v>74</v>
      </c>
      <c r="B73" s="167" t="str">
        <f>基金残高に係る経年分析!F56</f>
        <v>-</v>
      </c>
      <c r="C73" s="167" t="str">
        <f>基金残高に係る経年分析!G56</f>
        <v>-</v>
      </c>
      <c r="D73" s="167" t="str">
        <f>基金残高に係る経年分析!H56</f>
        <v>-</v>
      </c>
    </row>
    <row r="74" spans="1:16" x14ac:dyDescent="0.2">
      <c r="A74" s="166" t="s">
        <v>75</v>
      </c>
      <c r="B74" s="167">
        <f>基金残高に係る経年分析!F57</f>
        <v>21287</v>
      </c>
      <c r="C74" s="167">
        <f>基金残高に係る経年分析!G57</f>
        <v>19534</v>
      </c>
      <c r="D74" s="167">
        <f>基金残高に係る経年分析!H57</f>
        <v>25072</v>
      </c>
    </row>
  </sheetData>
  <sheetProtection algorithmName="SHA-512" hashValue="+yM44CG0F9Kvk7lSHBfolyWTozdzFATequrq58DWRfHQxFZpIQDJf6mLj9gzdUXrA1kDdAV9LxyKPWOe9X0JgQ==" saltValue="NbIW/So2pXGlc2Un3Sa5K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election activeCell="AD33" sqref="AD33:AK33"/>
    </sheetView>
  </sheetViews>
  <sheetFormatPr defaultColWidth="0" defaultRowHeight="11.25" customHeight="1" zeroHeight="1" x14ac:dyDescent="0.2"/>
  <cols>
    <col min="1" max="1" width="1.6640625" style="202" customWidth="1"/>
    <col min="2" max="2" width="2.33203125" style="202" customWidth="1"/>
    <col min="3" max="16" width="2.6640625" style="202" customWidth="1"/>
    <col min="17" max="17" width="2.33203125" style="202" customWidth="1"/>
    <col min="18" max="95" width="1.6640625" style="202" customWidth="1"/>
    <col min="96" max="133" width="1.6640625" style="214" customWidth="1"/>
    <col min="134" max="143" width="1.6640625" style="202" customWidth="1"/>
    <col min="144" max="16384" width="0" style="202" hidden="1"/>
  </cols>
  <sheetData>
    <row r="1" spans="2:143" ht="22.5" customHeight="1" thickBot="1" x14ac:dyDescent="0.25">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3" t="s">
        <v>202</v>
      </c>
      <c r="DI1" s="714"/>
      <c r="DJ1" s="714"/>
      <c r="DK1" s="714"/>
      <c r="DL1" s="714"/>
      <c r="DM1" s="714"/>
      <c r="DN1" s="715"/>
      <c r="DO1" s="202"/>
      <c r="DP1" s="713" t="s">
        <v>203</v>
      </c>
      <c r="DQ1" s="714"/>
      <c r="DR1" s="714"/>
      <c r="DS1" s="714"/>
      <c r="DT1" s="714"/>
      <c r="DU1" s="714"/>
      <c r="DV1" s="714"/>
      <c r="DW1" s="714"/>
      <c r="DX1" s="714"/>
      <c r="DY1" s="714"/>
      <c r="DZ1" s="714"/>
      <c r="EA1" s="714"/>
      <c r="EB1" s="714"/>
      <c r="EC1" s="715"/>
      <c r="ED1" s="201"/>
      <c r="EE1" s="201"/>
      <c r="EF1" s="201"/>
      <c r="EG1" s="201"/>
      <c r="EH1" s="201"/>
      <c r="EI1" s="201"/>
      <c r="EJ1" s="201"/>
      <c r="EK1" s="201"/>
      <c r="EL1" s="201"/>
      <c r="EM1" s="201"/>
    </row>
    <row r="2" spans="2:143" ht="22.5" customHeight="1" x14ac:dyDescent="0.2">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2">
      <c r="B3" s="669" t="s">
        <v>205</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c r="AM3" s="670"/>
      <c r="AN3" s="670"/>
      <c r="AO3" s="670"/>
      <c r="AP3" s="669" t="s">
        <v>206</v>
      </c>
      <c r="AQ3" s="670"/>
      <c r="AR3" s="670"/>
      <c r="AS3" s="670"/>
      <c r="AT3" s="670"/>
      <c r="AU3" s="670"/>
      <c r="AV3" s="670"/>
      <c r="AW3" s="670"/>
      <c r="AX3" s="670"/>
      <c r="AY3" s="670"/>
      <c r="AZ3" s="670"/>
      <c r="BA3" s="670"/>
      <c r="BB3" s="670"/>
      <c r="BC3" s="670"/>
      <c r="BD3" s="670"/>
      <c r="BE3" s="670"/>
      <c r="BF3" s="670"/>
      <c r="BG3" s="670"/>
      <c r="BH3" s="670"/>
      <c r="BI3" s="670"/>
      <c r="BJ3" s="670"/>
      <c r="BK3" s="670"/>
      <c r="BL3" s="670"/>
      <c r="BM3" s="670"/>
      <c r="BN3" s="670"/>
      <c r="BO3" s="670"/>
      <c r="BP3" s="670"/>
      <c r="BQ3" s="670"/>
      <c r="BR3" s="670"/>
      <c r="BS3" s="670"/>
      <c r="BT3" s="670"/>
      <c r="BU3" s="670"/>
      <c r="BV3" s="670"/>
      <c r="BW3" s="670"/>
      <c r="BX3" s="670"/>
      <c r="BY3" s="670"/>
      <c r="BZ3" s="670"/>
      <c r="CA3" s="670"/>
      <c r="CB3" s="671"/>
      <c r="CD3" s="669" t="s">
        <v>207</v>
      </c>
      <c r="CE3" s="670"/>
      <c r="CF3" s="670"/>
      <c r="CG3" s="670"/>
      <c r="CH3" s="670"/>
      <c r="CI3" s="670"/>
      <c r="CJ3" s="670"/>
      <c r="CK3" s="670"/>
      <c r="CL3" s="670"/>
      <c r="CM3" s="670"/>
      <c r="CN3" s="670"/>
      <c r="CO3" s="670"/>
      <c r="CP3" s="670"/>
      <c r="CQ3" s="670"/>
      <c r="CR3" s="670"/>
      <c r="CS3" s="670"/>
      <c r="CT3" s="670"/>
      <c r="CU3" s="670"/>
      <c r="CV3" s="670"/>
      <c r="CW3" s="670"/>
      <c r="CX3" s="670"/>
      <c r="CY3" s="670"/>
      <c r="CZ3" s="670"/>
      <c r="DA3" s="670"/>
      <c r="DB3" s="670"/>
      <c r="DC3" s="670"/>
      <c r="DD3" s="670"/>
      <c r="DE3" s="670"/>
      <c r="DF3" s="670"/>
      <c r="DG3" s="670"/>
      <c r="DH3" s="670"/>
      <c r="DI3" s="670"/>
      <c r="DJ3" s="670"/>
      <c r="DK3" s="670"/>
      <c r="DL3" s="670"/>
      <c r="DM3" s="670"/>
      <c r="DN3" s="670"/>
      <c r="DO3" s="670"/>
      <c r="DP3" s="670"/>
      <c r="DQ3" s="670"/>
      <c r="DR3" s="670"/>
      <c r="DS3" s="670"/>
      <c r="DT3" s="670"/>
      <c r="DU3" s="670"/>
      <c r="DV3" s="670"/>
      <c r="DW3" s="670"/>
      <c r="DX3" s="670"/>
      <c r="DY3" s="670"/>
      <c r="DZ3" s="670"/>
      <c r="EA3" s="670"/>
      <c r="EB3" s="670"/>
      <c r="EC3" s="671"/>
    </row>
    <row r="4" spans="2:143" ht="11.25" customHeight="1" x14ac:dyDescent="0.2">
      <c r="B4" s="669" t="s">
        <v>1</v>
      </c>
      <c r="C4" s="670"/>
      <c r="D4" s="670"/>
      <c r="E4" s="670"/>
      <c r="F4" s="670"/>
      <c r="G4" s="670"/>
      <c r="H4" s="670"/>
      <c r="I4" s="670"/>
      <c r="J4" s="670"/>
      <c r="K4" s="670"/>
      <c r="L4" s="670"/>
      <c r="M4" s="670"/>
      <c r="N4" s="670"/>
      <c r="O4" s="670"/>
      <c r="P4" s="670"/>
      <c r="Q4" s="671"/>
      <c r="R4" s="669" t="s">
        <v>208</v>
      </c>
      <c r="S4" s="670"/>
      <c r="T4" s="670"/>
      <c r="U4" s="670"/>
      <c r="V4" s="670"/>
      <c r="W4" s="670"/>
      <c r="X4" s="670"/>
      <c r="Y4" s="671"/>
      <c r="Z4" s="669" t="s">
        <v>209</v>
      </c>
      <c r="AA4" s="670"/>
      <c r="AB4" s="670"/>
      <c r="AC4" s="671"/>
      <c r="AD4" s="669" t="s">
        <v>210</v>
      </c>
      <c r="AE4" s="670"/>
      <c r="AF4" s="670"/>
      <c r="AG4" s="670"/>
      <c r="AH4" s="670"/>
      <c r="AI4" s="670"/>
      <c r="AJ4" s="670"/>
      <c r="AK4" s="671"/>
      <c r="AL4" s="669" t="s">
        <v>209</v>
      </c>
      <c r="AM4" s="670"/>
      <c r="AN4" s="670"/>
      <c r="AO4" s="671"/>
      <c r="AP4" s="716" t="s">
        <v>211</v>
      </c>
      <c r="AQ4" s="716"/>
      <c r="AR4" s="716"/>
      <c r="AS4" s="716"/>
      <c r="AT4" s="716"/>
      <c r="AU4" s="716"/>
      <c r="AV4" s="716"/>
      <c r="AW4" s="716"/>
      <c r="AX4" s="716"/>
      <c r="AY4" s="716"/>
      <c r="AZ4" s="716"/>
      <c r="BA4" s="716"/>
      <c r="BB4" s="716"/>
      <c r="BC4" s="716"/>
      <c r="BD4" s="716"/>
      <c r="BE4" s="716"/>
      <c r="BF4" s="716"/>
      <c r="BG4" s="716" t="s">
        <v>212</v>
      </c>
      <c r="BH4" s="716"/>
      <c r="BI4" s="716"/>
      <c r="BJ4" s="716"/>
      <c r="BK4" s="716"/>
      <c r="BL4" s="716"/>
      <c r="BM4" s="716"/>
      <c r="BN4" s="716"/>
      <c r="BO4" s="716" t="s">
        <v>209</v>
      </c>
      <c r="BP4" s="716"/>
      <c r="BQ4" s="716"/>
      <c r="BR4" s="716"/>
      <c r="BS4" s="716" t="s">
        <v>213</v>
      </c>
      <c r="BT4" s="716"/>
      <c r="BU4" s="716"/>
      <c r="BV4" s="716"/>
      <c r="BW4" s="716"/>
      <c r="BX4" s="716"/>
      <c r="BY4" s="716"/>
      <c r="BZ4" s="716"/>
      <c r="CA4" s="716"/>
      <c r="CB4" s="716"/>
      <c r="CD4" s="669" t="s">
        <v>214</v>
      </c>
      <c r="CE4" s="670"/>
      <c r="CF4" s="670"/>
      <c r="CG4" s="670"/>
      <c r="CH4" s="670"/>
      <c r="CI4" s="670"/>
      <c r="CJ4" s="670"/>
      <c r="CK4" s="670"/>
      <c r="CL4" s="670"/>
      <c r="CM4" s="670"/>
      <c r="CN4" s="670"/>
      <c r="CO4" s="670"/>
      <c r="CP4" s="670"/>
      <c r="CQ4" s="670"/>
      <c r="CR4" s="670"/>
      <c r="CS4" s="670"/>
      <c r="CT4" s="670"/>
      <c r="CU4" s="670"/>
      <c r="CV4" s="670"/>
      <c r="CW4" s="670"/>
      <c r="CX4" s="670"/>
      <c r="CY4" s="670"/>
      <c r="CZ4" s="670"/>
      <c r="DA4" s="670"/>
      <c r="DB4" s="670"/>
      <c r="DC4" s="670"/>
      <c r="DD4" s="670"/>
      <c r="DE4" s="670"/>
      <c r="DF4" s="670"/>
      <c r="DG4" s="670"/>
      <c r="DH4" s="670"/>
      <c r="DI4" s="670"/>
      <c r="DJ4" s="670"/>
      <c r="DK4" s="670"/>
      <c r="DL4" s="670"/>
      <c r="DM4" s="670"/>
      <c r="DN4" s="670"/>
      <c r="DO4" s="670"/>
      <c r="DP4" s="670"/>
      <c r="DQ4" s="670"/>
      <c r="DR4" s="670"/>
      <c r="DS4" s="670"/>
      <c r="DT4" s="670"/>
      <c r="DU4" s="670"/>
      <c r="DV4" s="670"/>
      <c r="DW4" s="670"/>
      <c r="DX4" s="670"/>
      <c r="DY4" s="670"/>
      <c r="DZ4" s="670"/>
      <c r="EA4" s="670"/>
      <c r="EB4" s="670"/>
      <c r="EC4" s="671"/>
    </row>
    <row r="5" spans="2:143" ht="11.25" customHeight="1" x14ac:dyDescent="0.2">
      <c r="B5" s="675" t="s">
        <v>215</v>
      </c>
      <c r="C5" s="676"/>
      <c r="D5" s="676"/>
      <c r="E5" s="676"/>
      <c r="F5" s="676"/>
      <c r="G5" s="676"/>
      <c r="H5" s="676"/>
      <c r="I5" s="676"/>
      <c r="J5" s="676"/>
      <c r="K5" s="676"/>
      <c r="L5" s="676"/>
      <c r="M5" s="676"/>
      <c r="N5" s="676"/>
      <c r="O5" s="676"/>
      <c r="P5" s="676"/>
      <c r="Q5" s="677"/>
      <c r="R5" s="672">
        <v>71780126</v>
      </c>
      <c r="S5" s="673"/>
      <c r="T5" s="673"/>
      <c r="U5" s="673"/>
      <c r="V5" s="673"/>
      <c r="W5" s="673"/>
      <c r="X5" s="673"/>
      <c r="Y5" s="698"/>
      <c r="Z5" s="711">
        <v>40.1</v>
      </c>
      <c r="AA5" s="711"/>
      <c r="AB5" s="711"/>
      <c r="AC5" s="711"/>
      <c r="AD5" s="712">
        <v>65625366</v>
      </c>
      <c r="AE5" s="712"/>
      <c r="AF5" s="712"/>
      <c r="AG5" s="712"/>
      <c r="AH5" s="712"/>
      <c r="AI5" s="712"/>
      <c r="AJ5" s="712"/>
      <c r="AK5" s="712"/>
      <c r="AL5" s="699">
        <v>75.900000000000006</v>
      </c>
      <c r="AM5" s="681"/>
      <c r="AN5" s="681"/>
      <c r="AO5" s="700"/>
      <c r="AP5" s="675" t="s">
        <v>216</v>
      </c>
      <c r="AQ5" s="676"/>
      <c r="AR5" s="676"/>
      <c r="AS5" s="676"/>
      <c r="AT5" s="676"/>
      <c r="AU5" s="676"/>
      <c r="AV5" s="676"/>
      <c r="AW5" s="676"/>
      <c r="AX5" s="676"/>
      <c r="AY5" s="676"/>
      <c r="AZ5" s="676"/>
      <c r="BA5" s="676"/>
      <c r="BB5" s="676"/>
      <c r="BC5" s="676"/>
      <c r="BD5" s="676"/>
      <c r="BE5" s="676"/>
      <c r="BF5" s="677"/>
      <c r="BG5" s="617">
        <v>64540796</v>
      </c>
      <c r="BH5" s="618"/>
      <c r="BI5" s="618"/>
      <c r="BJ5" s="618"/>
      <c r="BK5" s="618"/>
      <c r="BL5" s="618"/>
      <c r="BM5" s="618"/>
      <c r="BN5" s="619"/>
      <c r="BO5" s="655">
        <v>89.9</v>
      </c>
      <c r="BP5" s="655"/>
      <c r="BQ5" s="655"/>
      <c r="BR5" s="655"/>
      <c r="BS5" s="656">
        <v>519462</v>
      </c>
      <c r="BT5" s="656"/>
      <c r="BU5" s="656"/>
      <c r="BV5" s="656"/>
      <c r="BW5" s="656"/>
      <c r="BX5" s="656"/>
      <c r="BY5" s="656"/>
      <c r="BZ5" s="656"/>
      <c r="CA5" s="656"/>
      <c r="CB5" s="696"/>
      <c r="CD5" s="669" t="s">
        <v>211</v>
      </c>
      <c r="CE5" s="670"/>
      <c r="CF5" s="670"/>
      <c r="CG5" s="670"/>
      <c r="CH5" s="670"/>
      <c r="CI5" s="670"/>
      <c r="CJ5" s="670"/>
      <c r="CK5" s="670"/>
      <c r="CL5" s="670"/>
      <c r="CM5" s="670"/>
      <c r="CN5" s="670"/>
      <c r="CO5" s="670"/>
      <c r="CP5" s="670"/>
      <c r="CQ5" s="671"/>
      <c r="CR5" s="669" t="s">
        <v>217</v>
      </c>
      <c r="CS5" s="670"/>
      <c r="CT5" s="670"/>
      <c r="CU5" s="670"/>
      <c r="CV5" s="670"/>
      <c r="CW5" s="670"/>
      <c r="CX5" s="670"/>
      <c r="CY5" s="671"/>
      <c r="CZ5" s="669" t="s">
        <v>209</v>
      </c>
      <c r="DA5" s="670"/>
      <c r="DB5" s="670"/>
      <c r="DC5" s="671"/>
      <c r="DD5" s="669" t="s">
        <v>218</v>
      </c>
      <c r="DE5" s="670"/>
      <c r="DF5" s="670"/>
      <c r="DG5" s="670"/>
      <c r="DH5" s="670"/>
      <c r="DI5" s="670"/>
      <c r="DJ5" s="670"/>
      <c r="DK5" s="670"/>
      <c r="DL5" s="670"/>
      <c r="DM5" s="670"/>
      <c r="DN5" s="670"/>
      <c r="DO5" s="670"/>
      <c r="DP5" s="671"/>
      <c r="DQ5" s="669" t="s">
        <v>219</v>
      </c>
      <c r="DR5" s="670"/>
      <c r="DS5" s="670"/>
      <c r="DT5" s="670"/>
      <c r="DU5" s="670"/>
      <c r="DV5" s="670"/>
      <c r="DW5" s="670"/>
      <c r="DX5" s="670"/>
      <c r="DY5" s="670"/>
      <c r="DZ5" s="670"/>
      <c r="EA5" s="670"/>
      <c r="EB5" s="670"/>
      <c r="EC5" s="671"/>
    </row>
    <row r="6" spans="2:143" ht="11.25" customHeight="1" x14ac:dyDescent="0.2">
      <c r="B6" s="614" t="s">
        <v>220</v>
      </c>
      <c r="C6" s="615"/>
      <c r="D6" s="615"/>
      <c r="E6" s="615"/>
      <c r="F6" s="615"/>
      <c r="G6" s="615"/>
      <c r="H6" s="615"/>
      <c r="I6" s="615"/>
      <c r="J6" s="615"/>
      <c r="K6" s="615"/>
      <c r="L6" s="615"/>
      <c r="M6" s="615"/>
      <c r="N6" s="615"/>
      <c r="O6" s="615"/>
      <c r="P6" s="615"/>
      <c r="Q6" s="616"/>
      <c r="R6" s="617">
        <v>605056</v>
      </c>
      <c r="S6" s="618"/>
      <c r="T6" s="618"/>
      <c r="U6" s="618"/>
      <c r="V6" s="618"/>
      <c r="W6" s="618"/>
      <c r="X6" s="618"/>
      <c r="Y6" s="619"/>
      <c r="Z6" s="655">
        <v>0.3</v>
      </c>
      <c r="AA6" s="655"/>
      <c r="AB6" s="655"/>
      <c r="AC6" s="655"/>
      <c r="AD6" s="656">
        <v>605056</v>
      </c>
      <c r="AE6" s="656"/>
      <c r="AF6" s="656"/>
      <c r="AG6" s="656"/>
      <c r="AH6" s="656"/>
      <c r="AI6" s="656"/>
      <c r="AJ6" s="656"/>
      <c r="AK6" s="656"/>
      <c r="AL6" s="620">
        <v>0.7</v>
      </c>
      <c r="AM6" s="621"/>
      <c r="AN6" s="621"/>
      <c r="AO6" s="657"/>
      <c r="AP6" s="614" t="s">
        <v>221</v>
      </c>
      <c r="AQ6" s="615"/>
      <c r="AR6" s="615"/>
      <c r="AS6" s="615"/>
      <c r="AT6" s="615"/>
      <c r="AU6" s="615"/>
      <c r="AV6" s="615"/>
      <c r="AW6" s="615"/>
      <c r="AX6" s="615"/>
      <c r="AY6" s="615"/>
      <c r="AZ6" s="615"/>
      <c r="BA6" s="615"/>
      <c r="BB6" s="615"/>
      <c r="BC6" s="615"/>
      <c r="BD6" s="615"/>
      <c r="BE6" s="615"/>
      <c r="BF6" s="616"/>
      <c r="BG6" s="617">
        <v>64540796</v>
      </c>
      <c r="BH6" s="618"/>
      <c r="BI6" s="618"/>
      <c r="BJ6" s="618"/>
      <c r="BK6" s="618"/>
      <c r="BL6" s="618"/>
      <c r="BM6" s="618"/>
      <c r="BN6" s="619"/>
      <c r="BO6" s="655">
        <v>89.9</v>
      </c>
      <c r="BP6" s="655"/>
      <c r="BQ6" s="655"/>
      <c r="BR6" s="655"/>
      <c r="BS6" s="656">
        <v>519462</v>
      </c>
      <c r="BT6" s="656"/>
      <c r="BU6" s="656"/>
      <c r="BV6" s="656"/>
      <c r="BW6" s="656"/>
      <c r="BX6" s="656"/>
      <c r="BY6" s="656"/>
      <c r="BZ6" s="656"/>
      <c r="CA6" s="656"/>
      <c r="CB6" s="696"/>
      <c r="CD6" s="675" t="s">
        <v>222</v>
      </c>
      <c r="CE6" s="676"/>
      <c r="CF6" s="676"/>
      <c r="CG6" s="676"/>
      <c r="CH6" s="676"/>
      <c r="CI6" s="676"/>
      <c r="CJ6" s="676"/>
      <c r="CK6" s="676"/>
      <c r="CL6" s="676"/>
      <c r="CM6" s="676"/>
      <c r="CN6" s="676"/>
      <c r="CO6" s="676"/>
      <c r="CP6" s="676"/>
      <c r="CQ6" s="677"/>
      <c r="CR6" s="617">
        <v>680589</v>
      </c>
      <c r="CS6" s="618"/>
      <c r="CT6" s="618"/>
      <c r="CU6" s="618"/>
      <c r="CV6" s="618"/>
      <c r="CW6" s="618"/>
      <c r="CX6" s="618"/>
      <c r="CY6" s="619"/>
      <c r="CZ6" s="699">
        <v>0.4</v>
      </c>
      <c r="DA6" s="681"/>
      <c r="DB6" s="681"/>
      <c r="DC6" s="701"/>
      <c r="DD6" s="623" t="s">
        <v>122</v>
      </c>
      <c r="DE6" s="618"/>
      <c r="DF6" s="618"/>
      <c r="DG6" s="618"/>
      <c r="DH6" s="618"/>
      <c r="DI6" s="618"/>
      <c r="DJ6" s="618"/>
      <c r="DK6" s="618"/>
      <c r="DL6" s="618"/>
      <c r="DM6" s="618"/>
      <c r="DN6" s="618"/>
      <c r="DO6" s="618"/>
      <c r="DP6" s="619"/>
      <c r="DQ6" s="623">
        <v>680256</v>
      </c>
      <c r="DR6" s="618"/>
      <c r="DS6" s="618"/>
      <c r="DT6" s="618"/>
      <c r="DU6" s="618"/>
      <c r="DV6" s="618"/>
      <c r="DW6" s="618"/>
      <c r="DX6" s="618"/>
      <c r="DY6" s="618"/>
      <c r="DZ6" s="618"/>
      <c r="EA6" s="618"/>
      <c r="EB6" s="618"/>
      <c r="EC6" s="654"/>
    </row>
    <row r="7" spans="2:143" ht="11.25" customHeight="1" x14ac:dyDescent="0.2">
      <c r="B7" s="614" t="s">
        <v>223</v>
      </c>
      <c r="C7" s="615"/>
      <c r="D7" s="615"/>
      <c r="E7" s="615"/>
      <c r="F7" s="615"/>
      <c r="G7" s="615"/>
      <c r="H7" s="615"/>
      <c r="I7" s="615"/>
      <c r="J7" s="615"/>
      <c r="K7" s="615"/>
      <c r="L7" s="615"/>
      <c r="M7" s="615"/>
      <c r="N7" s="615"/>
      <c r="O7" s="615"/>
      <c r="P7" s="615"/>
      <c r="Q7" s="616"/>
      <c r="R7" s="617">
        <v>85447</v>
      </c>
      <c r="S7" s="618"/>
      <c r="T7" s="618"/>
      <c r="U7" s="618"/>
      <c r="V7" s="618"/>
      <c r="W7" s="618"/>
      <c r="X7" s="618"/>
      <c r="Y7" s="619"/>
      <c r="Z7" s="655">
        <v>0</v>
      </c>
      <c r="AA7" s="655"/>
      <c r="AB7" s="655"/>
      <c r="AC7" s="655"/>
      <c r="AD7" s="656">
        <v>85447</v>
      </c>
      <c r="AE7" s="656"/>
      <c r="AF7" s="656"/>
      <c r="AG7" s="656"/>
      <c r="AH7" s="656"/>
      <c r="AI7" s="656"/>
      <c r="AJ7" s="656"/>
      <c r="AK7" s="656"/>
      <c r="AL7" s="620">
        <v>0.1</v>
      </c>
      <c r="AM7" s="621"/>
      <c r="AN7" s="621"/>
      <c r="AO7" s="657"/>
      <c r="AP7" s="614" t="s">
        <v>224</v>
      </c>
      <c r="AQ7" s="615"/>
      <c r="AR7" s="615"/>
      <c r="AS7" s="615"/>
      <c r="AT7" s="615"/>
      <c r="AU7" s="615"/>
      <c r="AV7" s="615"/>
      <c r="AW7" s="615"/>
      <c r="AX7" s="615"/>
      <c r="AY7" s="615"/>
      <c r="AZ7" s="615"/>
      <c r="BA7" s="615"/>
      <c r="BB7" s="615"/>
      <c r="BC7" s="615"/>
      <c r="BD7" s="615"/>
      <c r="BE7" s="615"/>
      <c r="BF7" s="616"/>
      <c r="BG7" s="617">
        <v>34803954</v>
      </c>
      <c r="BH7" s="618"/>
      <c r="BI7" s="618"/>
      <c r="BJ7" s="618"/>
      <c r="BK7" s="618"/>
      <c r="BL7" s="618"/>
      <c r="BM7" s="618"/>
      <c r="BN7" s="619"/>
      <c r="BO7" s="655">
        <v>48.5</v>
      </c>
      <c r="BP7" s="655"/>
      <c r="BQ7" s="655"/>
      <c r="BR7" s="655"/>
      <c r="BS7" s="656">
        <v>519462</v>
      </c>
      <c r="BT7" s="656"/>
      <c r="BU7" s="656"/>
      <c r="BV7" s="656"/>
      <c r="BW7" s="656"/>
      <c r="BX7" s="656"/>
      <c r="BY7" s="656"/>
      <c r="BZ7" s="656"/>
      <c r="CA7" s="656"/>
      <c r="CB7" s="696"/>
      <c r="CD7" s="614" t="s">
        <v>225</v>
      </c>
      <c r="CE7" s="615"/>
      <c r="CF7" s="615"/>
      <c r="CG7" s="615"/>
      <c r="CH7" s="615"/>
      <c r="CI7" s="615"/>
      <c r="CJ7" s="615"/>
      <c r="CK7" s="615"/>
      <c r="CL7" s="615"/>
      <c r="CM7" s="615"/>
      <c r="CN7" s="615"/>
      <c r="CO7" s="615"/>
      <c r="CP7" s="615"/>
      <c r="CQ7" s="616"/>
      <c r="CR7" s="617">
        <v>15447653</v>
      </c>
      <c r="CS7" s="618"/>
      <c r="CT7" s="618"/>
      <c r="CU7" s="618"/>
      <c r="CV7" s="618"/>
      <c r="CW7" s="618"/>
      <c r="CX7" s="618"/>
      <c r="CY7" s="619"/>
      <c r="CZ7" s="655">
        <v>8.6999999999999993</v>
      </c>
      <c r="DA7" s="655"/>
      <c r="DB7" s="655"/>
      <c r="DC7" s="655"/>
      <c r="DD7" s="623">
        <v>2273969</v>
      </c>
      <c r="DE7" s="618"/>
      <c r="DF7" s="618"/>
      <c r="DG7" s="618"/>
      <c r="DH7" s="618"/>
      <c r="DI7" s="618"/>
      <c r="DJ7" s="618"/>
      <c r="DK7" s="618"/>
      <c r="DL7" s="618"/>
      <c r="DM7" s="618"/>
      <c r="DN7" s="618"/>
      <c r="DO7" s="618"/>
      <c r="DP7" s="619"/>
      <c r="DQ7" s="623">
        <v>10854221</v>
      </c>
      <c r="DR7" s="618"/>
      <c r="DS7" s="618"/>
      <c r="DT7" s="618"/>
      <c r="DU7" s="618"/>
      <c r="DV7" s="618"/>
      <c r="DW7" s="618"/>
      <c r="DX7" s="618"/>
      <c r="DY7" s="618"/>
      <c r="DZ7" s="618"/>
      <c r="EA7" s="618"/>
      <c r="EB7" s="618"/>
      <c r="EC7" s="654"/>
    </row>
    <row r="8" spans="2:143" ht="11.25" customHeight="1" x14ac:dyDescent="0.2">
      <c r="B8" s="614" t="s">
        <v>226</v>
      </c>
      <c r="C8" s="615"/>
      <c r="D8" s="615"/>
      <c r="E8" s="615"/>
      <c r="F8" s="615"/>
      <c r="G8" s="615"/>
      <c r="H8" s="615"/>
      <c r="I8" s="615"/>
      <c r="J8" s="615"/>
      <c r="K8" s="615"/>
      <c r="L8" s="615"/>
      <c r="M8" s="615"/>
      <c r="N8" s="615"/>
      <c r="O8" s="615"/>
      <c r="P8" s="615"/>
      <c r="Q8" s="616"/>
      <c r="R8" s="617">
        <v>948425</v>
      </c>
      <c r="S8" s="618"/>
      <c r="T8" s="618"/>
      <c r="U8" s="618"/>
      <c r="V8" s="618"/>
      <c r="W8" s="618"/>
      <c r="X8" s="618"/>
      <c r="Y8" s="619"/>
      <c r="Z8" s="655">
        <v>0.5</v>
      </c>
      <c r="AA8" s="655"/>
      <c r="AB8" s="655"/>
      <c r="AC8" s="655"/>
      <c r="AD8" s="656">
        <v>948425</v>
      </c>
      <c r="AE8" s="656"/>
      <c r="AF8" s="656"/>
      <c r="AG8" s="656"/>
      <c r="AH8" s="656"/>
      <c r="AI8" s="656"/>
      <c r="AJ8" s="656"/>
      <c r="AK8" s="656"/>
      <c r="AL8" s="620">
        <v>1.1000000000000001</v>
      </c>
      <c r="AM8" s="621"/>
      <c r="AN8" s="621"/>
      <c r="AO8" s="657"/>
      <c r="AP8" s="614" t="s">
        <v>227</v>
      </c>
      <c r="AQ8" s="615"/>
      <c r="AR8" s="615"/>
      <c r="AS8" s="615"/>
      <c r="AT8" s="615"/>
      <c r="AU8" s="615"/>
      <c r="AV8" s="615"/>
      <c r="AW8" s="615"/>
      <c r="AX8" s="615"/>
      <c r="AY8" s="615"/>
      <c r="AZ8" s="615"/>
      <c r="BA8" s="615"/>
      <c r="BB8" s="615"/>
      <c r="BC8" s="615"/>
      <c r="BD8" s="615"/>
      <c r="BE8" s="615"/>
      <c r="BF8" s="616"/>
      <c r="BG8" s="617">
        <v>600123</v>
      </c>
      <c r="BH8" s="618"/>
      <c r="BI8" s="618"/>
      <c r="BJ8" s="618"/>
      <c r="BK8" s="618"/>
      <c r="BL8" s="618"/>
      <c r="BM8" s="618"/>
      <c r="BN8" s="619"/>
      <c r="BO8" s="655">
        <v>0.8</v>
      </c>
      <c r="BP8" s="655"/>
      <c r="BQ8" s="655"/>
      <c r="BR8" s="655"/>
      <c r="BS8" s="656" t="s">
        <v>122</v>
      </c>
      <c r="BT8" s="656"/>
      <c r="BU8" s="656"/>
      <c r="BV8" s="656"/>
      <c r="BW8" s="656"/>
      <c r="BX8" s="656"/>
      <c r="BY8" s="656"/>
      <c r="BZ8" s="656"/>
      <c r="CA8" s="656"/>
      <c r="CB8" s="696"/>
      <c r="CD8" s="614" t="s">
        <v>228</v>
      </c>
      <c r="CE8" s="615"/>
      <c r="CF8" s="615"/>
      <c r="CG8" s="615"/>
      <c r="CH8" s="615"/>
      <c r="CI8" s="615"/>
      <c r="CJ8" s="615"/>
      <c r="CK8" s="615"/>
      <c r="CL8" s="615"/>
      <c r="CM8" s="615"/>
      <c r="CN8" s="615"/>
      <c r="CO8" s="615"/>
      <c r="CP8" s="615"/>
      <c r="CQ8" s="616"/>
      <c r="CR8" s="617">
        <v>83239661</v>
      </c>
      <c r="CS8" s="618"/>
      <c r="CT8" s="618"/>
      <c r="CU8" s="618"/>
      <c r="CV8" s="618"/>
      <c r="CW8" s="618"/>
      <c r="CX8" s="618"/>
      <c r="CY8" s="619"/>
      <c r="CZ8" s="655">
        <v>46.8</v>
      </c>
      <c r="DA8" s="655"/>
      <c r="DB8" s="655"/>
      <c r="DC8" s="655"/>
      <c r="DD8" s="623">
        <v>2696279</v>
      </c>
      <c r="DE8" s="618"/>
      <c r="DF8" s="618"/>
      <c r="DG8" s="618"/>
      <c r="DH8" s="618"/>
      <c r="DI8" s="618"/>
      <c r="DJ8" s="618"/>
      <c r="DK8" s="618"/>
      <c r="DL8" s="618"/>
      <c r="DM8" s="618"/>
      <c r="DN8" s="618"/>
      <c r="DO8" s="618"/>
      <c r="DP8" s="619"/>
      <c r="DQ8" s="623">
        <v>40845084</v>
      </c>
      <c r="DR8" s="618"/>
      <c r="DS8" s="618"/>
      <c r="DT8" s="618"/>
      <c r="DU8" s="618"/>
      <c r="DV8" s="618"/>
      <c r="DW8" s="618"/>
      <c r="DX8" s="618"/>
      <c r="DY8" s="618"/>
      <c r="DZ8" s="618"/>
      <c r="EA8" s="618"/>
      <c r="EB8" s="618"/>
      <c r="EC8" s="654"/>
    </row>
    <row r="9" spans="2:143" ht="11.25" customHeight="1" x14ac:dyDescent="0.2">
      <c r="B9" s="614" t="s">
        <v>229</v>
      </c>
      <c r="C9" s="615"/>
      <c r="D9" s="615"/>
      <c r="E9" s="615"/>
      <c r="F9" s="615"/>
      <c r="G9" s="615"/>
      <c r="H9" s="615"/>
      <c r="I9" s="615"/>
      <c r="J9" s="615"/>
      <c r="K9" s="615"/>
      <c r="L9" s="615"/>
      <c r="M9" s="615"/>
      <c r="N9" s="615"/>
      <c r="O9" s="615"/>
      <c r="P9" s="615"/>
      <c r="Q9" s="616"/>
      <c r="R9" s="617">
        <v>1249015</v>
      </c>
      <c r="S9" s="618"/>
      <c r="T9" s="618"/>
      <c r="U9" s="618"/>
      <c r="V9" s="618"/>
      <c r="W9" s="618"/>
      <c r="X9" s="618"/>
      <c r="Y9" s="619"/>
      <c r="Z9" s="655">
        <v>0.7</v>
      </c>
      <c r="AA9" s="655"/>
      <c r="AB9" s="655"/>
      <c r="AC9" s="655"/>
      <c r="AD9" s="656">
        <v>1249015</v>
      </c>
      <c r="AE9" s="656"/>
      <c r="AF9" s="656"/>
      <c r="AG9" s="656"/>
      <c r="AH9" s="656"/>
      <c r="AI9" s="656"/>
      <c r="AJ9" s="656"/>
      <c r="AK9" s="656"/>
      <c r="AL9" s="620">
        <v>1.4</v>
      </c>
      <c r="AM9" s="621"/>
      <c r="AN9" s="621"/>
      <c r="AO9" s="657"/>
      <c r="AP9" s="614" t="s">
        <v>230</v>
      </c>
      <c r="AQ9" s="615"/>
      <c r="AR9" s="615"/>
      <c r="AS9" s="615"/>
      <c r="AT9" s="615"/>
      <c r="AU9" s="615"/>
      <c r="AV9" s="615"/>
      <c r="AW9" s="615"/>
      <c r="AX9" s="615"/>
      <c r="AY9" s="615"/>
      <c r="AZ9" s="615"/>
      <c r="BA9" s="615"/>
      <c r="BB9" s="615"/>
      <c r="BC9" s="615"/>
      <c r="BD9" s="615"/>
      <c r="BE9" s="615"/>
      <c r="BF9" s="616"/>
      <c r="BG9" s="617">
        <v>29671764</v>
      </c>
      <c r="BH9" s="618"/>
      <c r="BI9" s="618"/>
      <c r="BJ9" s="618"/>
      <c r="BK9" s="618"/>
      <c r="BL9" s="618"/>
      <c r="BM9" s="618"/>
      <c r="BN9" s="619"/>
      <c r="BO9" s="655">
        <v>41.3</v>
      </c>
      <c r="BP9" s="655"/>
      <c r="BQ9" s="655"/>
      <c r="BR9" s="655"/>
      <c r="BS9" s="656" t="s">
        <v>122</v>
      </c>
      <c r="BT9" s="656"/>
      <c r="BU9" s="656"/>
      <c r="BV9" s="656"/>
      <c r="BW9" s="656"/>
      <c r="BX9" s="656"/>
      <c r="BY9" s="656"/>
      <c r="BZ9" s="656"/>
      <c r="CA9" s="656"/>
      <c r="CB9" s="696"/>
      <c r="CD9" s="614" t="s">
        <v>231</v>
      </c>
      <c r="CE9" s="615"/>
      <c r="CF9" s="615"/>
      <c r="CG9" s="615"/>
      <c r="CH9" s="615"/>
      <c r="CI9" s="615"/>
      <c r="CJ9" s="615"/>
      <c r="CK9" s="615"/>
      <c r="CL9" s="615"/>
      <c r="CM9" s="615"/>
      <c r="CN9" s="615"/>
      <c r="CO9" s="615"/>
      <c r="CP9" s="615"/>
      <c r="CQ9" s="616"/>
      <c r="CR9" s="617">
        <v>15187805</v>
      </c>
      <c r="CS9" s="618"/>
      <c r="CT9" s="618"/>
      <c r="CU9" s="618"/>
      <c r="CV9" s="618"/>
      <c r="CW9" s="618"/>
      <c r="CX9" s="618"/>
      <c r="CY9" s="619"/>
      <c r="CZ9" s="655">
        <v>8.5</v>
      </c>
      <c r="DA9" s="655"/>
      <c r="DB9" s="655"/>
      <c r="DC9" s="655"/>
      <c r="DD9" s="623">
        <v>613146</v>
      </c>
      <c r="DE9" s="618"/>
      <c r="DF9" s="618"/>
      <c r="DG9" s="618"/>
      <c r="DH9" s="618"/>
      <c r="DI9" s="618"/>
      <c r="DJ9" s="618"/>
      <c r="DK9" s="618"/>
      <c r="DL9" s="618"/>
      <c r="DM9" s="618"/>
      <c r="DN9" s="618"/>
      <c r="DO9" s="618"/>
      <c r="DP9" s="619"/>
      <c r="DQ9" s="623">
        <v>13082896</v>
      </c>
      <c r="DR9" s="618"/>
      <c r="DS9" s="618"/>
      <c r="DT9" s="618"/>
      <c r="DU9" s="618"/>
      <c r="DV9" s="618"/>
      <c r="DW9" s="618"/>
      <c r="DX9" s="618"/>
      <c r="DY9" s="618"/>
      <c r="DZ9" s="618"/>
      <c r="EA9" s="618"/>
      <c r="EB9" s="618"/>
      <c r="EC9" s="654"/>
    </row>
    <row r="10" spans="2:143" ht="11.25" customHeight="1" x14ac:dyDescent="0.2">
      <c r="B10" s="614" t="s">
        <v>232</v>
      </c>
      <c r="C10" s="615"/>
      <c r="D10" s="615"/>
      <c r="E10" s="615"/>
      <c r="F10" s="615"/>
      <c r="G10" s="615"/>
      <c r="H10" s="615"/>
      <c r="I10" s="615"/>
      <c r="J10" s="615"/>
      <c r="K10" s="615"/>
      <c r="L10" s="615"/>
      <c r="M10" s="615"/>
      <c r="N10" s="615"/>
      <c r="O10" s="615"/>
      <c r="P10" s="615"/>
      <c r="Q10" s="616"/>
      <c r="R10" s="617" t="s">
        <v>122</v>
      </c>
      <c r="S10" s="618"/>
      <c r="T10" s="618"/>
      <c r="U10" s="618"/>
      <c r="V10" s="618"/>
      <c r="W10" s="618"/>
      <c r="X10" s="618"/>
      <c r="Y10" s="619"/>
      <c r="Z10" s="655" t="s">
        <v>122</v>
      </c>
      <c r="AA10" s="655"/>
      <c r="AB10" s="655"/>
      <c r="AC10" s="655"/>
      <c r="AD10" s="656" t="s">
        <v>122</v>
      </c>
      <c r="AE10" s="656"/>
      <c r="AF10" s="656"/>
      <c r="AG10" s="656"/>
      <c r="AH10" s="656"/>
      <c r="AI10" s="656"/>
      <c r="AJ10" s="656"/>
      <c r="AK10" s="656"/>
      <c r="AL10" s="620" t="s">
        <v>122</v>
      </c>
      <c r="AM10" s="621"/>
      <c r="AN10" s="621"/>
      <c r="AO10" s="657"/>
      <c r="AP10" s="614" t="s">
        <v>233</v>
      </c>
      <c r="AQ10" s="615"/>
      <c r="AR10" s="615"/>
      <c r="AS10" s="615"/>
      <c r="AT10" s="615"/>
      <c r="AU10" s="615"/>
      <c r="AV10" s="615"/>
      <c r="AW10" s="615"/>
      <c r="AX10" s="615"/>
      <c r="AY10" s="615"/>
      <c r="AZ10" s="615"/>
      <c r="BA10" s="615"/>
      <c r="BB10" s="615"/>
      <c r="BC10" s="615"/>
      <c r="BD10" s="615"/>
      <c r="BE10" s="615"/>
      <c r="BF10" s="616"/>
      <c r="BG10" s="617">
        <v>1258229</v>
      </c>
      <c r="BH10" s="618"/>
      <c r="BI10" s="618"/>
      <c r="BJ10" s="618"/>
      <c r="BK10" s="618"/>
      <c r="BL10" s="618"/>
      <c r="BM10" s="618"/>
      <c r="BN10" s="619"/>
      <c r="BO10" s="655">
        <v>1.8</v>
      </c>
      <c r="BP10" s="655"/>
      <c r="BQ10" s="655"/>
      <c r="BR10" s="655"/>
      <c r="BS10" s="656" t="s">
        <v>122</v>
      </c>
      <c r="BT10" s="656"/>
      <c r="BU10" s="656"/>
      <c r="BV10" s="656"/>
      <c r="BW10" s="656"/>
      <c r="BX10" s="656"/>
      <c r="BY10" s="656"/>
      <c r="BZ10" s="656"/>
      <c r="CA10" s="656"/>
      <c r="CB10" s="696"/>
      <c r="CD10" s="614" t="s">
        <v>234</v>
      </c>
      <c r="CE10" s="615"/>
      <c r="CF10" s="615"/>
      <c r="CG10" s="615"/>
      <c r="CH10" s="615"/>
      <c r="CI10" s="615"/>
      <c r="CJ10" s="615"/>
      <c r="CK10" s="615"/>
      <c r="CL10" s="615"/>
      <c r="CM10" s="615"/>
      <c r="CN10" s="615"/>
      <c r="CO10" s="615"/>
      <c r="CP10" s="615"/>
      <c r="CQ10" s="616"/>
      <c r="CR10" s="617">
        <v>250293</v>
      </c>
      <c r="CS10" s="618"/>
      <c r="CT10" s="618"/>
      <c r="CU10" s="618"/>
      <c r="CV10" s="618"/>
      <c r="CW10" s="618"/>
      <c r="CX10" s="618"/>
      <c r="CY10" s="619"/>
      <c r="CZ10" s="655">
        <v>0.1</v>
      </c>
      <c r="DA10" s="655"/>
      <c r="DB10" s="655"/>
      <c r="DC10" s="655"/>
      <c r="DD10" s="623" t="s">
        <v>122</v>
      </c>
      <c r="DE10" s="618"/>
      <c r="DF10" s="618"/>
      <c r="DG10" s="618"/>
      <c r="DH10" s="618"/>
      <c r="DI10" s="618"/>
      <c r="DJ10" s="618"/>
      <c r="DK10" s="618"/>
      <c r="DL10" s="618"/>
      <c r="DM10" s="618"/>
      <c r="DN10" s="618"/>
      <c r="DO10" s="618"/>
      <c r="DP10" s="619"/>
      <c r="DQ10" s="623">
        <v>188566</v>
      </c>
      <c r="DR10" s="618"/>
      <c r="DS10" s="618"/>
      <c r="DT10" s="618"/>
      <c r="DU10" s="618"/>
      <c r="DV10" s="618"/>
      <c r="DW10" s="618"/>
      <c r="DX10" s="618"/>
      <c r="DY10" s="618"/>
      <c r="DZ10" s="618"/>
      <c r="EA10" s="618"/>
      <c r="EB10" s="618"/>
      <c r="EC10" s="654"/>
    </row>
    <row r="11" spans="2:143" ht="11.25" customHeight="1" x14ac:dyDescent="0.2">
      <c r="B11" s="614" t="s">
        <v>235</v>
      </c>
      <c r="C11" s="615"/>
      <c r="D11" s="615"/>
      <c r="E11" s="615"/>
      <c r="F11" s="615"/>
      <c r="G11" s="615"/>
      <c r="H11" s="615"/>
      <c r="I11" s="615"/>
      <c r="J11" s="615"/>
      <c r="K11" s="615"/>
      <c r="L11" s="615"/>
      <c r="M11" s="615"/>
      <c r="N11" s="615"/>
      <c r="O11" s="615"/>
      <c r="P11" s="615"/>
      <c r="Q11" s="616"/>
      <c r="R11" s="617">
        <v>9397768</v>
      </c>
      <c r="S11" s="618"/>
      <c r="T11" s="618"/>
      <c r="U11" s="618"/>
      <c r="V11" s="618"/>
      <c r="W11" s="618"/>
      <c r="X11" s="618"/>
      <c r="Y11" s="619"/>
      <c r="Z11" s="620">
        <v>5.2</v>
      </c>
      <c r="AA11" s="621"/>
      <c r="AB11" s="621"/>
      <c r="AC11" s="622"/>
      <c r="AD11" s="623">
        <v>9397768</v>
      </c>
      <c r="AE11" s="618"/>
      <c r="AF11" s="618"/>
      <c r="AG11" s="618"/>
      <c r="AH11" s="618"/>
      <c r="AI11" s="618"/>
      <c r="AJ11" s="618"/>
      <c r="AK11" s="619"/>
      <c r="AL11" s="620">
        <v>10.9</v>
      </c>
      <c r="AM11" s="621"/>
      <c r="AN11" s="621"/>
      <c r="AO11" s="657"/>
      <c r="AP11" s="614" t="s">
        <v>236</v>
      </c>
      <c r="AQ11" s="615"/>
      <c r="AR11" s="615"/>
      <c r="AS11" s="615"/>
      <c r="AT11" s="615"/>
      <c r="AU11" s="615"/>
      <c r="AV11" s="615"/>
      <c r="AW11" s="615"/>
      <c r="AX11" s="615"/>
      <c r="AY11" s="615"/>
      <c r="AZ11" s="615"/>
      <c r="BA11" s="615"/>
      <c r="BB11" s="615"/>
      <c r="BC11" s="615"/>
      <c r="BD11" s="615"/>
      <c r="BE11" s="615"/>
      <c r="BF11" s="616"/>
      <c r="BG11" s="617">
        <v>3273838</v>
      </c>
      <c r="BH11" s="618"/>
      <c r="BI11" s="618"/>
      <c r="BJ11" s="618"/>
      <c r="BK11" s="618"/>
      <c r="BL11" s="618"/>
      <c r="BM11" s="618"/>
      <c r="BN11" s="619"/>
      <c r="BO11" s="655">
        <v>4.5999999999999996</v>
      </c>
      <c r="BP11" s="655"/>
      <c r="BQ11" s="655"/>
      <c r="BR11" s="655"/>
      <c r="BS11" s="656">
        <v>519462</v>
      </c>
      <c r="BT11" s="656"/>
      <c r="BU11" s="656"/>
      <c r="BV11" s="656"/>
      <c r="BW11" s="656"/>
      <c r="BX11" s="656"/>
      <c r="BY11" s="656"/>
      <c r="BZ11" s="656"/>
      <c r="CA11" s="656"/>
      <c r="CB11" s="696"/>
      <c r="CD11" s="614" t="s">
        <v>237</v>
      </c>
      <c r="CE11" s="615"/>
      <c r="CF11" s="615"/>
      <c r="CG11" s="615"/>
      <c r="CH11" s="615"/>
      <c r="CI11" s="615"/>
      <c r="CJ11" s="615"/>
      <c r="CK11" s="615"/>
      <c r="CL11" s="615"/>
      <c r="CM11" s="615"/>
      <c r="CN11" s="615"/>
      <c r="CO11" s="615"/>
      <c r="CP11" s="615"/>
      <c r="CQ11" s="616"/>
      <c r="CR11" s="617">
        <v>67689</v>
      </c>
      <c r="CS11" s="618"/>
      <c r="CT11" s="618"/>
      <c r="CU11" s="618"/>
      <c r="CV11" s="618"/>
      <c r="CW11" s="618"/>
      <c r="CX11" s="618"/>
      <c r="CY11" s="619"/>
      <c r="CZ11" s="655">
        <v>0</v>
      </c>
      <c r="DA11" s="655"/>
      <c r="DB11" s="655"/>
      <c r="DC11" s="655"/>
      <c r="DD11" s="623" t="s">
        <v>122</v>
      </c>
      <c r="DE11" s="618"/>
      <c r="DF11" s="618"/>
      <c r="DG11" s="618"/>
      <c r="DH11" s="618"/>
      <c r="DI11" s="618"/>
      <c r="DJ11" s="618"/>
      <c r="DK11" s="618"/>
      <c r="DL11" s="618"/>
      <c r="DM11" s="618"/>
      <c r="DN11" s="618"/>
      <c r="DO11" s="618"/>
      <c r="DP11" s="619"/>
      <c r="DQ11" s="623">
        <v>66297</v>
      </c>
      <c r="DR11" s="618"/>
      <c r="DS11" s="618"/>
      <c r="DT11" s="618"/>
      <c r="DU11" s="618"/>
      <c r="DV11" s="618"/>
      <c r="DW11" s="618"/>
      <c r="DX11" s="618"/>
      <c r="DY11" s="618"/>
      <c r="DZ11" s="618"/>
      <c r="EA11" s="618"/>
      <c r="EB11" s="618"/>
      <c r="EC11" s="654"/>
    </row>
    <row r="12" spans="2:143" ht="11.25" customHeight="1" x14ac:dyDescent="0.2">
      <c r="B12" s="614" t="s">
        <v>238</v>
      </c>
      <c r="C12" s="615"/>
      <c r="D12" s="615"/>
      <c r="E12" s="615"/>
      <c r="F12" s="615"/>
      <c r="G12" s="615"/>
      <c r="H12" s="615"/>
      <c r="I12" s="615"/>
      <c r="J12" s="615"/>
      <c r="K12" s="615"/>
      <c r="L12" s="615"/>
      <c r="M12" s="615"/>
      <c r="N12" s="615"/>
      <c r="O12" s="615"/>
      <c r="P12" s="615"/>
      <c r="Q12" s="616"/>
      <c r="R12" s="617" t="s">
        <v>122</v>
      </c>
      <c r="S12" s="618"/>
      <c r="T12" s="618"/>
      <c r="U12" s="618"/>
      <c r="V12" s="618"/>
      <c r="W12" s="618"/>
      <c r="X12" s="618"/>
      <c r="Y12" s="619"/>
      <c r="Z12" s="655" t="s">
        <v>122</v>
      </c>
      <c r="AA12" s="655"/>
      <c r="AB12" s="655"/>
      <c r="AC12" s="655"/>
      <c r="AD12" s="656" t="s">
        <v>122</v>
      </c>
      <c r="AE12" s="656"/>
      <c r="AF12" s="656"/>
      <c r="AG12" s="656"/>
      <c r="AH12" s="656"/>
      <c r="AI12" s="656"/>
      <c r="AJ12" s="656"/>
      <c r="AK12" s="656"/>
      <c r="AL12" s="620" t="s">
        <v>122</v>
      </c>
      <c r="AM12" s="621"/>
      <c r="AN12" s="621"/>
      <c r="AO12" s="657"/>
      <c r="AP12" s="614" t="s">
        <v>239</v>
      </c>
      <c r="AQ12" s="615"/>
      <c r="AR12" s="615"/>
      <c r="AS12" s="615"/>
      <c r="AT12" s="615"/>
      <c r="AU12" s="615"/>
      <c r="AV12" s="615"/>
      <c r="AW12" s="615"/>
      <c r="AX12" s="615"/>
      <c r="AY12" s="615"/>
      <c r="AZ12" s="615"/>
      <c r="BA12" s="615"/>
      <c r="BB12" s="615"/>
      <c r="BC12" s="615"/>
      <c r="BD12" s="615"/>
      <c r="BE12" s="615"/>
      <c r="BF12" s="616"/>
      <c r="BG12" s="617">
        <v>27598351</v>
      </c>
      <c r="BH12" s="618"/>
      <c r="BI12" s="618"/>
      <c r="BJ12" s="618"/>
      <c r="BK12" s="618"/>
      <c r="BL12" s="618"/>
      <c r="BM12" s="618"/>
      <c r="BN12" s="619"/>
      <c r="BO12" s="655">
        <v>38.4</v>
      </c>
      <c r="BP12" s="655"/>
      <c r="BQ12" s="655"/>
      <c r="BR12" s="655"/>
      <c r="BS12" s="656" t="s">
        <v>122</v>
      </c>
      <c r="BT12" s="656"/>
      <c r="BU12" s="656"/>
      <c r="BV12" s="656"/>
      <c r="BW12" s="656"/>
      <c r="BX12" s="656"/>
      <c r="BY12" s="656"/>
      <c r="BZ12" s="656"/>
      <c r="CA12" s="656"/>
      <c r="CB12" s="696"/>
      <c r="CD12" s="614" t="s">
        <v>240</v>
      </c>
      <c r="CE12" s="615"/>
      <c r="CF12" s="615"/>
      <c r="CG12" s="615"/>
      <c r="CH12" s="615"/>
      <c r="CI12" s="615"/>
      <c r="CJ12" s="615"/>
      <c r="CK12" s="615"/>
      <c r="CL12" s="615"/>
      <c r="CM12" s="615"/>
      <c r="CN12" s="615"/>
      <c r="CO12" s="615"/>
      <c r="CP12" s="615"/>
      <c r="CQ12" s="616"/>
      <c r="CR12" s="617">
        <v>1235275</v>
      </c>
      <c r="CS12" s="618"/>
      <c r="CT12" s="618"/>
      <c r="CU12" s="618"/>
      <c r="CV12" s="618"/>
      <c r="CW12" s="618"/>
      <c r="CX12" s="618"/>
      <c r="CY12" s="619"/>
      <c r="CZ12" s="655">
        <v>0.7</v>
      </c>
      <c r="DA12" s="655"/>
      <c r="DB12" s="655"/>
      <c r="DC12" s="655"/>
      <c r="DD12" s="623" t="s">
        <v>122</v>
      </c>
      <c r="DE12" s="618"/>
      <c r="DF12" s="618"/>
      <c r="DG12" s="618"/>
      <c r="DH12" s="618"/>
      <c r="DI12" s="618"/>
      <c r="DJ12" s="618"/>
      <c r="DK12" s="618"/>
      <c r="DL12" s="618"/>
      <c r="DM12" s="618"/>
      <c r="DN12" s="618"/>
      <c r="DO12" s="618"/>
      <c r="DP12" s="619"/>
      <c r="DQ12" s="623">
        <v>877541</v>
      </c>
      <c r="DR12" s="618"/>
      <c r="DS12" s="618"/>
      <c r="DT12" s="618"/>
      <c r="DU12" s="618"/>
      <c r="DV12" s="618"/>
      <c r="DW12" s="618"/>
      <c r="DX12" s="618"/>
      <c r="DY12" s="618"/>
      <c r="DZ12" s="618"/>
      <c r="EA12" s="618"/>
      <c r="EB12" s="618"/>
      <c r="EC12" s="654"/>
    </row>
    <row r="13" spans="2:143" ht="11.25" customHeight="1" x14ac:dyDescent="0.2">
      <c r="B13" s="614" t="s">
        <v>241</v>
      </c>
      <c r="C13" s="615"/>
      <c r="D13" s="615"/>
      <c r="E13" s="615"/>
      <c r="F13" s="615"/>
      <c r="G13" s="615"/>
      <c r="H13" s="615"/>
      <c r="I13" s="615"/>
      <c r="J13" s="615"/>
      <c r="K13" s="615"/>
      <c r="L13" s="615"/>
      <c r="M13" s="615"/>
      <c r="N13" s="615"/>
      <c r="O13" s="615"/>
      <c r="P13" s="615"/>
      <c r="Q13" s="616"/>
      <c r="R13" s="617" t="s">
        <v>122</v>
      </c>
      <c r="S13" s="618"/>
      <c r="T13" s="618"/>
      <c r="U13" s="618"/>
      <c r="V13" s="618"/>
      <c r="W13" s="618"/>
      <c r="X13" s="618"/>
      <c r="Y13" s="619"/>
      <c r="Z13" s="655" t="s">
        <v>122</v>
      </c>
      <c r="AA13" s="655"/>
      <c r="AB13" s="655"/>
      <c r="AC13" s="655"/>
      <c r="AD13" s="656" t="s">
        <v>122</v>
      </c>
      <c r="AE13" s="656"/>
      <c r="AF13" s="656"/>
      <c r="AG13" s="656"/>
      <c r="AH13" s="656"/>
      <c r="AI13" s="656"/>
      <c r="AJ13" s="656"/>
      <c r="AK13" s="656"/>
      <c r="AL13" s="620" t="s">
        <v>122</v>
      </c>
      <c r="AM13" s="621"/>
      <c r="AN13" s="621"/>
      <c r="AO13" s="657"/>
      <c r="AP13" s="614" t="s">
        <v>242</v>
      </c>
      <c r="AQ13" s="615"/>
      <c r="AR13" s="615"/>
      <c r="AS13" s="615"/>
      <c r="AT13" s="615"/>
      <c r="AU13" s="615"/>
      <c r="AV13" s="615"/>
      <c r="AW13" s="615"/>
      <c r="AX13" s="615"/>
      <c r="AY13" s="615"/>
      <c r="AZ13" s="615"/>
      <c r="BA13" s="615"/>
      <c r="BB13" s="615"/>
      <c r="BC13" s="615"/>
      <c r="BD13" s="615"/>
      <c r="BE13" s="615"/>
      <c r="BF13" s="616"/>
      <c r="BG13" s="617">
        <v>27027251</v>
      </c>
      <c r="BH13" s="618"/>
      <c r="BI13" s="618"/>
      <c r="BJ13" s="618"/>
      <c r="BK13" s="618"/>
      <c r="BL13" s="618"/>
      <c r="BM13" s="618"/>
      <c r="BN13" s="619"/>
      <c r="BO13" s="655">
        <v>37.700000000000003</v>
      </c>
      <c r="BP13" s="655"/>
      <c r="BQ13" s="655"/>
      <c r="BR13" s="655"/>
      <c r="BS13" s="656" t="s">
        <v>122</v>
      </c>
      <c r="BT13" s="656"/>
      <c r="BU13" s="656"/>
      <c r="BV13" s="656"/>
      <c r="BW13" s="656"/>
      <c r="BX13" s="656"/>
      <c r="BY13" s="656"/>
      <c r="BZ13" s="656"/>
      <c r="CA13" s="656"/>
      <c r="CB13" s="696"/>
      <c r="CD13" s="614" t="s">
        <v>243</v>
      </c>
      <c r="CE13" s="615"/>
      <c r="CF13" s="615"/>
      <c r="CG13" s="615"/>
      <c r="CH13" s="615"/>
      <c r="CI13" s="615"/>
      <c r="CJ13" s="615"/>
      <c r="CK13" s="615"/>
      <c r="CL13" s="615"/>
      <c r="CM13" s="615"/>
      <c r="CN13" s="615"/>
      <c r="CO13" s="615"/>
      <c r="CP13" s="615"/>
      <c r="CQ13" s="616"/>
      <c r="CR13" s="617">
        <v>20181874</v>
      </c>
      <c r="CS13" s="618"/>
      <c r="CT13" s="618"/>
      <c r="CU13" s="618"/>
      <c r="CV13" s="618"/>
      <c r="CW13" s="618"/>
      <c r="CX13" s="618"/>
      <c r="CY13" s="619"/>
      <c r="CZ13" s="655">
        <v>11.3</v>
      </c>
      <c r="DA13" s="655"/>
      <c r="DB13" s="655"/>
      <c r="DC13" s="655"/>
      <c r="DD13" s="623">
        <v>6322607</v>
      </c>
      <c r="DE13" s="618"/>
      <c r="DF13" s="618"/>
      <c r="DG13" s="618"/>
      <c r="DH13" s="618"/>
      <c r="DI13" s="618"/>
      <c r="DJ13" s="618"/>
      <c r="DK13" s="618"/>
      <c r="DL13" s="618"/>
      <c r="DM13" s="618"/>
      <c r="DN13" s="618"/>
      <c r="DO13" s="618"/>
      <c r="DP13" s="619"/>
      <c r="DQ13" s="623">
        <v>14817648</v>
      </c>
      <c r="DR13" s="618"/>
      <c r="DS13" s="618"/>
      <c r="DT13" s="618"/>
      <c r="DU13" s="618"/>
      <c r="DV13" s="618"/>
      <c r="DW13" s="618"/>
      <c r="DX13" s="618"/>
      <c r="DY13" s="618"/>
      <c r="DZ13" s="618"/>
      <c r="EA13" s="618"/>
      <c r="EB13" s="618"/>
      <c r="EC13" s="654"/>
    </row>
    <row r="14" spans="2:143" ht="11.25" customHeight="1" x14ac:dyDescent="0.2">
      <c r="B14" s="614" t="s">
        <v>244</v>
      </c>
      <c r="C14" s="615"/>
      <c r="D14" s="615"/>
      <c r="E14" s="615"/>
      <c r="F14" s="615"/>
      <c r="G14" s="615"/>
      <c r="H14" s="615"/>
      <c r="I14" s="615"/>
      <c r="J14" s="615"/>
      <c r="K14" s="615"/>
      <c r="L14" s="615"/>
      <c r="M14" s="615"/>
      <c r="N14" s="615"/>
      <c r="O14" s="615"/>
      <c r="P14" s="615"/>
      <c r="Q14" s="616"/>
      <c r="R14" s="617" t="s">
        <v>122</v>
      </c>
      <c r="S14" s="618"/>
      <c r="T14" s="618"/>
      <c r="U14" s="618"/>
      <c r="V14" s="618"/>
      <c r="W14" s="618"/>
      <c r="X14" s="618"/>
      <c r="Y14" s="619"/>
      <c r="Z14" s="655" t="s">
        <v>122</v>
      </c>
      <c r="AA14" s="655"/>
      <c r="AB14" s="655"/>
      <c r="AC14" s="655"/>
      <c r="AD14" s="656" t="s">
        <v>122</v>
      </c>
      <c r="AE14" s="656"/>
      <c r="AF14" s="656"/>
      <c r="AG14" s="656"/>
      <c r="AH14" s="656"/>
      <c r="AI14" s="656"/>
      <c r="AJ14" s="656"/>
      <c r="AK14" s="656"/>
      <c r="AL14" s="620" t="s">
        <v>122</v>
      </c>
      <c r="AM14" s="621"/>
      <c r="AN14" s="621"/>
      <c r="AO14" s="657"/>
      <c r="AP14" s="614" t="s">
        <v>245</v>
      </c>
      <c r="AQ14" s="615"/>
      <c r="AR14" s="615"/>
      <c r="AS14" s="615"/>
      <c r="AT14" s="615"/>
      <c r="AU14" s="615"/>
      <c r="AV14" s="615"/>
      <c r="AW14" s="615"/>
      <c r="AX14" s="615"/>
      <c r="AY14" s="615"/>
      <c r="AZ14" s="615"/>
      <c r="BA14" s="615"/>
      <c r="BB14" s="615"/>
      <c r="BC14" s="615"/>
      <c r="BD14" s="615"/>
      <c r="BE14" s="615"/>
      <c r="BF14" s="616"/>
      <c r="BG14" s="617">
        <v>328567</v>
      </c>
      <c r="BH14" s="618"/>
      <c r="BI14" s="618"/>
      <c r="BJ14" s="618"/>
      <c r="BK14" s="618"/>
      <c r="BL14" s="618"/>
      <c r="BM14" s="618"/>
      <c r="BN14" s="619"/>
      <c r="BO14" s="655">
        <v>0.5</v>
      </c>
      <c r="BP14" s="655"/>
      <c r="BQ14" s="655"/>
      <c r="BR14" s="655"/>
      <c r="BS14" s="656" t="s">
        <v>122</v>
      </c>
      <c r="BT14" s="656"/>
      <c r="BU14" s="656"/>
      <c r="BV14" s="656"/>
      <c r="BW14" s="656"/>
      <c r="BX14" s="656"/>
      <c r="BY14" s="656"/>
      <c r="BZ14" s="656"/>
      <c r="CA14" s="656"/>
      <c r="CB14" s="696"/>
      <c r="CD14" s="614" t="s">
        <v>246</v>
      </c>
      <c r="CE14" s="615"/>
      <c r="CF14" s="615"/>
      <c r="CG14" s="615"/>
      <c r="CH14" s="615"/>
      <c r="CI14" s="615"/>
      <c r="CJ14" s="615"/>
      <c r="CK14" s="615"/>
      <c r="CL14" s="615"/>
      <c r="CM14" s="615"/>
      <c r="CN14" s="615"/>
      <c r="CO14" s="615"/>
      <c r="CP14" s="615"/>
      <c r="CQ14" s="616"/>
      <c r="CR14" s="617">
        <v>7728489</v>
      </c>
      <c r="CS14" s="618"/>
      <c r="CT14" s="618"/>
      <c r="CU14" s="618"/>
      <c r="CV14" s="618"/>
      <c r="CW14" s="618"/>
      <c r="CX14" s="618"/>
      <c r="CY14" s="619"/>
      <c r="CZ14" s="655">
        <v>4.3</v>
      </c>
      <c r="DA14" s="655"/>
      <c r="DB14" s="655"/>
      <c r="DC14" s="655"/>
      <c r="DD14" s="623">
        <v>3703563</v>
      </c>
      <c r="DE14" s="618"/>
      <c r="DF14" s="618"/>
      <c r="DG14" s="618"/>
      <c r="DH14" s="618"/>
      <c r="DI14" s="618"/>
      <c r="DJ14" s="618"/>
      <c r="DK14" s="618"/>
      <c r="DL14" s="618"/>
      <c r="DM14" s="618"/>
      <c r="DN14" s="618"/>
      <c r="DO14" s="618"/>
      <c r="DP14" s="619"/>
      <c r="DQ14" s="623">
        <v>3792535</v>
      </c>
      <c r="DR14" s="618"/>
      <c r="DS14" s="618"/>
      <c r="DT14" s="618"/>
      <c r="DU14" s="618"/>
      <c r="DV14" s="618"/>
      <c r="DW14" s="618"/>
      <c r="DX14" s="618"/>
      <c r="DY14" s="618"/>
      <c r="DZ14" s="618"/>
      <c r="EA14" s="618"/>
      <c r="EB14" s="618"/>
      <c r="EC14" s="654"/>
    </row>
    <row r="15" spans="2:143" ht="11.25" customHeight="1" x14ac:dyDescent="0.2">
      <c r="B15" s="614" t="s">
        <v>247</v>
      </c>
      <c r="C15" s="615"/>
      <c r="D15" s="615"/>
      <c r="E15" s="615"/>
      <c r="F15" s="615"/>
      <c r="G15" s="615"/>
      <c r="H15" s="615"/>
      <c r="I15" s="615"/>
      <c r="J15" s="615"/>
      <c r="K15" s="615"/>
      <c r="L15" s="615"/>
      <c r="M15" s="615"/>
      <c r="N15" s="615"/>
      <c r="O15" s="615"/>
      <c r="P15" s="615"/>
      <c r="Q15" s="616"/>
      <c r="R15" s="617">
        <v>163548</v>
      </c>
      <c r="S15" s="618"/>
      <c r="T15" s="618"/>
      <c r="U15" s="618"/>
      <c r="V15" s="618"/>
      <c r="W15" s="618"/>
      <c r="X15" s="618"/>
      <c r="Y15" s="619"/>
      <c r="Z15" s="655">
        <v>0.1</v>
      </c>
      <c r="AA15" s="655"/>
      <c r="AB15" s="655"/>
      <c r="AC15" s="655"/>
      <c r="AD15" s="656">
        <v>163548</v>
      </c>
      <c r="AE15" s="656"/>
      <c r="AF15" s="656"/>
      <c r="AG15" s="656"/>
      <c r="AH15" s="656"/>
      <c r="AI15" s="656"/>
      <c r="AJ15" s="656"/>
      <c r="AK15" s="656"/>
      <c r="AL15" s="620">
        <v>0.2</v>
      </c>
      <c r="AM15" s="621"/>
      <c r="AN15" s="621"/>
      <c r="AO15" s="657"/>
      <c r="AP15" s="614" t="s">
        <v>248</v>
      </c>
      <c r="AQ15" s="615"/>
      <c r="AR15" s="615"/>
      <c r="AS15" s="615"/>
      <c r="AT15" s="615"/>
      <c r="AU15" s="615"/>
      <c r="AV15" s="615"/>
      <c r="AW15" s="615"/>
      <c r="AX15" s="615"/>
      <c r="AY15" s="615"/>
      <c r="AZ15" s="615"/>
      <c r="BA15" s="615"/>
      <c r="BB15" s="615"/>
      <c r="BC15" s="615"/>
      <c r="BD15" s="615"/>
      <c r="BE15" s="615"/>
      <c r="BF15" s="616"/>
      <c r="BG15" s="617">
        <v>1809924</v>
      </c>
      <c r="BH15" s="618"/>
      <c r="BI15" s="618"/>
      <c r="BJ15" s="618"/>
      <c r="BK15" s="618"/>
      <c r="BL15" s="618"/>
      <c r="BM15" s="618"/>
      <c r="BN15" s="619"/>
      <c r="BO15" s="655">
        <v>2.5</v>
      </c>
      <c r="BP15" s="655"/>
      <c r="BQ15" s="655"/>
      <c r="BR15" s="655"/>
      <c r="BS15" s="656" t="s">
        <v>122</v>
      </c>
      <c r="BT15" s="656"/>
      <c r="BU15" s="656"/>
      <c r="BV15" s="656"/>
      <c r="BW15" s="656"/>
      <c r="BX15" s="656"/>
      <c r="BY15" s="656"/>
      <c r="BZ15" s="656"/>
      <c r="CA15" s="656"/>
      <c r="CB15" s="696"/>
      <c r="CD15" s="614" t="s">
        <v>249</v>
      </c>
      <c r="CE15" s="615"/>
      <c r="CF15" s="615"/>
      <c r="CG15" s="615"/>
      <c r="CH15" s="615"/>
      <c r="CI15" s="615"/>
      <c r="CJ15" s="615"/>
      <c r="CK15" s="615"/>
      <c r="CL15" s="615"/>
      <c r="CM15" s="615"/>
      <c r="CN15" s="615"/>
      <c r="CO15" s="615"/>
      <c r="CP15" s="615"/>
      <c r="CQ15" s="616"/>
      <c r="CR15" s="617">
        <v>27403704</v>
      </c>
      <c r="CS15" s="618"/>
      <c r="CT15" s="618"/>
      <c r="CU15" s="618"/>
      <c r="CV15" s="618"/>
      <c r="CW15" s="618"/>
      <c r="CX15" s="618"/>
      <c r="CY15" s="619"/>
      <c r="CZ15" s="655">
        <v>15.4</v>
      </c>
      <c r="DA15" s="655"/>
      <c r="DB15" s="655"/>
      <c r="DC15" s="655"/>
      <c r="DD15" s="623">
        <v>9224802</v>
      </c>
      <c r="DE15" s="618"/>
      <c r="DF15" s="618"/>
      <c r="DG15" s="618"/>
      <c r="DH15" s="618"/>
      <c r="DI15" s="618"/>
      <c r="DJ15" s="618"/>
      <c r="DK15" s="618"/>
      <c r="DL15" s="618"/>
      <c r="DM15" s="618"/>
      <c r="DN15" s="618"/>
      <c r="DO15" s="618"/>
      <c r="DP15" s="619"/>
      <c r="DQ15" s="623">
        <v>14551944</v>
      </c>
      <c r="DR15" s="618"/>
      <c r="DS15" s="618"/>
      <c r="DT15" s="618"/>
      <c r="DU15" s="618"/>
      <c r="DV15" s="618"/>
      <c r="DW15" s="618"/>
      <c r="DX15" s="618"/>
      <c r="DY15" s="618"/>
      <c r="DZ15" s="618"/>
      <c r="EA15" s="618"/>
      <c r="EB15" s="618"/>
      <c r="EC15" s="654"/>
    </row>
    <row r="16" spans="2:143" ht="11.25" customHeight="1" x14ac:dyDescent="0.2">
      <c r="B16" s="614" t="s">
        <v>250</v>
      </c>
      <c r="C16" s="615"/>
      <c r="D16" s="615"/>
      <c r="E16" s="615"/>
      <c r="F16" s="615"/>
      <c r="G16" s="615"/>
      <c r="H16" s="615"/>
      <c r="I16" s="615"/>
      <c r="J16" s="615"/>
      <c r="K16" s="615"/>
      <c r="L16" s="615"/>
      <c r="M16" s="615"/>
      <c r="N16" s="615"/>
      <c r="O16" s="615"/>
      <c r="P16" s="615"/>
      <c r="Q16" s="616"/>
      <c r="R16" s="617">
        <v>1184724</v>
      </c>
      <c r="S16" s="618"/>
      <c r="T16" s="618"/>
      <c r="U16" s="618"/>
      <c r="V16" s="618"/>
      <c r="W16" s="618"/>
      <c r="X16" s="618"/>
      <c r="Y16" s="619"/>
      <c r="Z16" s="655">
        <v>0.7</v>
      </c>
      <c r="AA16" s="655"/>
      <c r="AB16" s="655"/>
      <c r="AC16" s="655"/>
      <c r="AD16" s="656">
        <v>1184724</v>
      </c>
      <c r="AE16" s="656"/>
      <c r="AF16" s="656"/>
      <c r="AG16" s="656"/>
      <c r="AH16" s="656"/>
      <c r="AI16" s="656"/>
      <c r="AJ16" s="656"/>
      <c r="AK16" s="656"/>
      <c r="AL16" s="620">
        <v>1.4</v>
      </c>
      <c r="AM16" s="621"/>
      <c r="AN16" s="621"/>
      <c r="AO16" s="657"/>
      <c r="AP16" s="614" t="s">
        <v>251</v>
      </c>
      <c r="AQ16" s="615"/>
      <c r="AR16" s="615"/>
      <c r="AS16" s="615"/>
      <c r="AT16" s="615"/>
      <c r="AU16" s="615"/>
      <c r="AV16" s="615"/>
      <c r="AW16" s="615"/>
      <c r="AX16" s="615"/>
      <c r="AY16" s="615"/>
      <c r="AZ16" s="615"/>
      <c r="BA16" s="615"/>
      <c r="BB16" s="615"/>
      <c r="BC16" s="615"/>
      <c r="BD16" s="615"/>
      <c r="BE16" s="615"/>
      <c r="BF16" s="616"/>
      <c r="BG16" s="617" t="s">
        <v>122</v>
      </c>
      <c r="BH16" s="618"/>
      <c r="BI16" s="618"/>
      <c r="BJ16" s="618"/>
      <c r="BK16" s="618"/>
      <c r="BL16" s="618"/>
      <c r="BM16" s="618"/>
      <c r="BN16" s="619"/>
      <c r="BO16" s="655" t="s">
        <v>122</v>
      </c>
      <c r="BP16" s="655"/>
      <c r="BQ16" s="655"/>
      <c r="BR16" s="655"/>
      <c r="BS16" s="656" t="s">
        <v>122</v>
      </c>
      <c r="BT16" s="656"/>
      <c r="BU16" s="656"/>
      <c r="BV16" s="656"/>
      <c r="BW16" s="656"/>
      <c r="BX16" s="656"/>
      <c r="BY16" s="656"/>
      <c r="BZ16" s="656"/>
      <c r="CA16" s="656"/>
      <c r="CB16" s="696"/>
      <c r="CD16" s="614" t="s">
        <v>252</v>
      </c>
      <c r="CE16" s="615"/>
      <c r="CF16" s="615"/>
      <c r="CG16" s="615"/>
      <c r="CH16" s="615"/>
      <c r="CI16" s="615"/>
      <c r="CJ16" s="615"/>
      <c r="CK16" s="615"/>
      <c r="CL16" s="615"/>
      <c r="CM16" s="615"/>
      <c r="CN16" s="615"/>
      <c r="CO16" s="615"/>
      <c r="CP16" s="615"/>
      <c r="CQ16" s="616"/>
      <c r="CR16" s="617" t="s">
        <v>122</v>
      </c>
      <c r="CS16" s="618"/>
      <c r="CT16" s="618"/>
      <c r="CU16" s="618"/>
      <c r="CV16" s="618"/>
      <c r="CW16" s="618"/>
      <c r="CX16" s="618"/>
      <c r="CY16" s="619"/>
      <c r="CZ16" s="655" t="s">
        <v>122</v>
      </c>
      <c r="DA16" s="655"/>
      <c r="DB16" s="655"/>
      <c r="DC16" s="655"/>
      <c r="DD16" s="623" t="s">
        <v>122</v>
      </c>
      <c r="DE16" s="618"/>
      <c r="DF16" s="618"/>
      <c r="DG16" s="618"/>
      <c r="DH16" s="618"/>
      <c r="DI16" s="618"/>
      <c r="DJ16" s="618"/>
      <c r="DK16" s="618"/>
      <c r="DL16" s="618"/>
      <c r="DM16" s="618"/>
      <c r="DN16" s="618"/>
      <c r="DO16" s="618"/>
      <c r="DP16" s="619"/>
      <c r="DQ16" s="623" t="s">
        <v>122</v>
      </c>
      <c r="DR16" s="618"/>
      <c r="DS16" s="618"/>
      <c r="DT16" s="618"/>
      <c r="DU16" s="618"/>
      <c r="DV16" s="618"/>
      <c r="DW16" s="618"/>
      <c r="DX16" s="618"/>
      <c r="DY16" s="618"/>
      <c r="DZ16" s="618"/>
      <c r="EA16" s="618"/>
      <c r="EB16" s="618"/>
      <c r="EC16" s="654"/>
    </row>
    <row r="17" spans="2:133" ht="11.25" customHeight="1" x14ac:dyDescent="0.2">
      <c r="B17" s="614" t="s">
        <v>253</v>
      </c>
      <c r="C17" s="615"/>
      <c r="D17" s="615"/>
      <c r="E17" s="615"/>
      <c r="F17" s="615"/>
      <c r="G17" s="615"/>
      <c r="H17" s="615"/>
      <c r="I17" s="615"/>
      <c r="J17" s="615"/>
      <c r="K17" s="615"/>
      <c r="L17" s="615"/>
      <c r="M17" s="615"/>
      <c r="N17" s="615"/>
      <c r="O17" s="615"/>
      <c r="P17" s="615"/>
      <c r="Q17" s="616"/>
      <c r="R17" s="617">
        <v>2099894</v>
      </c>
      <c r="S17" s="618"/>
      <c r="T17" s="618"/>
      <c r="U17" s="618"/>
      <c r="V17" s="618"/>
      <c r="W17" s="618"/>
      <c r="X17" s="618"/>
      <c r="Y17" s="619"/>
      <c r="Z17" s="655">
        <v>1.2</v>
      </c>
      <c r="AA17" s="655"/>
      <c r="AB17" s="655"/>
      <c r="AC17" s="655"/>
      <c r="AD17" s="656">
        <v>2099894</v>
      </c>
      <c r="AE17" s="656"/>
      <c r="AF17" s="656"/>
      <c r="AG17" s="656"/>
      <c r="AH17" s="656"/>
      <c r="AI17" s="656"/>
      <c r="AJ17" s="656"/>
      <c r="AK17" s="656"/>
      <c r="AL17" s="620">
        <v>2.4</v>
      </c>
      <c r="AM17" s="621"/>
      <c r="AN17" s="621"/>
      <c r="AO17" s="657"/>
      <c r="AP17" s="614" t="s">
        <v>254</v>
      </c>
      <c r="AQ17" s="615"/>
      <c r="AR17" s="615"/>
      <c r="AS17" s="615"/>
      <c r="AT17" s="615"/>
      <c r="AU17" s="615"/>
      <c r="AV17" s="615"/>
      <c r="AW17" s="615"/>
      <c r="AX17" s="615"/>
      <c r="AY17" s="615"/>
      <c r="AZ17" s="615"/>
      <c r="BA17" s="615"/>
      <c r="BB17" s="615"/>
      <c r="BC17" s="615"/>
      <c r="BD17" s="615"/>
      <c r="BE17" s="615"/>
      <c r="BF17" s="616"/>
      <c r="BG17" s="617" t="s">
        <v>122</v>
      </c>
      <c r="BH17" s="618"/>
      <c r="BI17" s="618"/>
      <c r="BJ17" s="618"/>
      <c r="BK17" s="618"/>
      <c r="BL17" s="618"/>
      <c r="BM17" s="618"/>
      <c r="BN17" s="619"/>
      <c r="BO17" s="655" t="s">
        <v>122</v>
      </c>
      <c r="BP17" s="655"/>
      <c r="BQ17" s="655"/>
      <c r="BR17" s="655"/>
      <c r="BS17" s="656" t="s">
        <v>122</v>
      </c>
      <c r="BT17" s="656"/>
      <c r="BU17" s="656"/>
      <c r="BV17" s="656"/>
      <c r="BW17" s="656"/>
      <c r="BX17" s="656"/>
      <c r="BY17" s="656"/>
      <c r="BZ17" s="656"/>
      <c r="CA17" s="656"/>
      <c r="CB17" s="696"/>
      <c r="CD17" s="614" t="s">
        <v>255</v>
      </c>
      <c r="CE17" s="615"/>
      <c r="CF17" s="615"/>
      <c r="CG17" s="615"/>
      <c r="CH17" s="615"/>
      <c r="CI17" s="615"/>
      <c r="CJ17" s="615"/>
      <c r="CK17" s="615"/>
      <c r="CL17" s="615"/>
      <c r="CM17" s="615"/>
      <c r="CN17" s="615"/>
      <c r="CO17" s="615"/>
      <c r="CP17" s="615"/>
      <c r="CQ17" s="616"/>
      <c r="CR17" s="617">
        <v>6518345</v>
      </c>
      <c r="CS17" s="618"/>
      <c r="CT17" s="618"/>
      <c r="CU17" s="618"/>
      <c r="CV17" s="618"/>
      <c r="CW17" s="618"/>
      <c r="CX17" s="618"/>
      <c r="CY17" s="619"/>
      <c r="CZ17" s="655">
        <v>3.7</v>
      </c>
      <c r="DA17" s="655"/>
      <c r="DB17" s="655"/>
      <c r="DC17" s="655"/>
      <c r="DD17" s="623" t="s">
        <v>122</v>
      </c>
      <c r="DE17" s="618"/>
      <c r="DF17" s="618"/>
      <c r="DG17" s="618"/>
      <c r="DH17" s="618"/>
      <c r="DI17" s="618"/>
      <c r="DJ17" s="618"/>
      <c r="DK17" s="618"/>
      <c r="DL17" s="618"/>
      <c r="DM17" s="618"/>
      <c r="DN17" s="618"/>
      <c r="DO17" s="618"/>
      <c r="DP17" s="619"/>
      <c r="DQ17" s="623">
        <v>6473989</v>
      </c>
      <c r="DR17" s="618"/>
      <c r="DS17" s="618"/>
      <c r="DT17" s="618"/>
      <c r="DU17" s="618"/>
      <c r="DV17" s="618"/>
      <c r="DW17" s="618"/>
      <c r="DX17" s="618"/>
      <c r="DY17" s="618"/>
      <c r="DZ17" s="618"/>
      <c r="EA17" s="618"/>
      <c r="EB17" s="618"/>
      <c r="EC17" s="654"/>
    </row>
    <row r="18" spans="2:133" ht="11.25" customHeight="1" x14ac:dyDescent="0.2">
      <c r="B18" s="614" t="s">
        <v>256</v>
      </c>
      <c r="C18" s="615"/>
      <c r="D18" s="615"/>
      <c r="E18" s="615"/>
      <c r="F18" s="615"/>
      <c r="G18" s="615"/>
      <c r="H18" s="615"/>
      <c r="I18" s="615"/>
      <c r="J18" s="615"/>
      <c r="K18" s="615"/>
      <c r="L18" s="615"/>
      <c r="M18" s="615"/>
      <c r="N18" s="615"/>
      <c r="O18" s="615"/>
      <c r="P18" s="615"/>
      <c r="Q18" s="616"/>
      <c r="R18" s="617">
        <v>309435</v>
      </c>
      <c r="S18" s="618"/>
      <c r="T18" s="618"/>
      <c r="U18" s="618"/>
      <c r="V18" s="618"/>
      <c r="W18" s="618"/>
      <c r="X18" s="618"/>
      <c r="Y18" s="619"/>
      <c r="Z18" s="655">
        <v>0.2</v>
      </c>
      <c r="AA18" s="655"/>
      <c r="AB18" s="655"/>
      <c r="AC18" s="655"/>
      <c r="AD18" s="656">
        <v>309435</v>
      </c>
      <c r="AE18" s="656"/>
      <c r="AF18" s="656"/>
      <c r="AG18" s="656"/>
      <c r="AH18" s="656"/>
      <c r="AI18" s="656"/>
      <c r="AJ18" s="656"/>
      <c r="AK18" s="656"/>
      <c r="AL18" s="620">
        <v>0.4</v>
      </c>
      <c r="AM18" s="621"/>
      <c r="AN18" s="621"/>
      <c r="AO18" s="657"/>
      <c r="AP18" s="614" t="s">
        <v>257</v>
      </c>
      <c r="AQ18" s="615"/>
      <c r="AR18" s="615"/>
      <c r="AS18" s="615"/>
      <c r="AT18" s="615"/>
      <c r="AU18" s="615"/>
      <c r="AV18" s="615"/>
      <c r="AW18" s="615"/>
      <c r="AX18" s="615"/>
      <c r="AY18" s="615"/>
      <c r="AZ18" s="615"/>
      <c r="BA18" s="615"/>
      <c r="BB18" s="615"/>
      <c r="BC18" s="615"/>
      <c r="BD18" s="615"/>
      <c r="BE18" s="615"/>
      <c r="BF18" s="616"/>
      <c r="BG18" s="617" t="s">
        <v>122</v>
      </c>
      <c r="BH18" s="618"/>
      <c r="BI18" s="618"/>
      <c r="BJ18" s="618"/>
      <c r="BK18" s="618"/>
      <c r="BL18" s="618"/>
      <c r="BM18" s="618"/>
      <c r="BN18" s="619"/>
      <c r="BO18" s="655" t="s">
        <v>122</v>
      </c>
      <c r="BP18" s="655"/>
      <c r="BQ18" s="655"/>
      <c r="BR18" s="655"/>
      <c r="BS18" s="656" t="s">
        <v>122</v>
      </c>
      <c r="BT18" s="656"/>
      <c r="BU18" s="656"/>
      <c r="BV18" s="656"/>
      <c r="BW18" s="656"/>
      <c r="BX18" s="656"/>
      <c r="BY18" s="656"/>
      <c r="BZ18" s="656"/>
      <c r="CA18" s="656"/>
      <c r="CB18" s="696"/>
      <c r="CD18" s="614" t="s">
        <v>258</v>
      </c>
      <c r="CE18" s="615"/>
      <c r="CF18" s="615"/>
      <c r="CG18" s="615"/>
      <c r="CH18" s="615"/>
      <c r="CI18" s="615"/>
      <c r="CJ18" s="615"/>
      <c r="CK18" s="615"/>
      <c r="CL18" s="615"/>
      <c r="CM18" s="615"/>
      <c r="CN18" s="615"/>
      <c r="CO18" s="615"/>
      <c r="CP18" s="615"/>
      <c r="CQ18" s="616"/>
      <c r="CR18" s="617" t="s">
        <v>122</v>
      </c>
      <c r="CS18" s="618"/>
      <c r="CT18" s="618"/>
      <c r="CU18" s="618"/>
      <c r="CV18" s="618"/>
      <c r="CW18" s="618"/>
      <c r="CX18" s="618"/>
      <c r="CY18" s="619"/>
      <c r="CZ18" s="655" t="s">
        <v>122</v>
      </c>
      <c r="DA18" s="655"/>
      <c r="DB18" s="655"/>
      <c r="DC18" s="655"/>
      <c r="DD18" s="623" t="s">
        <v>122</v>
      </c>
      <c r="DE18" s="618"/>
      <c r="DF18" s="618"/>
      <c r="DG18" s="618"/>
      <c r="DH18" s="618"/>
      <c r="DI18" s="618"/>
      <c r="DJ18" s="618"/>
      <c r="DK18" s="618"/>
      <c r="DL18" s="618"/>
      <c r="DM18" s="618"/>
      <c r="DN18" s="618"/>
      <c r="DO18" s="618"/>
      <c r="DP18" s="619"/>
      <c r="DQ18" s="623" t="s">
        <v>122</v>
      </c>
      <c r="DR18" s="618"/>
      <c r="DS18" s="618"/>
      <c r="DT18" s="618"/>
      <c r="DU18" s="618"/>
      <c r="DV18" s="618"/>
      <c r="DW18" s="618"/>
      <c r="DX18" s="618"/>
      <c r="DY18" s="618"/>
      <c r="DZ18" s="618"/>
      <c r="EA18" s="618"/>
      <c r="EB18" s="618"/>
      <c r="EC18" s="654"/>
    </row>
    <row r="19" spans="2:133" ht="11.25" customHeight="1" x14ac:dyDescent="0.2">
      <c r="B19" s="614" t="s">
        <v>259</v>
      </c>
      <c r="C19" s="615"/>
      <c r="D19" s="615"/>
      <c r="E19" s="615"/>
      <c r="F19" s="615"/>
      <c r="G19" s="615"/>
      <c r="H19" s="615"/>
      <c r="I19" s="615"/>
      <c r="J19" s="615"/>
      <c r="K19" s="615"/>
      <c r="L19" s="615"/>
      <c r="M19" s="615"/>
      <c r="N19" s="615"/>
      <c r="O19" s="615"/>
      <c r="P19" s="615"/>
      <c r="Q19" s="616"/>
      <c r="R19" s="617">
        <v>1789001</v>
      </c>
      <c r="S19" s="618"/>
      <c r="T19" s="618"/>
      <c r="U19" s="618"/>
      <c r="V19" s="618"/>
      <c r="W19" s="618"/>
      <c r="X19" s="618"/>
      <c r="Y19" s="619"/>
      <c r="Z19" s="655">
        <v>1</v>
      </c>
      <c r="AA19" s="655"/>
      <c r="AB19" s="655"/>
      <c r="AC19" s="655"/>
      <c r="AD19" s="656">
        <v>1789001</v>
      </c>
      <c r="AE19" s="656"/>
      <c r="AF19" s="656"/>
      <c r="AG19" s="656"/>
      <c r="AH19" s="656"/>
      <c r="AI19" s="656"/>
      <c r="AJ19" s="656"/>
      <c r="AK19" s="656"/>
      <c r="AL19" s="620">
        <v>2.1</v>
      </c>
      <c r="AM19" s="621"/>
      <c r="AN19" s="621"/>
      <c r="AO19" s="657"/>
      <c r="AP19" s="614" t="s">
        <v>260</v>
      </c>
      <c r="AQ19" s="615"/>
      <c r="AR19" s="615"/>
      <c r="AS19" s="615"/>
      <c r="AT19" s="615"/>
      <c r="AU19" s="615"/>
      <c r="AV19" s="615"/>
      <c r="AW19" s="615"/>
      <c r="AX19" s="615"/>
      <c r="AY19" s="615"/>
      <c r="AZ19" s="615"/>
      <c r="BA19" s="615"/>
      <c r="BB19" s="615"/>
      <c r="BC19" s="615"/>
      <c r="BD19" s="615"/>
      <c r="BE19" s="615"/>
      <c r="BF19" s="616"/>
      <c r="BG19" s="617">
        <v>7239330</v>
      </c>
      <c r="BH19" s="618"/>
      <c r="BI19" s="618"/>
      <c r="BJ19" s="618"/>
      <c r="BK19" s="618"/>
      <c r="BL19" s="618"/>
      <c r="BM19" s="618"/>
      <c r="BN19" s="619"/>
      <c r="BO19" s="655">
        <v>10.1</v>
      </c>
      <c r="BP19" s="655"/>
      <c r="BQ19" s="655"/>
      <c r="BR19" s="655"/>
      <c r="BS19" s="656" t="s">
        <v>122</v>
      </c>
      <c r="BT19" s="656"/>
      <c r="BU19" s="656"/>
      <c r="BV19" s="656"/>
      <c r="BW19" s="656"/>
      <c r="BX19" s="656"/>
      <c r="BY19" s="656"/>
      <c r="BZ19" s="656"/>
      <c r="CA19" s="656"/>
      <c r="CB19" s="696"/>
      <c r="CD19" s="614" t="s">
        <v>261</v>
      </c>
      <c r="CE19" s="615"/>
      <c r="CF19" s="615"/>
      <c r="CG19" s="615"/>
      <c r="CH19" s="615"/>
      <c r="CI19" s="615"/>
      <c r="CJ19" s="615"/>
      <c r="CK19" s="615"/>
      <c r="CL19" s="615"/>
      <c r="CM19" s="615"/>
      <c r="CN19" s="615"/>
      <c r="CO19" s="615"/>
      <c r="CP19" s="615"/>
      <c r="CQ19" s="616"/>
      <c r="CR19" s="617" t="s">
        <v>122</v>
      </c>
      <c r="CS19" s="618"/>
      <c r="CT19" s="618"/>
      <c r="CU19" s="618"/>
      <c r="CV19" s="618"/>
      <c r="CW19" s="618"/>
      <c r="CX19" s="618"/>
      <c r="CY19" s="619"/>
      <c r="CZ19" s="655" t="s">
        <v>122</v>
      </c>
      <c r="DA19" s="655"/>
      <c r="DB19" s="655"/>
      <c r="DC19" s="655"/>
      <c r="DD19" s="623" t="s">
        <v>122</v>
      </c>
      <c r="DE19" s="618"/>
      <c r="DF19" s="618"/>
      <c r="DG19" s="618"/>
      <c r="DH19" s="618"/>
      <c r="DI19" s="618"/>
      <c r="DJ19" s="618"/>
      <c r="DK19" s="618"/>
      <c r="DL19" s="618"/>
      <c r="DM19" s="618"/>
      <c r="DN19" s="618"/>
      <c r="DO19" s="618"/>
      <c r="DP19" s="619"/>
      <c r="DQ19" s="623" t="s">
        <v>122</v>
      </c>
      <c r="DR19" s="618"/>
      <c r="DS19" s="618"/>
      <c r="DT19" s="618"/>
      <c r="DU19" s="618"/>
      <c r="DV19" s="618"/>
      <c r="DW19" s="618"/>
      <c r="DX19" s="618"/>
      <c r="DY19" s="618"/>
      <c r="DZ19" s="618"/>
      <c r="EA19" s="618"/>
      <c r="EB19" s="618"/>
      <c r="EC19" s="654"/>
    </row>
    <row r="20" spans="2:133" ht="11.25" customHeight="1" x14ac:dyDescent="0.2">
      <c r="B20" s="684" t="s">
        <v>262</v>
      </c>
      <c r="C20" s="685"/>
      <c r="D20" s="685"/>
      <c r="E20" s="685"/>
      <c r="F20" s="685"/>
      <c r="G20" s="685"/>
      <c r="H20" s="685"/>
      <c r="I20" s="685"/>
      <c r="J20" s="685"/>
      <c r="K20" s="685"/>
      <c r="L20" s="685"/>
      <c r="M20" s="685"/>
      <c r="N20" s="685"/>
      <c r="O20" s="685"/>
      <c r="P20" s="685"/>
      <c r="Q20" s="686"/>
      <c r="R20" s="617">
        <v>1458</v>
      </c>
      <c r="S20" s="618"/>
      <c r="T20" s="618"/>
      <c r="U20" s="618"/>
      <c r="V20" s="618"/>
      <c r="W20" s="618"/>
      <c r="X20" s="618"/>
      <c r="Y20" s="619"/>
      <c r="Z20" s="655">
        <v>0</v>
      </c>
      <c r="AA20" s="655"/>
      <c r="AB20" s="655"/>
      <c r="AC20" s="655"/>
      <c r="AD20" s="656">
        <v>1458</v>
      </c>
      <c r="AE20" s="656"/>
      <c r="AF20" s="656"/>
      <c r="AG20" s="656"/>
      <c r="AH20" s="656"/>
      <c r="AI20" s="656"/>
      <c r="AJ20" s="656"/>
      <c r="AK20" s="656"/>
      <c r="AL20" s="620">
        <v>0</v>
      </c>
      <c r="AM20" s="621"/>
      <c r="AN20" s="621"/>
      <c r="AO20" s="657"/>
      <c r="AP20" s="614" t="s">
        <v>263</v>
      </c>
      <c r="AQ20" s="615"/>
      <c r="AR20" s="615"/>
      <c r="AS20" s="615"/>
      <c r="AT20" s="615"/>
      <c r="AU20" s="615"/>
      <c r="AV20" s="615"/>
      <c r="AW20" s="615"/>
      <c r="AX20" s="615"/>
      <c r="AY20" s="615"/>
      <c r="AZ20" s="615"/>
      <c r="BA20" s="615"/>
      <c r="BB20" s="615"/>
      <c r="BC20" s="615"/>
      <c r="BD20" s="615"/>
      <c r="BE20" s="615"/>
      <c r="BF20" s="616"/>
      <c r="BG20" s="617">
        <v>7239330</v>
      </c>
      <c r="BH20" s="618"/>
      <c r="BI20" s="618"/>
      <c r="BJ20" s="618"/>
      <c r="BK20" s="618"/>
      <c r="BL20" s="618"/>
      <c r="BM20" s="618"/>
      <c r="BN20" s="619"/>
      <c r="BO20" s="655">
        <v>10.1</v>
      </c>
      <c r="BP20" s="655"/>
      <c r="BQ20" s="655"/>
      <c r="BR20" s="655"/>
      <c r="BS20" s="656" t="s">
        <v>122</v>
      </c>
      <c r="BT20" s="656"/>
      <c r="BU20" s="656"/>
      <c r="BV20" s="656"/>
      <c r="BW20" s="656"/>
      <c r="BX20" s="656"/>
      <c r="BY20" s="656"/>
      <c r="BZ20" s="656"/>
      <c r="CA20" s="656"/>
      <c r="CB20" s="696"/>
      <c r="CD20" s="614" t="s">
        <v>264</v>
      </c>
      <c r="CE20" s="615"/>
      <c r="CF20" s="615"/>
      <c r="CG20" s="615"/>
      <c r="CH20" s="615"/>
      <c r="CI20" s="615"/>
      <c r="CJ20" s="615"/>
      <c r="CK20" s="615"/>
      <c r="CL20" s="615"/>
      <c r="CM20" s="615"/>
      <c r="CN20" s="615"/>
      <c r="CO20" s="615"/>
      <c r="CP20" s="615"/>
      <c r="CQ20" s="616"/>
      <c r="CR20" s="617">
        <v>177941377</v>
      </c>
      <c r="CS20" s="618"/>
      <c r="CT20" s="618"/>
      <c r="CU20" s="618"/>
      <c r="CV20" s="618"/>
      <c r="CW20" s="618"/>
      <c r="CX20" s="618"/>
      <c r="CY20" s="619"/>
      <c r="CZ20" s="655">
        <v>100</v>
      </c>
      <c r="DA20" s="655"/>
      <c r="DB20" s="655"/>
      <c r="DC20" s="655"/>
      <c r="DD20" s="623">
        <v>24834366</v>
      </c>
      <c r="DE20" s="618"/>
      <c r="DF20" s="618"/>
      <c r="DG20" s="618"/>
      <c r="DH20" s="618"/>
      <c r="DI20" s="618"/>
      <c r="DJ20" s="618"/>
      <c r="DK20" s="618"/>
      <c r="DL20" s="618"/>
      <c r="DM20" s="618"/>
      <c r="DN20" s="618"/>
      <c r="DO20" s="618"/>
      <c r="DP20" s="619"/>
      <c r="DQ20" s="623">
        <v>106230977</v>
      </c>
      <c r="DR20" s="618"/>
      <c r="DS20" s="618"/>
      <c r="DT20" s="618"/>
      <c r="DU20" s="618"/>
      <c r="DV20" s="618"/>
      <c r="DW20" s="618"/>
      <c r="DX20" s="618"/>
      <c r="DY20" s="618"/>
      <c r="DZ20" s="618"/>
      <c r="EA20" s="618"/>
      <c r="EB20" s="618"/>
      <c r="EC20" s="654"/>
    </row>
    <row r="21" spans="2:133" ht="11.25" customHeight="1" x14ac:dyDescent="0.2">
      <c r="B21" s="614" t="s">
        <v>265</v>
      </c>
      <c r="C21" s="615"/>
      <c r="D21" s="615"/>
      <c r="E21" s="615"/>
      <c r="F21" s="615"/>
      <c r="G21" s="615"/>
      <c r="H21" s="615"/>
      <c r="I21" s="615"/>
      <c r="J21" s="615"/>
      <c r="K21" s="615"/>
      <c r="L21" s="615"/>
      <c r="M21" s="615"/>
      <c r="N21" s="615"/>
      <c r="O21" s="615"/>
      <c r="P21" s="615"/>
      <c r="Q21" s="616"/>
      <c r="R21" s="617">
        <v>4039373</v>
      </c>
      <c r="S21" s="618"/>
      <c r="T21" s="618"/>
      <c r="U21" s="618"/>
      <c r="V21" s="618"/>
      <c r="W21" s="618"/>
      <c r="X21" s="618"/>
      <c r="Y21" s="619"/>
      <c r="Z21" s="655">
        <v>2.2999999999999998</v>
      </c>
      <c r="AA21" s="655"/>
      <c r="AB21" s="655"/>
      <c r="AC21" s="655"/>
      <c r="AD21" s="656">
        <v>3774322</v>
      </c>
      <c r="AE21" s="656"/>
      <c r="AF21" s="656"/>
      <c r="AG21" s="656"/>
      <c r="AH21" s="656"/>
      <c r="AI21" s="656"/>
      <c r="AJ21" s="656"/>
      <c r="AK21" s="656"/>
      <c r="AL21" s="620">
        <v>4.4000000000000004</v>
      </c>
      <c r="AM21" s="621"/>
      <c r="AN21" s="621"/>
      <c r="AO21" s="657"/>
      <c r="AP21" s="614" t="s">
        <v>266</v>
      </c>
      <c r="AQ21" s="694"/>
      <c r="AR21" s="694"/>
      <c r="AS21" s="694"/>
      <c r="AT21" s="694"/>
      <c r="AU21" s="694"/>
      <c r="AV21" s="694"/>
      <c r="AW21" s="694"/>
      <c r="AX21" s="694"/>
      <c r="AY21" s="694"/>
      <c r="AZ21" s="694"/>
      <c r="BA21" s="694"/>
      <c r="BB21" s="694"/>
      <c r="BC21" s="694"/>
      <c r="BD21" s="694"/>
      <c r="BE21" s="694"/>
      <c r="BF21" s="695"/>
      <c r="BG21" s="617">
        <v>19444</v>
      </c>
      <c r="BH21" s="618"/>
      <c r="BI21" s="618"/>
      <c r="BJ21" s="618"/>
      <c r="BK21" s="618"/>
      <c r="BL21" s="618"/>
      <c r="BM21" s="618"/>
      <c r="BN21" s="619"/>
      <c r="BO21" s="655">
        <v>0</v>
      </c>
      <c r="BP21" s="655"/>
      <c r="BQ21" s="655"/>
      <c r="BR21" s="655"/>
      <c r="BS21" s="656" t="s">
        <v>122</v>
      </c>
      <c r="BT21" s="656"/>
      <c r="BU21" s="656"/>
      <c r="BV21" s="656"/>
      <c r="BW21" s="656"/>
      <c r="BX21" s="656"/>
      <c r="BY21" s="656"/>
      <c r="BZ21" s="656"/>
      <c r="CA21" s="656"/>
      <c r="CB21" s="696"/>
      <c r="CD21" s="598"/>
      <c r="CE21" s="599"/>
      <c r="CF21" s="599"/>
      <c r="CG21" s="599"/>
      <c r="CH21" s="599"/>
      <c r="CI21" s="599"/>
      <c r="CJ21" s="599"/>
      <c r="CK21" s="599"/>
      <c r="CL21" s="599"/>
      <c r="CM21" s="599"/>
      <c r="CN21" s="599"/>
      <c r="CO21" s="599"/>
      <c r="CP21" s="599"/>
      <c r="CQ21" s="600"/>
      <c r="CR21" s="702"/>
      <c r="CS21" s="703"/>
      <c r="CT21" s="703"/>
      <c r="CU21" s="703"/>
      <c r="CV21" s="703"/>
      <c r="CW21" s="703"/>
      <c r="CX21" s="703"/>
      <c r="CY21" s="704"/>
      <c r="CZ21" s="705"/>
      <c r="DA21" s="705"/>
      <c r="DB21" s="705"/>
      <c r="DC21" s="705"/>
      <c r="DD21" s="706"/>
      <c r="DE21" s="703"/>
      <c r="DF21" s="703"/>
      <c r="DG21" s="703"/>
      <c r="DH21" s="703"/>
      <c r="DI21" s="703"/>
      <c r="DJ21" s="703"/>
      <c r="DK21" s="703"/>
      <c r="DL21" s="703"/>
      <c r="DM21" s="703"/>
      <c r="DN21" s="703"/>
      <c r="DO21" s="703"/>
      <c r="DP21" s="704"/>
      <c r="DQ21" s="706"/>
      <c r="DR21" s="703"/>
      <c r="DS21" s="703"/>
      <c r="DT21" s="703"/>
      <c r="DU21" s="703"/>
      <c r="DV21" s="703"/>
      <c r="DW21" s="703"/>
      <c r="DX21" s="703"/>
      <c r="DY21" s="703"/>
      <c r="DZ21" s="703"/>
      <c r="EA21" s="703"/>
      <c r="EB21" s="703"/>
      <c r="EC21" s="710"/>
    </row>
    <row r="22" spans="2:133" ht="11.25" customHeight="1" x14ac:dyDescent="0.2">
      <c r="B22" s="614" t="s">
        <v>267</v>
      </c>
      <c r="C22" s="615"/>
      <c r="D22" s="615"/>
      <c r="E22" s="615"/>
      <c r="F22" s="615"/>
      <c r="G22" s="615"/>
      <c r="H22" s="615"/>
      <c r="I22" s="615"/>
      <c r="J22" s="615"/>
      <c r="K22" s="615"/>
      <c r="L22" s="615"/>
      <c r="M22" s="615"/>
      <c r="N22" s="615"/>
      <c r="O22" s="615"/>
      <c r="P22" s="615"/>
      <c r="Q22" s="616"/>
      <c r="R22" s="617">
        <v>3774322</v>
      </c>
      <c r="S22" s="618"/>
      <c r="T22" s="618"/>
      <c r="U22" s="618"/>
      <c r="V22" s="618"/>
      <c r="W22" s="618"/>
      <c r="X22" s="618"/>
      <c r="Y22" s="619"/>
      <c r="Z22" s="655">
        <v>2.1</v>
      </c>
      <c r="AA22" s="655"/>
      <c r="AB22" s="655"/>
      <c r="AC22" s="655"/>
      <c r="AD22" s="656">
        <v>3774322</v>
      </c>
      <c r="AE22" s="656"/>
      <c r="AF22" s="656"/>
      <c r="AG22" s="656"/>
      <c r="AH22" s="656"/>
      <c r="AI22" s="656"/>
      <c r="AJ22" s="656"/>
      <c r="AK22" s="656"/>
      <c r="AL22" s="620">
        <v>4.4000000000000004</v>
      </c>
      <c r="AM22" s="621"/>
      <c r="AN22" s="621"/>
      <c r="AO22" s="657"/>
      <c r="AP22" s="614" t="s">
        <v>268</v>
      </c>
      <c r="AQ22" s="694"/>
      <c r="AR22" s="694"/>
      <c r="AS22" s="694"/>
      <c r="AT22" s="694"/>
      <c r="AU22" s="694"/>
      <c r="AV22" s="694"/>
      <c r="AW22" s="694"/>
      <c r="AX22" s="694"/>
      <c r="AY22" s="694"/>
      <c r="AZ22" s="694"/>
      <c r="BA22" s="694"/>
      <c r="BB22" s="694"/>
      <c r="BC22" s="694"/>
      <c r="BD22" s="694"/>
      <c r="BE22" s="694"/>
      <c r="BF22" s="695"/>
      <c r="BG22" s="617">
        <v>1065126</v>
      </c>
      <c r="BH22" s="618"/>
      <c r="BI22" s="618"/>
      <c r="BJ22" s="618"/>
      <c r="BK22" s="618"/>
      <c r="BL22" s="618"/>
      <c r="BM22" s="618"/>
      <c r="BN22" s="619"/>
      <c r="BO22" s="655">
        <v>1.5</v>
      </c>
      <c r="BP22" s="655"/>
      <c r="BQ22" s="655"/>
      <c r="BR22" s="655"/>
      <c r="BS22" s="656" t="s">
        <v>122</v>
      </c>
      <c r="BT22" s="656"/>
      <c r="BU22" s="656"/>
      <c r="BV22" s="656"/>
      <c r="BW22" s="656"/>
      <c r="BX22" s="656"/>
      <c r="BY22" s="656"/>
      <c r="BZ22" s="656"/>
      <c r="CA22" s="656"/>
      <c r="CB22" s="696"/>
      <c r="CD22" s="669" t="s">
        <v>269</v>
      </c>
      <c r="CE22" s="670"/>
      <c r="CF22" s="670"/>
      <c r="CG22" s="670"/>
      <c r="CH22" s="670"/>
      <c r="CI22" s="670"/>
      <c r="CJ22" s="670"/>
      <c r="CK22" s="670"/>
      <c r="CL22" s="670"/>
      <c r="CM22" s="670"/>
      <c r="CN22" s="670"/>
      <c r="CO22" s="670"/>
      <c r="CP22" s="670"/>
      <c r="CQ22" s="670"/>
      <c r="CR22" s="670"/>
      <c r="CS22" s="670"/>
      <c r="CT22" s="670"/>
      <c r="CU22" s="670"/>
      <c r="CV22" s="670"/>
      <c r="CW22" s="670"/>
      <c r="CX22" s="670"/>
      <c r="CY22" s="670"/>
      <c r="CZ22" s="670"/>
      <c r="DA22" s="670"/>
      <c r="DB22" s="670"/>
      <c r="DC22" s="670"/>
      <c r="DD22" s="670"/>
      <c r="DE22" s="670"/>
      <c r="DF22" s="670"/>
      <c r="DG22" s="670"/>
      <c r="DH22" s="670"/>
      <c r="DI22" s="670"/>
      <c r="DJ22" s="670"/>
      <c r="DK22" s="670"/>
      <c r="DL22" s="670"/>
      <c r="DM22" s="670"/>
      <c r="DN22" s="670"/>
      <c r="DO22" s="670"/>
      <c r="DP22" s="670"/>
      <c r="DQ22" s="670"/>
      <c r="DR22" s="670"/>
      <c r="DS22" s="670"/>
      <c r="DT22" s="670"/>
      <c r="DU22" s="670"/>
      <c r="DV22" s="670"/>
      <c r="DW22" s="670"/>
      <c r="DX22" s="670"/>
      <c r="DY22" s="670"/>
      <c r="DZ22" s="670"/>
      <c r="EA22" s="670"/>
      <c r="EB22" s="670"/>
      <c r="EC22" s="671"/>
    </row>
    <row r="23" spans="2:133" ht="11.25" customHeight="1" x14ac:dyDescent="0.2">
      <c r="B23" s="614" t="s">
        <v>270</v>
      </c>
      <c r="C23" s="615"/>
      <c r="D23" s="615"/>
      <c r="E23" s="615"/>
      <c r="F23" s="615"/>
      <c r="G23" s="615"/>
      <c r="H23" s="615"/>
      <c r="I23" s="615"/>
      <c r="J23" s="615"/>
      <c r="K23" s="615"/>
      <c r="L23" s="615"/>
      <c r="M23" s="615"/>
      <c r="N23" s="615"/>
      <c r="O23" s="615"/>
      <c r="P23" s="615"/>
      <c r="Q23" s="616"/>
      <c r="R23" s="617">
        <v>264979</v>
      </c>
      <c r="S23" s="618"/>
      <c r="T23" s="618"/>
      <c r="U23" s="618"/>
      <c r="V23" s="618"/>
      <c r="W23" s="618"/>
      <c r="X23" s="618"/>
      <c r="Y23" s="619"/>
      <c r="Z23" s="655">
        <v>0.1</v>
      </c>
      <c r="AA23" s="655"/>
      <c r="AB23" s="655"/>
      <c r="AC23" s="655"/>
      <c r="AD23" s="656" t="s">
        <v>122</v>
      </c>
      <c r="AE23" s="656"/>
      <c r="AF23" s="656"/>
      <c r="AG23" s="656"/>
      <c r="AH23" s="656"/>
      <c r="AI23" s="656"/>
      <c r="AJ23" s="656"/>
      <c r="AK23" s="656"/>
      <c r="AL23" s="620" t="s">
        <v>122</v>
      </c>
      <c r="AM23" s="621"/>
      <c r="AN23" s="621"/>
      <c r="AO23" s="657"/>
      <c r="AP23" s="614" t="s">
        <v>271</v>
      </c>
      <c r="AQ23" s="694"/>
      <c r="AR23" s="694"/>
      <c r="AS23" s="694"/>
      <c r="AT23" s="694"/>
      <c r="AU23" s="694"/>
      <c r="AV23" s="694"/>
      <c r="AW23" s="694"/>
      <c r="AX23" s="694"/>
      <c r="AY23" s="694"/>
      <c r="AZ23" s="694"/>
      <c r="BA23" s="694"/>
      <c r="BB23" s="694"/>
      <c r="BC23" s="694"/>
      <c r="BD23" s="694"/>
      <c r="BE23" s="694"/>
      <c r="BF23" s="695"/>
      <c r="BG23" s="617">
        <v>6154760</v>
      </c>
      <c r="BH23" s="618"/>
      <c r="BI23" s="618"/>
      <c r="BJ23" s="618"/>
      <c r="BK23" s="618"/>
      <c r="BL23" s="618"/>
      <c r="BM23" s="618"/>
      <c r="BN23" s="619"/>
      <c r="BO23" s="655">
        <v>8.6</v>
      </c>
      <c r="BP23" s="655"/>
      <c r="BQ23" s="655"/>
      <c r="BR23" s="655"/>
      <c r="BS23" s="656" t="s">
        <v>122</v>
      </c>
      <c r="BT23" s="656"/>
      <c r="BU23" s="656"/>
      <c r="BV23" s="656"/>
      <c r="BW23" s="656"/>
      <c r="BX23" s="656"/>
      <c r="BY23" s="656"/>
      <c r="BZ23" s="656"/>
      <c r="CA23" s="656"/>
      <c r="CB23" s="696"/>
      <c r="CD23" s="669" t="s">
        <v>211</v>
      </c>
      <c r="CE23" s="670"/>
      <c r="CF23" s="670"/>
      <c r="CG23" s="670"/>
      <c r="CH23" s="670"/>
      <c r="CI23" s="670"/>
      <c r="CJ23" s="670"/>
      <c r="CK23" s="670"/>
      <c r="CL23" s="670"/>
      <c r="CM23" s="670"/>
      <c r="CN23" s="670"/>
      <c r="CO23" s="670"/>
      <c r="CP23" s="670"/>
      <c r="CQ23" s="671"/>
      <c r="CR23" s="669" t="s">
        <v>272</v>
      </c>
      <c r="CS23" s="670"/>
      <c r="CT23" s="670"/>
      <c r="CU23" s="670"/>
      <c r="CV23" s="670"/>
      <c r="CW23" s="670"/>
      <c r="CX23" s="670"/>
      <c r="CY23" s="671"/>
      <c r="CZ23" s="669" t="s">
        <v>273</v>
      </c>
      <c r="DA23" s="670"/>
      <c r="DB23" s="670"/>
      <c r="DC23" s="671"/>
      <c r="DD23" s="669" t="s">
        <v>274</v>
      </c>
      <c r="DE23" s="670"/>
      <c r="DF23" s="670"/>
      <c r="DG23" s="670"/>
      <c r="DH23" s="670"/>
      <c r="DI23" s="670"/>
      <c r="DJ23" s="670"/>
      <c r="DK23" s="671"/>
      <c r="DL23" s="707" t="s">
        <v>275</v>
      </c>
      <c r="DM23" s="708"/>
      <c r="DN23" s="708"/>
      <c r="DO23" s="708"/>
      <c r="DP23" s="708"/>
      <c r="DQ23" s="708"/>
      <c r="DR23" s="708"/>
      <c r="DS23" s="708"/>
      <c r="DT23" s="708"/>
      <c r="DU23" s="708"/>
      <c r="DV23" s="709"/>
      <c r="DW23" s="669" t="s">
        <v>276</v>
      </c>
      <c r="DX23" s="670"/>
      <c r="DY23" s="670"/>
      <c r="DZ23" s="670"/>
      <c r="EA23" s="670"/>
      <c r="EB23" s="670"/>
      <c r="EC23" s="671"/>
    </row>
    <row r="24" spans="2:133" ht="11.25" customHeight="1" x14ac:dyDescent="0.2">
      <c r="B24" s="614" t="s">
        <v>277</v>
      </c>
      <c r="C24" s="615"/>
      <c r="D24" s="615"/>
      <c r="E24" s="615"/>
      <c r="F24" s="615"/>
      <c r="G24" s="615"/>
      <c r="H24" s="615"/>
      <c r="I24" s="615"/>
      <c r="J24" s="615"/>
      <c r="K24" s="615"/>
      <c r="L24" s="615"/>
      <c r="M24" s="615"/>
      <c r="N24" s="615"/>
      <c r="O24" s="615"/>
      <c r="P24" s="615"/>
      <c r="Q24" s="616"/>
      <c r="R24" s="617">
        <v>72</v>
      </c>
      <c r="S24" s="618"/>
      <c r="T24" s="618"/>
      <c r="U24" s="618"/>
      <c r="V24" s="618"/>
      <c r="W24" s="618"/>
      <c r="X24" s="618"/>
      <c r="Y24" s="619"/>
      <c r="Z24" s="655">
        <v>0</v>
      </c>
      <c r="AA24" s="655"/>
      <c r="AB24" s="655"/>
      <c r="AC24" s="655"/>
      <c r="AD24" s="656" t="s">
        <v>122</v>
      </c>
      <c r="AE24" s="656"/>
      <c r="AF24" s="656"/>
      <c r="AG24" s="656"/>
      <c r="AH24" s="656"/>
      <c r="AI24" s="656"/>
      <c r="AJ24" s="656"/>
      <c r="AK24" s="656"/>
      <c r="AL24" s="620" t="s">
        <v>122</v>
      </c>
      <c r="AM24" s="621"/>
      <c r="AN24" s="621"/>
      <c r="AO24" s="657"/>
      <c r="AP24" s="614" t="s">
        <v>278</v>
      </c>
      <c r="AQ24" s="694"/>
      <c r="AR24" s="694"/>
      <c r="AS24" s="694"/>
      <c r="AT24" s="694"/>
      <c r="AU24" s="694"/>
      <c r="AV24" s="694"/>
      <c r="AW24" s="694"/>
      <c r="AX24" s="694"/>
      <c r="AY24" s="694"/>
      <c r="AZ24" s="694"/>
      <c r="BA24" s="694"/>
      <c r="BB24" s="694"/>
      <c r="BC24" s="694"/>
      <c r="BD24" s="694"/>
      <c r="BE24" s="694"/>
      <c r="BF24" s="695"/>
      <c r="BG24" s="617" t="s">
        <v>122</v>
      </c>
      <c r="BH24" s="618"/>
      <c r="BI24" s="618"/>
      <c r="BJ24" s="618"/>
      <c r="BK24" s="618"/>
      <c r="BL24" s="618"/>
      <c r="BM24" s="618"/>
      <c r="BN24" s="619"/>
      <c r="BO24" s="655" t="s">
        <v>122</v>
      </c>
      <c r="BP24" s="655"/>
      <c r="BQ24" s="655"/>
      <c r="BR24" s="655"/>
      <c r="BS24" s="656" t="s">
        <v>122</v>
      </c>
      <c r="BT24" s="656"/>
      <c r="BU24" s="656"/>
      <c r="BV24" s="656"/>
      <c r="BW24" s="656"/>
      <c r="BX24" s="656"/>
      <c r="BY24" s="656"/>
      <c r="BZ24" s="656"/>
      <c r="CA24" s="656"/>
      <c r="CB24" s="696"/>
      <c r="CD24" s="675" t="s">
        <v>279</v>
      </c>
      <c r="CE24" s="676"/>
      <c r="CF24" s="676"/>
      <c r="CG24" s="676"/>
      <c r="CH24" s="676"/>
      <c r="CI24" s="676"/>
      <c r="CJ24" s="676"/>
      <c r="CK24" s="676"/>
      <c r="CL24" s="676"/>
      <c r="CM24" s="676"/>
      <c r="CN24" s="676"/>
      <c r="CO24" s="676"/>
      <c r="CP24" s="676"/>
      <c r="CQ24" s="677"/>
      <c r="CR24" s="672">
        <v>91533210</v>
      </c>
      <c r="CS24" s="673"/>
      <c r="CT24" s="673"/>
      <c r="CU24" s="673"/>
      <c r="CV24" s="673"/>
      <c r="CW24" s="673"/>
      <c r="CX24" s="673"/>
      <c r="CY24" s="698"/>
      <c r="CZ24" s="699">
        <v>51.4</v>
      </c>
      <c r="DA24" s="681"/>
      <c r="DB24" s="681"/>
      <c r="DC24" s="701"/>
      <c r="DD24" s="697">
        <v>53074048</v>
      </c>
      <c r="DE24" s="673"/>
      <c r="DF24" s="673"/>
      <c r="DG24" s="673"/>
      <c r="DH24" s="673"/>
      <c r="DI24" s="673"/>
      <c r="DJ24" s="673"/>
      <c r="DK24" s="698"/>
      <c r="DL24" s="697">
        <v>48755284</v>
      </c>
      <c r="DM24" s="673"/>
      <c r="DN24" s="673"/>
      <c r="DO24" s="673"/>
      <c r="DP24" s="673"/>
      <c r="DQ24" s="673"/>
      <c r="DR24" s="673"/>
      <c r="DS24" s="673"/>
      <c r="DT24" s="673"/>
      <c r="DU24" s="673"/>
      <c r="DV24" s="698"/>
      <c r="DW24" s="699">
        <v>56.2</v>
      </c>
      <c r="DX24" s="681"/>
      <c r="DY24" s="681"/>
      <c r="DZ24" s="681"/>
      <c r="EA24" s="681"/>
      <c r="EB24" s="681"/>
      <c r="EC24" s="700"/>
    </row>
    <row r="25" spans="2:133" ht="11.25" customHeight="1" x14ac:dyDescent="0.2">
      <c r="B25" s="614" t="s">
        <v>280</v>
      </c>
      <c r="C25" s="615"/>
      <c r="D25" s="615"/>
      <c r="E25" s="615"/>
      <c r="F25" s="615"/>
      <c r="G25" s="615"/>
      <c r="H25" s="615"/>
      <c r="I25" s="615"/>
      <c r="J25" s="615"/>
      <c r="K25" s="615"/>
      <c r="L25" s="615"/>
      <c r="M25" s="615"/>
      <c r="N25" s="615"/>
      <c r="O25" s="615"/>
      <c r="P25" s="615"/>
      <c r="Q25" s="616"/>
      <c r="R25" s="617">
        <v>91553376</v>
      </c>
      <c r="S25" s="618"/>
      <c r="T25" s="618"/>
      <c r="U25" s="618"/>
      <c r="V25" s="618"/>
      <c r="W25" s="618"/>
      <c r="X25" s="618"/>
      <c r="Y25" s="619"/>
      <c r="Z25" s="655">
        <v>51.1</v>
      </c>
      <c r="AA25" s="655"/>
      <c r="AB25" s="655"/>
      <c r="AC25" s="655"/>
      <c r="AD25" s="656">
        <v>85133565</v>
      </c>
      <c r="AE25" s="656"/>
      <c r="AF25" s="656"/>
      <c r="AG25" s="656"/>
      <c r="AH25" s="656"/>
      <c r="AI25" s="656"/>
      <c r="AJ25" s="656"/>
      <c r="AK25" s="656"/>
      <c r="AL25" s="620">
        <v>98.5</v>
      </c>
      <c r="AM25" s="621"/>
      <c r="AN25" s="621"/>
      <c r="AO25" s="657"/>
      <c r="AP25" s="614" t="s">
        <v>281</v>
      </c>
      <c r="AQ25" s="694"/>
      <c r="AR25" s="694"/>
      <c r="AS25" s="694"/>
      <c r="AT25" s="694"/>
      <c r="AU25" s="694"/>
      <c r="AV25" s="694"/>
      <c r="AW25" s="694"/>
      <c r="AX25" s="694"/>
      <c r="AY25" s="694"/>
      <c r="AZ25" s="694"/>
      <c r="BA25" s="694"/>
      <c r="BB25" s="694"/>
      <c r="BC25" s="694"/>
      <c r="BD25" s="694"/>
      <c r="BE25" s="694"/>
      <c r="BF25" s="695"/>
      <c r="BG25" s="617" t="s">
        <v>122</v>
      </c>
      <c r="BH25" s="618"/>
      <c r="BI25" s="618"/>
      <c r="BJ25" s="618"/>
      <c r="BK25" s="618"/>
      <c r="BL25" s="618"/>
      <c r="BM25" s="618"/>
      <c r="BN25" s="619"/>
      <c r="BO25" s="655" t="s">
        <v>122</v>
      </c>
      <c r="BP25" s="655"/>
      <c r="BQ25" s="655"/>
      <c r="BR25" s="655"/>
      <c r="BS25" s="656" t="s">
        <v>122</v>
      </c>
      <c r="BT25" s="656"/>
      <c r="BU25" s="656"/>
      <c r="BV25" s="656"/>
      <c r="BW25" s="656"/>
      <c r="BX25" s="656"/>
      <c r="BY25" s="656"/>
      <c r="BZ25" s="656"/>
      <c r="CA25" s="656"/>
      <c r="CB25" s="696"/>
      <c r="CD25" s="614" t="s">
        <v>282</v>
      </c>
      <c r="CE25" s="615"/>
      <c r="CF25" s="615"/>
      <c r="CG25" s="615"/>
      <c r="CH25" s="615"/>
      <c r="CI25" s="615"/>
      <c r="CJ25" s="615"/>
      <c r="CK25" s="615"/>
      <c r="CL25" s="615"/>
      <c r="CM25" s="615"/>
      <c r="CN25" s="615"/>
      <c r="CO25" s="615"/>
      <c r="CP25" s="615"/>
      <c r="CQ25" s="616"/>
      <c r="CR25" s="617">
        <v>29192492</v>
      </c>
      <c r="CS25" s="630"/>
      <c r="CT25" s="630"/>
      <c r="CU25" s="630"/>
      <c r="CV25" s="630"/>
      <c r="CW25" s="630"/>
      <c r="CX25" s="630"/>
      <c r="CY25" s="631"/>
      <c r="CZ25" s="620">
        <v>16.399999999999999</v>
      </c>
      <c r="DA25" s="632"/>
      <c r="DB25" s="632"/>
      <c r="DC25" s="633"/>
      <c r="DD25" s="623">
        <v>27058260</v>
      </c>
      <c r="DE25" s="630"/>
      <c r="DF25" s="630"/>
      <c r="DG25" s="630"/>
      <c r="DH25" s="630"/>
      <c r="DI25" s="630"/>
      <c r="DJ25" s="630"/>
      <c r="DK25" s="631"/>
      <c r="DL25" s="623">
        <v>26836736</v>
      </c>
      <c r="DM25" s="630"/>
      <c r="DN25" s="630"/>
      <c r="DO25" s="630"/>
      <c r="DP25" s="630"/>
      <c r="DQ25" s="630"/>
      <c r="DR25" s="630"/>
      <c r="DS25" s="630"/>
      <c r="DT25" s="630"/>
      <c r="DU25" s="630"/>
      <c r="DV25" s="631"/>
      <c r="DW25" s="620">
        <v>30.9</v>
      </c>
      <c r="DX25" s="632"/>
      <c r="DY25" s="632"/>
      <c r="DZ25" s="632"/>
      <c r="EA25" s="632"/>
      <c r="EB25" s="632"/>
      <c r="EC25" s="644"/>
    </row>
    <row r="26" spans="2:133" ht="11.25" customHeight="1" x14ac:dyDescent="0.2">
      <c r="B26" s="614" t="s">
        <v>283</v>
      </c>
      <c r="C26" s="615"/>
      <c r="D26" s="615"/>
      <c r="E26" s="615"/>
      <c r="F26" s="615"/>
      <c r="G26" s="615"/>
      <c r="H26" s="615"/>
      <c r="I26" s="615"/>
      <c r="J26" s="615"/>
      <c r="K26" s="615"/>
      <c r="L26" s="615"/>
      <c r="M26" s="615"/>
      <c r="N26" s="615"/>
      <c r="O26" s="615"/>
      <c r="P26" s="615"/>
      <c r="Q26" s="616"/>
      <c r="R26" s="617">
        <v>31765</v>
      </c>
      <c r="S26" s="618"/>
      <c r="T26" s="618"/>
      <c r="U26" s="618"/>
      <c r="V26" s="618"/>
      <c r="W26" s="618"/>
      <c r="X26" s="618"/>
      <c r="Y26" s="619"/>
      <c r="Z26" s="655">
        <v>0</v>
      </c>
      <c r="AA26" s="655"/>
      <c r="AB26" s="655"/>
      <c r="AC26" s="655"/>
      <c r="AD26" s="656">
        <v>31765</v>
      </c>
      <c r="AE26" s="656"/>
      <c r="AF26" s="656"/>
      <c r="AG26" s="656"/>
      <c r="AH26" s="656"/>
      <c r="AI26" s="656"/>
      <c r="AJ26" s="656"/>
      <c r="AK26" s="656"/>
      <c r="AL26" s="620">
        <v>0</v>
      </c>
      <c r="AM26" s="621"/>
      <c r="AN26" s="621"/>
      <c r="AO26" s="657"/>
      <c r="AP26" s="614" t="s">
        <v>284</v>
      </c>
      <c r="AQ26" s="694"/>
      <c r="AR26" s="694"/>
      <c r="AS26" s="694"/>
      <c r="AT26" s="694"/>
      <c r="AU26" s="694"/>
      <c r="AV26" s="694"/>
      <c r="AW26" s="694"/>
      <c r="AX26" s="694"/>
      <c r="AY26" s="694"/>
      <c r="AZ26" s="694"/>
      <c r="BA26" s="694"/>
      <c r="BB26" s="694"/>
      <c r="BC26" s="694"/>
      <c r="BD26" s="694"/>
      <c r="BE26" s="694"/>
      <c r="BF26" s="695"/>
      <c r="BG26" s="617" t="s">
        <v>122</v>
      </c>
      <c r="BH26" s="618"/>
      <c r="BI26" s="618"/>
      <c r="BJ26" s="618"/>
      <c r="BK26" s="618"/>
      <c r="BL26" s="618"/>
      <c r="BM26" s="618"/>
      <c r="BN26" s="619"/>
      <c r="BO26" s="655" t="s">
        <v>122</v>
      </c>
      <c r="BP26" s="655"/>
      <c r="BQ26" s="655"/>
      <c r="BR26" s="655"/>
      <c r="BS26" s="656" t="s">
        <v>122</v>
      </c>
      <c r="BT26" s="656"/>
      <c r="BU26" s="656"/>
      <c r="BV26" s="656"/>
      <c r="BW26" s="656"/>
      <c r="BX26" s="656"/>
      <c r="BY26" s="656"/>
      <c r="BZ26" s="656"/>
      <c r="CA26" s="656"/>
      <c r="CB26" s="696"/>
      <c r="CD26" s="614" t="s">
        <v>285</v>
      </c>
      <c r="CE26" s="615"/>
      <c r="CF26" s="615"/>
      <c r="CG26" s="615"/>
      <c r="CH26" s="615"/>
      <c r="CI26" s="615"/>
      <c r="CJ26" s="615"/>
      <c r="CK26" s="615"/>
      <c r="CL26" s="615"/>
      <c r="CM26" s="615"/>
      <c r="CN26" s="615"/>
      <c r="CO26" s="615"/>
      <c r="CP26" s="615"/>
      <c r="CQ26" s="616"/>
      <c r="CR26" s="617">
        <v>18848344</v>
      </c>
      <c r="CS26" s="618"/>
      <c r="CT26" s="618"/>
      <c r="CU26" s="618"/>
      <c r="CV26" s="618"/>
      <c r="CW26" s="618"/>
      <c r="CX26" s="618"/>
      <c r="CY26" s="619"/>
      <c r="CZ26" s="620">
        <v>10.6</v>
      </c>
      <c r="DA26" s="632"/>
      <c r="DB26" s="632"/>
      <c r="DC26" s="633"/>
      <c r="DD26" s="623">
        <v>17552198</v>
      </c>
      <c r="DE26" s="618"/>
      <c r="DF26" s="618"/>
      <c r="DG26" s="618"/>
      <c r="DH26" s="618"/>
      <c r="DI26" s="618"/>
      <c r="DJ26" s="618"/>
      <c r="DK26" s="619"/>
      <c r="DL26" s="623" t="s">
        <v>122</v>
      </c>
      <c r="DM26" s="618"/>
      <c r="DN26" s="618"/>
      <c r="DO26" s="618"/>
      <c r="DP26" s="618"/>
      <c r="DQ26" s="618"/>
      <c r="DR26" s="618"/>
      <c r="DS26" s="618"/>
      <c r="DT26" s="618"/>
      <c r="DU26" s="618"/>
      <c r="DV26" s="619"/>
      <c r="DW26" s="620" t="s">
        <v>122</v>
      </c>
      <c r="DX26" s="632"/>
      <c r="DY26" s="632"/>
      <c r="DZ26" s="632"/>
      <c r="EA26" s="632"/>
      <c r="EB26" s="632"/>
      <c r="EC26" s="644"/>
    </row>
    <row r="27" spans="2:133" ht="11.25" customHeight="1" x14ac:dyDescent="0.2">
      <c r="B27" s="614" t="s">
        <v>286</v>
      </c>
      <c r="C27" s="615"/>
      <c r="D27" s="615"/>
      <c r="E27" s="615"/>
      <c r="F27" s="615"/>
      <c r="G27" s="615"/>
      <c r="H27" s="615"/>
      <c r="I27" s="615"/>
      <c r="J27" s="615"/>
      <c r="K27" s="615"/>
      <c r="L27" s="615"/>
      <c r="M27" s="615"/>
      <c r="N27" s="615"/>
      <c r="O27" s="615"/>
      <c r="P27" s="615"/>
      <c r="Q27" s="616"/>
      <c r="R27" s="617">
        <v>594208</v>
      </c>
      <c r="S27" s="618"/>
      <c r="T27" s="618"/>
      <c r="U27" s="618"/>
      <c r="V27" s="618"/>
      <c r="W27" s="618"/>
      <c r="X27" s="618"/>
      <c r="Y27" s="619"/>
      <c r="Z27" s="655">
        <v>0.3</v>
      </c>
      <c r="AA27" s="655"/>
      <c r="AB27" s="655"/>
      <c r="AC27" s="655"/>
      <c r="AD27" s="656">
        <v>1542</v>
      </c>
      <c r="AE27" s="656"/>
      <c r="AF27" s="656"/>
      <c r="AG27" s="656"/>
      <c r="AH27" s="656"/>
      <c r="AI27" s="656"/>
      <c r="AJ27" s="656"/>
      <c r="AK27" s="656"/>
      <c r="AL27" s="620">
        <v>0</v>
      </c>
      <c r="AM27" s="621"/>
      <c r="AN27" s="621"/>
      <c r="AO27" s="657"/>
      <c r="AP27" s="614" t="s">
        <v>287</v>
      </c>
      <c r="AQ27" s="615"/>
      <c r="AR27" s="615"/>
      <c r="AS27" s="615"/>
      <c r="AT27" s="615"/>
      <c r="AU27" s="615"/>
      <c r="AV27" s="615"/>
      <c r="AW27" s="615"/>
      <c r="AX27" s="615"/>
      <c r="AY27" s="615"/>
      <c r="AZ27" s="615"/>
      <c r="BA27" s="615"/>
      <c r="BB27" s="615"/>
      <c r="BC27" s="615"/>
      <c r="BD27" s="615"/>
      <c r="BE27" s="615"/>
      <c r="BF27" s="616"/>
      <c r="BG27" s="617">
        <v>71780126</v>
      </c>
      <c r="BH27" s="618"/>
      <c r="BI27" s="618"/>
      <c r="BJ27" s="618"/>
      <c r="BK27" s="618"/>
      <c r="BL27" s="618"/>
      <c r="BM27" s="618"/>
      <c r="BN27" s="619"/>
      <c r="BO27" s="655">
        <v>100</v>
      </c>
      <c r="BP27" s="655"/>
      <c r="BQ27" s="655"/>
      <c r="BR27" s="655"/>
      <c r="BS27" s="656">
        <v>519462</v>
      </c>
      <c r="BT27" s="656"/>
      <c r="BU27" s="656"/>
      <c r="BV27" s="656"/>
      <c r="BW27" s="656"/>
      <c r="BX27" s="656"/>
      <c r="BY27" s="656"/>
      <c r="BZ27" s="656"/>
      <c r="CA27" s="656"/>
      <c r="CB27" s="696"/>
      <c r="CD27" s="614" t="s">
        <v>288</v>
      </c>
      <c r="CE27" s="615"/>
      <c r="CF27" s="615"/>
      <c r="CG27" s="615"/>
      <c r="CH27" s="615"/>
      <c r="CI27" s="615"/>
      <c r="CJ27" s="615"/>
      <c r="CK27" s="615"/>
      <c r="CL27" s="615"/>
      <c r="CM27" s="615"/>
      <c r="CN27" s="615"/>
      <c r="CO27" s="615"/>
      <c r="CP27" s="615"/>
      <c r="CQ27" s="616"/>
      <c r="CR27" s="617">
        <v>55822373</v>
      </c>
      <c r="CS27" s="630"/>
      <c r="CT27" s="630"/>
      <c r="CU27" s="630"/>
      <c r="CV27" s="630"/>
      <c r="CW27" s="630"/>
      <c r="CX27" s="630"/>
      <c r="CY27" s="631"/>
      <c r="CZ27" s="620">
        <v>31.4</v>
      </c>
      <c r="DA27" s="632"/>
      <c r="DB27" s="632"/>
      <c r="DC27" s="633"/>
      <c r="DD27" s="623">
        <v>19541799</v>
      </c>
      <c r="DE27" s="630"/>
      <c r="DF27" s="630"/>
      <c r="DG27" s="630"/>
      <c r="DH27" s="630"/>
      <c r="DI27" s="630"/>
      <c r="DJ27" s="630"/>
      <c r="DK27" s="631"/>
      <c r="DL27" s="623">
        <v>15446859</v>
      </c>
      <c r="DM27" s="630"/>
      <c r="DN27" s="630"/>
      <c r="DO27" s="630"/>
      <c r="DP27" s="630"/>
      <c r="DQ27" s="630"/>
      <c r="DR27" s="630"/>
      <c r="DS27" s="630"/>
      <c r="DT27" s="630"/>
      <c r="DU27" s="630"/>
      <c r="DV27" s="631"/>
      <c r="DW27" s="620">
        <v>17.8</v>
      </c>
      <c r="DX27" s="632"/>
      <c r="DY27" s="632"/>
      <c r="DZ27" s="632"/>
      <c r="EA27" s="632"/>
      <c r="EB27" s="632"/>
      <c r="EC27" s="644"/>
    </row>
    <row r="28" spans="2:133" ht="11.25" customHeight="1" x14ac:dyDescent="0.2">
      <c r="B28" s="614" t="s">
        <v>289</v>
      </c>
      <c r="C28" s="615"/>
      <c r="D28" s="615"/>
      <c r="E28" s="615"/>
      <c r="F28" s="615"/>
      <c r="G28" s="615"/>
      <c r="H28" s="615"/>
      <c r="I28" s="615"/>
      <c r="J28" s="615"/>
      <c r="K28" s="615"/>
      <c r="L28" s="615"/>
      <c r="M28" s="615"/>
      <c r="N28" s="615"/>
      <c r="O28" s="615"/>
      <c r="P28" s="615"/>
      <c r="Q28" s="616"/>
      <c r="R28" s="617">
        <v>2218642</v>
      </c>
      <c r="S28" s="618"/>
      <c r="T28" s="618"/>
      <c r="U28" s="618"/>
      <c r="V28" s="618"/>
      <c r="W28" s="618"/>
      <c r="X28" s="618"/>
      <c r="Y28" s="619"/>
      <c r="Z28" s="655">
        <v>1.2</v>
      </c>
      <c r="AA28" s="655"/>
      <c r="AB28" s="655"/>
      <c r="AC28" s="655"/>
      <c r="AD28" s="656">
        <v>686469</v>
      </c>
      <c r="AE28" s="656"/>
      <c r="AF28" s="656"/>
      <c r="AG28" s="656"/>
      <c r="AH28" s="656"/>
      <c r="AI28" s="656"/>
      <c r="AJ28" s="656"/>
      <c r="AK28" s="656"/>
      <c r="AL28" s="620">
        <v>0.8</v>
      </c>
      <c r="AM28" s="621"/>
      <c r="AN28" s="621"/>
      <c r="AO28" s="657"/>
      <c r="AP28" s="614"/>
      <c r="AQ28" s="615"/>
      <c r="AR28" s="615"/>
      <c r="AS28" s="615"/>
      <c r="AT28" s="615"/>
      <c r="AU28" s="615"/>
      <c r="AV28" s="615"/>
      <c r="AW28" s="615"/>
      <c r="AX28" s="615"/>
      <c r="AY28" s="615"/>
      <c r="AZ28" s="615"/>
      <c r="BA28" s="615"/>
      <c r="BB28" s="615"/>
      <c r="BC28" s="615"/>
      <c r="BD28" s="615"/>
      <c r="BE28" s="615"/>
      <c r="BF28" s="616"/>
      <c r="BG28" s="617"/>
      <c r="BH28" s="618"/>
      <c r="BI28" s="618"/>
      <c r="BJ28" s="618"/>
      <c r="BK28" s="618"/>
      <c r="BL28" s="618"/>
      <c r="BM28" s="618"/>
      <c r="BN28" s="619"/>
      <c r="BO28" s="655"/>
      <c r="BP28" s="655"/>
      <c r="BQ28" s="655"/>
      <c r="BR28" s="655"/>
      <c r="BS28" s="623"/>
      <c r="BT28" s="618"/>
      <c r="BU28" s="618"/>
      <c r="BV28" s="618"/>
      <c r="BW28" s="618"/>
      <c r="BX28" s="618"/>
      <c r="BY28" s="618"/>
      <c r="BZ28" s="618"/>
      <c r="CA28" s="618"/>
      <c r="CB28" s="654"/>
      <c r="CD28" s="614" t="s">
        <v>290</v>
      </c>
      <c r="CE28" s="615"/>
      <c r="CF28" s="615"/>
      <c r="CG28" s="615"/>
      <c r="CH28" s="615"/>
      <c r="CI28" s="615"/>
      <c r="CJ28" s="615"/>
      <c r="CK28" s="615"/>
      <c r="CL28" s="615"/>
      <c r="CM28" s="615"/>
      <c r="CN28" s="615"/>
      <c r="CO28" s="615"/>
      <c r="CP28" s="615"/>
      <c r="CQ28" s="616"/>
      <c r="CR28" s="617">
        <v>6518345</v>
      </c>
      <c r="CS28" s="618"/>
      <c r="CT28" s="618"/>
      <c r="CU28" s="618"/>
      <c r="CV28" s="618"/>
      <c r="CW28" s="618"/>
      <c r="CX28" s="618"/>
      <c r="CY28" s="619"/>
      <c r="CZ28" s="620">
        <v>3.7</v>
      </c>
      <c r="DA28" s="632"/>
      <c r="DB28" s="632"/>
      <c r="DC28" s="633"/>
      <c r="DD28" s="623">
        <v>6473989</v>
      </c>
      <c r="DE28" s="618"/>
      <c r="DF28" s="618"/>
      <c r="DG28" s="618"/>
      <c r="DH28" s="618"/>
      <c r="DI28" s="618"/>
      <c r="DJ28" s="618"/>
      <c r="DK28" s="619"/>
      <c r="DL28" s="623">
        <v>6471689</v>
      </c>
      <c r="DM28" s="618"/>
      <c r="DN28" s="618"/>
      <c r="DO28" s="618"/>
      <c r="DP28" s="618"/>
      <c r="DQ28" s="618"/>
      <c r="DR28" s="618"/>
      <c r="DS28" s="618"/>
      <c r="DT28" s="618"/>
      <c r="DU28" s="618"/>
      <c r="DV28" s="619"/>
      <c r="DW28" s="620">
        <v>7.5</v>
      </c>
      <c r="DX28" s="632"/>
      <c r="DY28" s="632"/>
      <c r="DZ28" s="632"/>
      <c r="EA28" s="632"/>
      <c r="EB28" s="632"/>
      <c r="EC28" s="644"/>
    </row>
    <row r="29" spans="2:133" ht="11.25" customHeight="1" x14ac:dyDescent="0.2">
      <c r="B29" s="614" t="s">
        <v>291</v>
      </c>
      <c r="C29" s="615"/>
      <c r="D29" s="615"/>
      <c r="E29" s="615"/>
      <c r="F29" s="615"/>
      <c r="G29" s="615"/>
      <c r="H29" s="615"/>
      <c r="I29" s="615"/>
      <c r="J29" s="615"/>
      <c r="K29" s="615"/>
      <c r="L29" s="615"/>
      <c r="M29" s="615"/>
      <c r="N29" s="615"/>
      <c r="O29" s="615"/>
      <c r="P29" s="615"/>
      <c r="Q29" s="616"/>
      <c r="R29" s="617">
        <v>544362</v>
      </c>
      <c r="S29" s="618"/>
      <c r="T29" s="618"/>
      <c r="U29" s="618"/>
      <c r="V29" s="618"/>
      <c r="W29" s="618"/>
      <c r="X29" s="618"/>
      <c r="Y29" s="619"/>
      <c r="Z29" s="655">
        <v>0.3</v>
      </c>
      <c r="AA29" s="655"/>
      <c r="AB29" s="655"/>
      <c r="AC29" s="655"/>
      <c r="AD29" s="656" t="s">
        <v>122</v>
      </c>
      <c r="AE29" s="656"/>
      <c r="AF29" s="656"/>
      <c r="AG29" s="656"/>
      <c r="AH29" s="656"/>
      <c r="AI29" s="656"/>
      <c r="AJ29" s="656"/>
      <c r="AK29" s="656"/>
      <c r="AL29" s="620" t="s">
        <v>122</v>
      </c>
      <c r="AM29" s="621"/>
      <c r="AN29" s="621"/>
      <c r="AO29" s="657"/>
      <c r="AP29" s="598"/>
      <c r="AQ29" s="599"/>
      <c r="AR29" s="599"/>
      <c r="AS29" s="599"/>
      <c r="AT29" s="599"/>
      <c r="AU29" s="599"/>
      <c r="AV29" s="599"/>
      <c r="AW29" s="599"/>
      <c r="AX29" s="599"/>
      <c r="AY29" s="599"/>
      <c r="AZ29" s="599"/>
      <c r="BA29" s="599"/>
      <c r="BB29" s="599"/>
      <c r="BC29" s="599"/>
      <c r="BD29" s="599"/>
      <c r="BE29" s="599"/>
      <c r="BF29" s="600"/>
      <c r="BG29" s="617"/>
      <c r="BH29" s="618"/>
      <c r="BI29" s="618"/>
      <c r="BJ29" s="618"/>
      <c r="BK29" s="618"/>
      <c r="BL29" s="618"/>
      <c r="BM29" s="618"/>
      <c r="BN29" s="619"/>
      <c r="BO29" s="655"/>
      <c r="BP29" s="655"/>
      <c r="BQ29" s="655"/>
      <c r="BR29" s="655"/>
      <c r="BS29" s="656"/>
      <c r="BT29" s="656"/>
      <c r="BU29" s="656"/>
      <c r="BV29" s="656"/>
      <c r="BW29" s="656"/>
      <c r="BX29" s="656"/>
      <c r="BY29" s="656"/>
      <c r="BZ29" s="656"/>
      <c r="CA29" s="656"/>
      <c r="CB29" s="696"/>
      <c r="CD29" s="636" t="s">
        <v>292</v>
      </c>
      <c r="CE29" s="637"/>
      <c r="CF29" s="614" t="s">
        <v>66</v>
      </c>
      <c r="CG29" s="615"/>
      <c r="CH29" s="615"/>
      <c r="CI29" s="615"/>
      <c r="CJ29" s="615"/>
      <c r="CK29" s="615"/>
      <c r="CL29" s="615"/>
      <c r="CM29" s="615"/>
      <c r="CN29" s="615"/>
      <c r="CO29" s="615"/>
      <c r="CP29" s="615"/>
      <c r="CQ29" s="616"/>
      <c r="CR29" s="617">
        <v>6518324</v>
      </c>
      <c r="CS29" s="630"/>
      <c r="CT29" s="630"/>
      <c r="CU29" s="630"/>
      <c r="CV29" s="630"/>
      <c r="CW29" s="630"/>
      <c r="CX29" s="630"/>
      <c r="CY29" s="631"/>
      <c r="CZ29" s="620">
        <v>3.7</v>
      </c>
      <c r="DA29" s="632"/>
      <c r="DB29" s="632"/>
      <c r="DC29" s="633"/>
      <c r="DD29" s="623">
        <v>6473968</v>
      </c>
      <c r="DE29" s="630"/>
      <c r="DF29" s="630"/>
      <c r="DG29" s="630"/>
      <c r="DH29" s="630"/>
      <c r="DI29" s="630"/>
      <c r="DJ29" s="630"/>
      <c r="DK29" s="631"/>
      <c r="DL29" s="623">
        <v>6471668</v>
      </c>
      <c r="DM29" s="630"/>
      <c r="DN29" s="630"/>
      <c r="DO29" s="630"/>
      <c r="DP29" s="630"/>
      <c r="DQ29" s="630"/>
      <c r="DR29" s="630"/>
      <c r="DS29" s="630"/>
      <c r="DT29" s="630"/>
      <c r="DU29" s="630"/>
      <c r="DV29" s="631"/>
      <c r="DW29" s="620">
        <v>7.5</v>
      </c>
      <c r="DX29" s="632"/>
      <c r="DY29" s="632"/>
      <c r="DZ29" s="632"/>
      <c r="EA29" s="632"/>
      <c r="EB29" s="632"/>
      <c r="EC29" s="644"/>
    </row>
    <row r="30" spans="2:133" ht="11.25" customHeight="1" x14ac:dyDescent="0.2">
      <c r="B30" s="614" t="s">
        <v>293</v>
      </c>
      <c r="C30" s="615"/>
      <c r="D30" s="615"/>
      <c r="E30" s="615"/>
      <c r="F30" s="615"/>
      <c r="G30" s="615"/>
      <c r="H30" s="615"/>
      <c r="I30" s="615"/>
      <c r="J30" s="615"/>
      <c r="K30" s="615"/>
      <c r="L30" s="615"/>
      <c r="M30" s="615"/>
      <c r="N30" s="615"/>
      <c r="O30" s="615"/>
      <c r="P30" s="615"/>
      <c r="Q30" s="616"/>
      <c r="R30" s="617">
        <v>37999993</v>
      </c>
      <c r="S30" s="618"/>
      <c r="T30" s="618"/>
      <c r="U30" s="618"/>
      <c r="V30" s="618"/>
      <c r="W30" s="618"/>
      <c r="X30" s="618"/>
      <c r="Y30" s="619"/>
      <c r="Z30" s="655">
        <v>21.2</v>
      </c>
      <c r="AA30" s="655"/>
      <c r="AB30" s="655"/>
      <c r="AC30" s="655"/>
      <c r="AD30" s="656" t="s">
        <v>122</v>
      </c>
      <c r="AE30" s="656"/>
      <c r="AF30" s="656"/>
      <c r="AG30" s="656"/>
      <c r="AH30" s="656"/>
      <c r="AI30" s="656"/>
      <c r="AJ30" s="656"/>
      <c r="AK30" s="656"/>
      <c r="AL30" s="620" t="s">
        <v>122</v>
      </c>
      <c r="AM30" s="621"/>
      <c r="AN30" s="621"/>
      <c r="AO30" s="657"/>
      <c r="AP30" s="669" t="s">
        <v>211</v>
      </c>
      <c r="AQ30" s="670"/>
      <c r="AR30" s="670"/>
      <c r="AS30" s="670"/>
      <c r="AT30" s="670"/>
      <c r="AU30" s="670"/>
      <c r="AV30" s="670"/>
      <c r="AW30" s="670"/>
      <c r="AX30" s="670"/>
      <c r="AY30" s="670"/>
      <c r="AZ30" s="670"/>
      <c r="BA30" s="670"/>
      <c r="BB30" s="670"/>
      <c r="BC30" s="670"/>
      <c r="BD30" s="670"/>
      <c r="BE30" s="670"/>
      <c r="BF30" s="671"/>
      <c r="BG30" s="669" t="s">
        <v>294</v>
      </c>
      <c r="BH30" s="687"/>
      <c r="BI30" s="687"/>
      <c r="BJ30" s="687"/>
      <c r="BK30" s="687"/>
      <c r="BL30" s="687"/>
      <c r="BM30" s="687"/>
      <c r="BN30" s="687"/>
      <c r="BO30" s="687"/>
      <c r="BP30" s="687"/>
      <c r="BQ30" s="688"/>
      <c r="BR30" s="669" t="s">
        <v>295</v>
      </c>
      <c r="BS30" s="687"/>
      <c r="BT30" s="687"/>
      <c r="BU30" s="687"/>
      <c r="BV30" s="687"/>
      <c r="BW30" s="687"/>
      <c r="BX30" s="687"/>
      <c r="BY30" s="687"/>
      <c r="BZ30" s="687"/>
      <c r="CA30" s="687"/>
      <c r="CB30" s="688"/>
      <c r="CD30" s="638"/>
      <c r="CE30" s="639"/>
      <c r="CF30" s="614" t="s">
        <v>296</v>
      </c>
      <c r="CG30" s="615"/>
      <c r="CH30" s="615"/>
      <c r="CI30" s="615"/>
      <c r="CJ30" s="615"/>
      <c r="CK30" s="615"/>
      <c r="CL30" s="615"/>
      <c r="CM30" s="615"/>
      <c r="CN30" s="615"/>
      <c r="CO30" s="615"/>
      <c r="CP30" s="615"/>
      <c r="CQ30" s="616"/>
      <c r="CR30" s="617">
        <v>6137101</v>
      </c>
      <c r="CS30" s="618"/>
      <c r="CT30" s="618"/>
      <c r="CU30" s="618"/>
      <c r="CV30" s="618"/>
      <c r="CW30" s="618"/>
      <c r="CX30" s="618"/>
      <c r="CY30" s="619"/>
      <c r="CZ30" s="620">
        <v>3.4</v>
      </c>
      <c r="DA30" s="632"/>
      <c r="DB30" s="632"/>
      <c r="DC30" s="633"/>
      <c r="DD30" s="623">
        <v>6093489</v>
      </c>
      <c r="DE30" s="618"/>
      <c r="DF30" s="618"/>
      <c r="DG30" s="618"/>
      <c r="DH30" s="618"/>
      <c r="DI30" s="618"/>
      <c r="DJ30" s="618"/>
      <c r="DK30" s="619"/>
      <c r="DL30" s="623">
        <v>6091189</v>
      </c>
      <c r="DM30" s="618"/>
      <c r="DN30" s="618"/>
      <c r="DO30" s="618"/>
      <c r="DP30" s="618"/>
      <c r="DQ30" s="618"/>
      <c r="DR30" s="618"/>
      <c r="DS30" s="618"/>
      <c r="DT30" s="618"/>
      <c r="DU30" s="618"/>
      <c r="DV30" s="619"/>
      <c r="DW30" s="620">
        <v>7</v>
      </c>
      <c r="DX30" s="632"/>
      <c r="DY30" s="632"/>
      <c r="DZ30" s="632"/>
      <c r="EA30" s="632"/>
      <c r="EB30" s="632"/>
      <c r="EC30" s="644"/>
    </row>
    <row r="31" spans="2:133" ht="11.25" customHeight="1" x14ac:dyDescent="0.2">
      <c r="B31" s="684" t="s">
        <v>297</v>
      </c>
      <c r="C31" s="685"/>
      <c r="D31" s="685"/>
      <c r="E31" s="685"/>
      <c r="F31" s="685"/>
      <c r="G31" s="685"/>
      <c r="H31" s="685"/>
      <c r="I31" s="685"/>
      <c r="J31" s="685"/>
      <c r="K31" s="685"/>
      <c r="L31" s="685"/>
      <c r="M31" s="685"/>
      <c r="N31" s="685"/>
      <c r="O31" s="685"/>
      <c r="P31" s="685"/>
      <c r="Q31" s="686"/>
      <c r="R31" s="617" t="s">
        <v>122</v>
      </c>
      <c r="S31" s="618"/>
      <c r="T31" s="618"/>
      <c r="U31" s="618"/>
      <c r="V31" s="618"/>
      <c r="W31" s="618"/>
      <c r="X31" s="618"/>
      <c r="Y31" s="619"/>
      <c r="Z31" s="655" t="s">
        <v>122</v>
      </c>
      <c r="AA31" s="655"/>
      <c r="AB31" s="655"/>
      <c r="AC31" s="655"/>
      <c r="AD31" s="656" t="s">
        <v>122</v>
      </c>
      <c r="AE31" s="656"/>
      <c r="AF31" s="656"/>
      <c r="AG31" s="656"/>
      <c r="AH31" s="656"/>
      <c r="AI31" s="656"/>
      <c r="AJ31" s="656"/>
      <c r="AK31" s="656"/>
      <c r="AL31" s="620" t="s">
        <v>122</v>
      </c>
      <c r="AM31" s="621"/>
      <c r="AN31" s="621"/>
      <c r="AO31" s="657"/>
      <c r="AP31" s="689" t="s">
        <v>298</v>
      </c>
      <c r="AQ31" s="690"/>
      <c r="AR31" s="690"/>
      <c r="AS31" s="690"/>
      <c r="AT31" s="691" t="s">
        <v>299</v>
      </c>
      <c r="AU31" s="206"/>
      <c r="AV31" s="206"/>
      <c r="AW31" s="206"/>
      <c r="AX31" s="675" t="s">
        <v>177</v>
      </c>
      <c r="AY31" s="676"/>
      <c r="AZ31" s="676"/>
      <c r="BA31" s="676"/>
      <c r="BB31" s="676"/>
      <c r="BC31" s="676"/>
      <c r="BD31" s="676"/>
      <c r="BE31" s="676"/>
      <c r="BF31" s="677"/>
      <c r="BG31" s="679">
        <v>99.6</v>
      </c>
      <c r="BH31" s="680"/>
      <c r="BI31" s="680"/>
      <c r="BJ31" s="680"/>
      <c r="BK31" s="680"/>
      <c r="BL31" s="680"/>
      <c r="BM31" s="681">
        <v>99.1</v>
      </c>
      <c r="BN31" s="680"/>
      <c r="BO31" s="680"/>
      <c r="BP31" s="680"/>
      <c r="BQ31" s="682"/>
      <c r="BR31" s="679">
        <v>99.6</v>
      </c>
      <c r="BS31" s="680"/>
      <c r="BT31" s="680"/>
      <c r="BU31" s="680"/>
      <c r="BV31" s="680"/>
      <c r="BW31" s="680"/>
      <c r="BX31" s="681">
        <v>99</v>
      </c>
      <c r="BY31" s="680"/>
      <c r="BZ31" s="680"/>
      <c r="CA31" s="680"/>
      <c r="CB31" s="682"/>
      <c r="CD31" s="638"/>
      <c r="CE31" s="639"/>
      <c r="CF31" s="614" t="s">
        <v>300</v>
      </c>
      <c r="CG31" s="615"/>
      <c r="CH31" s="615"/>
      <c r="CI31" s="615"/>
      <c r="CJ31" s="615"/>
      <c r="CK31" s="615"/>
      <c r="CL31" s="615"/>
      <c r="CM31" s="615"/>
      <c r="CN31" s="615"/>
      <c r="CO31" s="615"/>
      <c r="CP31" s="615"/>
      <c r="CQ31" s="616"/>
      <c r="CR31" s="617">
        <v>381223</v>
      </c>
      <c r="CS31" s="630"/>
      <c r="CT31" s="630"/>
      <c r="CU31" s="630"/>
      <c r="CV31" s="630"/>
      <c r="CW31" s="630"/>
      <c r="CX31" s="630"/>
      <c r="CY31" s="631"/>
      <c r="CZ31" s="620">
        <v>0.2</v>
      </c>
      <c r="DA31" s="632"/>
      <c r="DB31" s="632"/>
      <c r="DC31" s="633"/>
      <c r="DD31" s="623">
        <v>380479</v>
      </c>
      <c r="DE31" s="630"/>
      <c r="DF31" s="630"/>
      <c r="DG31" s="630"/>
      <c r="DH31" s="630"/>
      <c r="DI31" s="630"/>
      <c r="DJ31" s="630"/>
      <c r="DK31" s="631"/>
      <c r="DL31" s="623">
        <v>380479</v>
      </c>
      <c r="DM31" s="630"/>
      <c r="DN31" s="630"/>
      <c r="DO31" s="630"/>
      <c r="DP31" s="630"/>
      <c r="DQ31" s="630"/>
      <c r="DR31" s="630"/>
      <c r="DS31" s="630"/>
      <c r="DT31" s="630"/>
      <c r="DU31" s="630"/>
      <c r="DV31" s="631"/>
      <c r="DW31" s="620">
        <v>0.4</v>
      </c>
      <c r="DX31" s="632"/>
      <c r="DY31" s="632"/>
      <c r="DZ31" s="632"/>
      <c r="EA31" s="632"/>
      <c r="EB31" s="632"/>
      <c r="EC31" s="644"/>
    </row>
    <row r="32" spans="2:133" ht="11.25" customHeight="1" x14ac:dyDescent="0.2">
      <c r="B32" s="614" t="s">
        <v>301</v>
      </c>
      <c r="C32" s="615"/>
      <c r="D32" s="615"/>
      <c r="E32" s="615"/>
      <c r="F32" s="615"/>
      <c r="G32" s="615"/>
      <c r="H32" s="615"/>
      <c r="I32" s="615"/>
      <c r="J32" s="615"/>
      <c r="K32" s="615"/>
      <c r="L32" s="615"/>
      <c r="M32" s="615"/>
      <c r="N32" s="615"/>
      <c r="O32" s="615"/>
      <c r="P32" s="615"/>
      <c r="Q32" s="616"/>
      <c r="R32" s="617">
        <v>12489684</v>
      </c>
      <c r="S32" s="618"/>
      <c r="T32" s="618"/>
      <c r="U32" s="618"/>
      <c r="V32" s="618"/>
      <c r="W32" s="618"/>
      <c r="X32" s="618"/>
      <c r="Y32" s="619"/>
      <c r="Z32" s="655">
        <v>7</v>
      </c>
      <c r="AA32" s="655"/>
      <c r="AB32" s="655"/>
      <c r="AC32" s="655"/>
      <c r="AD32" s="656" t="s">
        <v>122</v>
      </c>
      <c r="AE32" s="656"/>
      <c r="AF32" s="656"/>
      <c r="AG32" s="656"/>
      <c r="AH32" s="656"/>
      <c r="AI32" s="656"/>
      <c r="AJ32" s="656"/>
      <c r="AK32" s="656"/>
      <c r="AL32" s="620" t="s">
        <v>122</v>
      </c>
      <c r="AM32" s="621"/>
      <c r="AN32" s="621"/>
      <c r="AO32" s="657"/>
      <c r="AP32" s="658"/>
      <c r="AQ32" s="659"/>
      <c r="AR32" s="659"/>
      <c r="AS32" s="659"/>
      <c r="AT32" s="692"/>
      <c r="AU32" s="202" t="s">
        <v>302</v>
      </c>
      <c r="AX32" s="614" t="s">
        <v>303</v>
      </c>
      <c r="AY32" s="615"/>
      <c r="AZ32" s="615"/>
      <c r="BA32" s="615"/>
      <c r="BB32" s="615"/>
      <c r="BC32" s="615"/>
      <c r="BD32" s="615"/>
      <c r="BE32" s="615"/>
      <c r="BF32" s="616"/>
      <c r="BG32" s="683">
        <v>99.5</v>
      </c>
      <c r="BH32" s="630"/>
      <c r="BI32" s="630"/>
      <c r="BJ32" s="630"/>
      <c r="BK32" s="630"/>
      <c r="BL32" s="630"/>
      <c r="BM32" s="621">
        <v>98.7</v>
      </c>
      <c r="BN32" s="630"/>
      <c r="BO32" s="630"/>
      <c r="BP32" s="630"/>
      <c r="BQ32" s="653"/>
      <c r="BR32" s="683">
        <v>99.5</v>
      </c>
      <c r="BS32" s="630"/>
      <c r="BT32" s="630"/>
      <c r="BU32" s="630"/>
      <c r="BV32" s="630"/>
      <c r="BW32" s="630"/>
      <c r="BX32" s="621">
        <v>98.7</v>
      </c>
      <c r="BY32" s="630"/>
      <c r="BZ32" s="630"/>
      <c r="CA32" s="630"/>
      <c r="CB32" s="653"/>
      <c r="CD32" s="640"/>
      <c r="CE32" s="641"/>
      <c r="CF32" s="614" t="s">
        <v>304</v>
      </c>
      <c r="CG32" s="615"/>
      <c r="CH32" s="615"/>
      <c r="CI32" s="615"/>
      <c r="CJ32" s="615"/>
      <c r="CK32" s="615"/>
      <c r="CL32" s="615"/>
      <c r="CM32" s="615"/>
      <c r="CN32" s="615"/>
      <c r="CO32" s="615"/>
      <c r="CP32" s="615"/>
      <c r="CQ32" s="616"/>
      <c r="CR32" s="617">
        <v>21</v>
      </c>
      <c r="CS32" s="618"/>
      <c r="CT32" s="618"/>
      <c r="CU32" s="618"/>
      <c r="CV32" s="618"/>
      <c r="CW32" s="618"/>
      <c r="CX32" s="618"/>
      <c r="CY32" s="619"/>
      <c r="CZ32" s="620">
        <v>0</v>
      </c>
      <c r="DA32" s="632"/>
      <c r="DB32" s="632"/>
      <c r="DC32" s="633"/>
      <c r="DD32" s="623">
        <v>21</v>
      </c>
      <c r="DE32" s="618"/>
      <c r="DF32" s="618"/>
      <c r="DG32" s="618"/>
      <c r="DH32" s="618"/>
      <c r="DI32" s="618"/>
      <c r="DJ32" s="618"/>
      <c r="DK32" s="619"/>
      <c r="DL32" s="623">
        <v>21</v>
      </c>
      <c r="DM32" s="618"/>
      <c r="DN32" s="618"/>
      <c r="DO32" s="618"/>
      <c r="DP32" s="618"/>
      <c r="DQ32" s="618"/>
      <c r="DR32" s="618"/>
      <c r="DS32" s="618"/>
      <c r="DT32" s="618"/>
      <c r="DU32" s="618"/>
      <c r="DV32" s="619"/>
      <c r="DW32" s="620">
        <v>0</v>
      </c>
      <c r="DX32" s="632"/>
      <c r="DY32" s="632"/>
      <c r="DZ32" s="632"/>
      <c r="EA32" s="632"/>
      <c r="EB32" s="632"/>
      <c r="EC32" s="644"/>
    </row>
    <row r="33" spans="2:133" ht="11.25" customHeight="1" x14ac:dyDescent="0.2">
      <c r="B33" s="614" t="s">
        <v>305</v>
      </c>
      <c r="C33" s="615"/>
      <c r="D33" s="615"/>
      <c r="E33" s="615"/>
      <c r="F33" s="615"/>
      <c r="G33" s="615"/>
      <c r="H33" s="615"/>
      <c r="I33" s="615"/>
      <c r="J33" s="615"/>
      <c r="K33" s="615"/>
      <c r="L33" s="615"/>
      <c r="M33" s="615"/>
      <c r="N33" s="615"/>
      <c r="O33" s="615"/>
      <c r="P33" s="615"/>
      <c r="Q33" s="616"/>
      <c r="R33" s="617">
        <v>3733962</v>
      </c>
      <c r="S33" s="618"/>
      <c r="T33" s="618"/>
      <c r="U33" s="618"/>
      <c r="V33" s="618"/>
      <c r="W33" s="618"/>
      <c r="X33" s="618"/>
      <c r="Y33" s="619"/>
      <c r="Z33" s="655">
        <v>2.1</v>
      </c>
      <c r="AA33" s="655"/>
      <c r="AB33" s="655"/>
      <c r="AC33" s="655"/>
      <c r="AD33" s="656">
        <v>78091</v>
      </c>
      <c r="AE33" s="656"/>
      <c r="AF33" s="656"/>
      <c r="AG33" s="656"/>
      <c r="AH33" s="656"/>
      <c r="AI33" s="656"/>
      <c r="AJ33" s="656"/>
      <c r="AK33" s="656"/>
      <c r="AL33" s="620">
        <v>0.1</v>
      </c>
      <c r="AM33" s="621"/>
      <c r="AN33" s="621"/>
      <c r="AO33" s="657"/>
      <c r="AP33" s="660"/>
      <c r="AQ33" s="661"/>
      <c r="AR33" s="661"/>
      <c r="AS33" s="661"/>
      <c r="AT33" s="693"/>
      <c r="AU33" s="207"/>
      <c r="AV33" s="207"/>
      <c r="AW33" s="207"/>
      <c r="AX33" s="598" t="s">
        <v>306</v>
      </c>
      <c r="AY33" s="599"/>
      <c r="AZ33" s="599"/>
      <c r="BA33" s="599"/>
      <c r="BB33" s="599"/>
      <c r="BC33" s="599"/>
      <c r="BD33" s="599"/>
      <c r="BE33" s="599"/>
      <c r="BF33" s="600"/>
      <c r="BG33" s="678">
        <v>99.8</v>
      </c>
      <c r="BH33" s="602"/>
      <c r="BI33" s="602"/>
      <c r="BJ33" s="602"/>
      <c r="BK33" s="602"/>
      <c r="BL33" s="602"/>
      <c r="BM33" s="648">
        <v>99.5</v>
      </c>
      <c r="BN33" s="602"/>
      <c r="BO33" s="602"/>
      <c r="BP33" s="602"/>
      <c r="BQ33" s="665"/>
      <c r="BR33" s="678">
        <v>99.8</v>
      </c>
      <c r="BS33" s="602"/>
      <c r="BT33" s="602"/>
      <c r="BU33" s="602"/>
      <c r="BV33" s="602"/>
      <c r="BW33" s="602"/>
      <c r="BX33" s="648">
        <v>99.4</v>
      </c>
      <c r="BY33" s="602"/>
      <c r="BZ33" s="602"/>
      <c r="CA33" s="602"/>
      <c r="CB33" s="665"/>
      <c r="CD33" s="614" t="s">
        <v>307</v>
      </c>
      <c r="CE33" s="615"/>
      <c r="CF33" s="615"/>
      <c r="CG33" s="615"/>
      <c r="CH33" s="615"/>
      <c r="CI33" s="615"/>
      <c r="CJ33" s="615"/>
      <c r="CK33" s="615"/>
      <c r="CL33" s="615"/>
      <c r="CM33" s="615"/>
      <c r="CN33" s="615"/>
      <c r="CO33" s="615"/>
      <c r="CP33" s="615"/>
      <c r="CQ33" s="616"/>
      <c r="CR33" s="617">
        <v>61573801</v>
      </c>
      <c r="CS33" s="630"/>
      <c r="CT33" s="630"/>
      <c r="CU33" s="630"/>
      <c r="CV33" s="630"/>
      <c r="CW33" s="630"/>
      <c r="CX33" s="630"/>
      <c r="CY33" s="631"/>
      <c r="CZ33" s="620">
        <v>34.6</v>
      </c>
      <c r="DA33" s="632"/>
      <c r="DB33" s="632"/>
      <c r="DC33" s="633"/>
      <c r="DD33" s="623">
        <v>49698820</v>
      </c>
      <c r="DE33" s="630"/>
      <c r="DF33" s="630"/>
      <c r="DG33" s="630"/>
      <c r="DH33" s="630"/>
      <c r="DI33" s="630"/>
      <c r="DJ33" s="630"/>
      <c r="DK33" s="631"/>
      <c r="DL33" s="623">
        <v>38896896</v>
      </c>
      <c r="DM33" s="630"/>
      <c r="DN33" s="630"/>
      <c r="DO33" s="630"/>
      <c r="DP33" s="630"/>
      <c r="DQ33" s="630"/>
      <c r="DR33" s="630"/>
      <c r="DS33" s="630"/>
      <c r="DT33" s="630"/>
      <c r="DU33" s="630"/>
      <c r="DV33" s="631"/>
      <c r="DW33" s="620">
        <v>44.8</v>
      </c>
      <c r="DX33" s="632"/>
      <c r="DY33" s="632"/>
      <c r="DZ33" s="632"/>
      <c r="EA33" s="632"/>
      <c r="EB33" s="632"/>
      <c r="EC33" s="644"/>
    </row>
    <row r="34" spans="2:133" ht="11.25" customHeight="1" x14ac:dyDescent="0.2">
      <c r="B34" s="614" t="s">
        <v>308</v>
      </c>
      <c r="C34" s="615"/>
      <c r="D34" s="615"/>
      <c r="E34" s="615"/>
      <c r="F34" s="615"/>
      <c r="G34" s="615"/>
      <c r="H34" s="615"/>
      <c r="I34" s="615"/>
      <c r="J34" s="615"/>
      <c r="K34" s="615"/>
      <c r="L34" s="615"/>
      <c r="M34" s="615"/>
      <c r="N34" s="615"/>
      <c r="O34" s="615"/>
      <c r="P34" s="615"/>
      <c r="Q34" s="616"/>
      <c r="R34" s="617">
        <v>1607338</v>
      </c>
      <c r="S34" s="618"/>
      <c r="T34" s="618"/>
      <c r="U34" s="618"/>
      <c r="V34" s="618"/>
      <c r="W34" s="618"/>
      <c r="X34" s="618"/>
      <c r="Y34" s="619"/>
      <c r="Z34" s="655">
        <v>0.9</v>
      </c>
      <c r="AA34" s="655"/>
      <c r="AB34" s="655"/>
      <c r="AC34" s="655"/>
      <c r="AD34" s="656" t="s">
        <v>122</v>
      </c>
      <c r="AE34" s="656"/>
      <c r="AF34" s="656"/>
      <c r="AG34" s="656"/>
      <c r="AH34" s="656"/>
      <c r="AI34" s="656"/>
      <c r="AJ34" s="656"/>
      <c r="AK34" s="656"/>
      <c r="AL34" s="620" t="s">
        <v>122</v>
      </c>
      <c r="AM34" s="621"/>
      <c r="AN34" s="621"/>
      <c r="AO34" s="657"/>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14" t="s">
        <v>309</v>
      </c>
      <c r="CE34" s="615"/>
      <c r="CF34" s="615"/>
      <c r="CG34" s="615"/>
      <c r="CH34" s="615"/>
      <c r="CI34" s="615"/>
      <c r="CJ34" s="615"/>
      <c r="CK34" s="615"/>
      <c r="CL34" s="615"/>
      <c r="CM34" s="615"/>
      <c r="CN34" s="615"/>
      <c r="CO34" s="615"/>
      <c r="CP34" s="615"/>
      <c r="CQ34" s="616"/>
      <c r="CR34" s="617">
        <v>28043697</v>
      </c>
      <c r="CS34" s="618"/>
      <c r="CT34" s="618"/>
      <c r="CU34" s="618"/>
      <c r="CV34" s="618"/>
      <c r="CW34" s="618"/>
      <c r="CX34" s="618"/>
      <c r="CY34" s="619"/>
      <c r="CZ34" s="620">
        <v>15.8</v>
      </c>
      <c r="DA34" s="632"/>
      <c r="DB34" s="632"/>
      <c r="DC34" s="633"/>
      <c r="DD34" s="623">
        <v>21226247</v>
      </c>
      <c r="DE34" s="618"/>
      <c r="DF34" s="618"/>
      <c r="DG34" s="618"/>
      <c r="DH34" s="618"/>
      <c r="DI34" s="618"/>
      <c r="DJ34" s="618"/>
      <c r="DK34" s="619"/>
      <c r="DL34" s="623">
        <v>19077479</v>
      </c>
      <c r="DM34" s="618"/>
      <c r="DN34" s="618"/>
      <c r="DO34" s="618"/>
      <c r="DP34" s="618"/>
      <c r="DQ34" s="618"/>
      <c r="DR34" s="618"/>
      <c r="DS34" s="618"/>
      <c r="DT34" s="618"/>
      <c r="DU34" s="618"/>
      <c r="DV34" s="619"/>
      <c r="DW34" s="620">
        <v>22</v>
      </c>
      <c r="DX34" s="632"/>
      <c r="DY34" s="632"/>
      <c r="DZ34" s="632"/>
      <c r="EA34" s="632"/>
      <c r="EB34" s="632"/>
      <c r="EC34" s="644"/>
    </row>
    <row r="35" spans="2:133" ht="11.25" customHeight="1" x14ac:dyDescent="0.2">
      <c r="B35" s="614" t="s">
        <v>310</v>
      </c>
      <c r="C35" s="615"/>
      <c r="D35" s="615"/>
      <c r="E35" s="615"/>
      <c r="F35" s="615"/>
      <c r="G35" s="615"/>
      <c r="H35" s="615"/>
      <c r="I35" s="615"/>
      <c r="J35" s="615"/>
      <c r="K35" s="615"/>
      <c r="L35" s="615"/>
      <c r="M35" s="615"/>
      <c r="N35" s="615"/>
      <c r="O35" s="615"/>
      <c r="P35" s="615"/>
      <c r="Q35" s="616"/>
      <c r="R35" s="617">
        <v>3980125</v>
      </c>
      <c r="S35" s="618"/>
      <c r="T35" s="618"/>
      <c r="U35" s="618"/>
      <c r="V35" s="618"/>
      <c r="W35" s="618"/>
      <c r="X35" s="618"/>
      <c r="Y35" s="619"/>
      <c r="Z35" s="655">
        <v>2.2000000000000002</v>
      </c>
      <c r="AA35" s="655"/>
      <c r="AB35" s="655"/>
      <c r="AC35" s="655"/>
      <c r="AD35" s="656" t="s">
        <v>122</v>
      </c>
      <c r="AE35" s="656"/>
      <c r="AF35" s="656"/>
      <c r="AG35" s="656"/>
      <c r="AH35" s="656"/>
      <c r="AI35" s="656"/>
      <c r="AJ35" s="656"/>
      <c r="AK35" s="656"/>
      <c r="AL35" s="620" t="s">
        <v>122</v>
      </c>
      <c r="AM35" s="621"/>
      <c r="AN35" s="621"/>
      <c r="AO35" s="657"/>
      <c r="AP35" s="210"/>
      <c r="AQ35" s="669" t="s">
        <v>311</v>
      </c>
      <c r="AR35" s="670"/>
      <c r="AS35" s="670"/>
      <c r="AT35" s="670"/>
      <c r="AU35" s="670"/>
      <c r="AV35" s="670"/>
      <c r="AW35" s="670"/>
      <c r="AX35" s="670"/>
      <c r="AY35" s="670"/>
      <c r="AZ35" s="670"/>
      <c r="BA35" s="670"/>
      <c r="BB35" s="670"/>
      <c r="BC35" s="670"/>
      <c r="BD35" s="670"/>
      <c r="BE35" s="670"/>
      <c r="BF35" s="671"/>
      <c r="BG35" s="669" t="s">
        <v>312</v>
      </c>
      <c r="BH35" s="670"/>
      <c r="BI35" s="670"/>
      <c r="BJ35" s="670"/>
      <c r="BK35" s="670"/>
      <c r="BL35" s="670"/>
      <c r="BM35" s="670"/>
      <c r="BN35" s="670"/>
      <c r="BO35" s="670"/>
      <c r="BP35" s="670"/>
      <c r="BQ35" s="670"/>
      <c r="BR35" s="670"/>
      <c r="BS35" s="670"/>
      <c r="BT35" s="670"/>
      <c r="BU35" s="670"/>
      <c r="BV35" s="670"/>
      <c r="BW35" s="670"/>
      <c r="BX35" s="670"/>
      <c r="BY35" s="670"/>
      <c r="BZ35" s="670"/>
      <c r="CA35" s="670"/>
      <c r="CB35" s="671"/>
      <c r="CD35" s="614" t="s">
        <v>313</v>
      </c>
      <c r="CE35" s="615"/>
      <c r="CF35" s="615"/>
      <c r="CG35" s="615"/>
      <c r="CH35" s="615"/>
      <c r="CI35" s="615"/>
      <c r="CJ35" s="615"/>
      <c r="CK35" s="615"/>
      <c r="CL35" s="615"/>
      <c r="CM35" s="615"/>
      <c r="CN35" s="615"/>
      <c r="CO35" s="615"/>
      <c r="CP35" s="615"/>
      <c r="CQ35" s="616"/>
      <c r="CR35" s="617">
        <v>3245774</v>
      </c>
      <c r="CS35" s="630"/>
      <c r="CT35" s="630"/>
      <c r="CU35" s="630"/>
      <c r="CV35" s="630"/>
      <c r="CW35" s="630"/>
      <c r="CX35" s="630"/>
      <c r="CY35" s="631"/>
      <c r="CZ35" s="620">
        <v>1.8</v>
      </c>
      <c r="DA35" s="632"/>
      <c r="DB35" s="632"/>
      <c r="DC35" s="633"/>
      <c r="DD35" s="623">
        <v>3090657</v>
      </c>
      <c r="DE35" s="630"/>
      <c r="DF35" s="630"/>
      <c r="DG35" s="630"/>
      <c r="DH35" s="630"/>
      <c r="DI35" s="630"/>
      <c r="DJ35" s="630"/>
      <c r="DK35" s="631"/>
      <c r="DL35" s="623">
        <v>3089541</v>
      </c>
      <c r="DM35" s="630"/>
      <c r="DN35" s="630"/>
      <c r="DO35" s="630"/>
      <c r="DP35" s="630"/>
      <c r="DQ35" s="630"/>
      <c r="DR35" s="630"/>
      <c r="DS35" s="630"/>
      <c r="DT35" s="630"/>
      <c r="DU35" s="630"/>
      <c r="DV35" s="631"/>
      <c r="DW35" s="620">
        <v>3.6</v>
      </c>
      <c r="DX35" s="632"/>
      <c r="DY35" s="632"/>
      <c r="DZ35" s="632"/>
      <c r="EA35" s="632"/>
      <c r="EB35" s="632"/>
      <c r="EC35" s="644"/>
    </row>
    <row r="36" spans="2:133" ht="11.25" customHeight="1" x14ac:dyDescent="0.2">
      <c r="B36" s="614" t="s">
        <v>314</v>
      </c>
      <c r="C36" s="615"/>
      <c r="D36" s="615"/>
      <c r="E36" s="615"/>
      <c r="F36" s="615"/>
      <c r="G36" s="615"/>
      <c r="H36" s="615"/>
      <c r="I36" s="615"/>
      <c r="J36" s="615"/>
      <c r="K36" s="615"/>
      <c r="L36" s="615"/>
      <c r="M36" s="615"/>
      <c r="N36" s="615"/>
      <c r="O36" s="615"/>
      <c r="P36" s="615"/>
      <c r="Q36" s="616"/>
      <c r="R36" s="617">
        <v>1525842</v>
      </c>
      <c r="S36" s="618"/>
      <c r="T36" s="618"/>
      <c r="U36" s="618"/>
      <c r="V36" s="618"/>
      <c r="W36" s="618"/>
      <c r="X36" s="618"/>
      <c r="Y36" s="619"/>
      <c r="Z36" s="655">
        <v>0.9</v>
      </c>
      <c r="AA36" s="655"/>
      <c r="AB36" s="655"/>
      <c r="AC36" s="655"/>
      <c r="AD36" s="656" t="s">
        <v>122</v>
      </c>
      <c r="AE36" s="656"/>
      <c r="AF36" s="656"/>
      <c r="AG36" s="656"/>
      <c r="AH36" s="656"/>
      <c r="AI36" s="656"/>
      <c r="AJ36" s="656"/>
      <c r="AK36" s="656"/>
      <c r="AL36" s="620" t="s">
        <v>122</v>
      </c>
      <c r="AM36" s="621"/>
      <c r="AN36" s="621"/>
      <c r="AO36" s="657"/>
      <c r="AP36" s="210"/>
      <c r="AQ36" s="666" t="s">
        <v>315</v>
      </c>
      <c r="AR36" s="667"/>
      <c r="AS36" s="667"/>
      <c r="AT36" s="667"/>
      <c r="AU36" s="667"/>
      <c r="AV36" s="667"/>
      <c r="AW36" s="667"/>
      <c r="AX36" s="667"/>
      <c r="AY36" s="668"/>
      <c r="AZ36" s="672">
        <v>17259126</v>
      </c>
      <c r="BA36" s="673"/>
      <c r="BB36" s="673"/>
      <c r="BC36" s="673"/>
      <c r="BD36" s="673"/>
      <c r="BE36" s="673"/>
      <c r="BF36" s="674"/>
      <c r="BG36" s="675" t="s">
        <v>316</v>
      </c>
      <c r="BH36" s="676"/>
      <c r="BI36" s="676"/>
      <c r="BJ36" s="676"/>
      <c r="BK36" s="676"/>
      <c r="BL36" s="676"/>
      <c r="BM36" s="676"/>
      <c r="BN36" s="676"/>
      <c r="BO36" s="676"/>
      <c r="BP36" s="676"/>
      <c r="BQ36" s="676"/>
      <c r="BR36" s="676"/>
      <c r="BS36" s="676"/>
      <c r="BT36" s="676"/>
      <c r="BU36" s="677"/>
      <c r="BV36" s="672">
        <v>897156</v>
      </c>
      <c r="BW36" s="673"/>
      <c r="BX36" s="673"/>
      <c r="BY36" s="673"/>
      <c r="BZ36" s="673"/>
      <c r="CA36" s="673"/>
      <c r="CB36" s="674"/>
      <c r="CD36" s="614" t="s">
        <v>317</v>
      </c>
      <c r="CE36" s="615"/>
      <c r="CF36" s="615"/>
      <c r="CG36" s="615"/>
      <c r="CH36" s="615"/>
      <c r="CI36" s="615"/>
      <c r="CJ36" s="615"/>
      <c r="CK36" s="615"/>
      <c r="CL36" s="615"/>
      <c r="CM36" s="615"/>
      <c r="CN36" s="615"/>
      <c r="CO36" s="615"/>
      <c r="CP36" s="615"/>
      <c r="CQ36" s="616"/>
      <c r="CR36" s="617">
        <v>8269894</v>
      </c>
      <c r="CS36" s="618"/>
      <c r="CT36" s="618"/>
      <c r="CU36" s="618"/>
      <c r="CV36" s="618"/>
      <c r="CW36" s="618"/>
      <c r="CX36" s="618"/>
      <c r="CY36" s="619"/>
      <c r="CZ36" s="620">
        <v>4.5999999999999996</v>
      </c>
      <c r="DA36" s="632"/>
      <c r="DB36" s="632"/>
      <c r="DC36" s="633"/>
      <c r="DD36" s="623">
        <v>7228243</v>
      </c>
      <c r="DE36" s="618"/>
      <c r="DF36" s="618"/>
      <c r="DG36" s="618"/>
      <c r="DH36" s="618"/>
      <c r="DI36" s="618"/>
      <c r="DJ36" s="618"/>
      <c r="DK36" s="619"/>
      <c r="DL36" s="623">
        <v>6022210</v>
      </c>
      <c r="DM36" s="618"/>
      <c r="DN36" s="618"/>
      <c r="DO36" s="618"/>
      <c r="DP36" s="618"/>
      <c r="DQ36" s="618"/>
      <c r="DR36" s="618"/>
      <c r="DS36" s="618"/>
      <c r="DT36" s="618"/>
      <c r="DU36" s="618"/>
      <c r="DV36" s="619"/>
      <c r="DW36" s="620">
        <v>6.9</v>
      </c>
      <c r="DX36" s="632"/>
      <c r="DY36" s="632"/>
      <c r="DZ36" s="632"/>
      <c r="EA36" s="632"/>
      <c r="EB36" s="632"/>
      <c r="EC36" s="644"/>
    </row>
    <row r="37" spans="2:133" ht="11.25" customHeight="1" x14ac:dyDescent="0.2">
      <c r="B37" s="614" t="s">
        <v>318</v>
      </c>
      <c r="C37" s="615"/>
      <c r="D37" s="615"/>
      <c r="E37" s="615"/>
      <c r="F37" s="615"/>
      <c r="G37" s="615"/>
      <c r="H37" s="615"/>
      <c r="I37" s="615"/>
      <c r="J37" s="615"/>
      <c r="K37" s="615"/>
      <c r="L37" s="615"/>
      <c r="M37" s="615"/>
      <c r="N37" s="615"/>
      <c r="O37" s="615"/>
      <c r="P37" s="615"/>
      <c r="Q37" s="616"/>
      <c r="R37" s="617">
        <v>7451198</v>
      </c>
      <c r="S37" s="618"/>
      <c r="T37" s="618"/>
      <c r="U37" s="618"/>
      <c r="V37" s="618"/>
      <c r="W37" s="618"/>
      <c r="X37" s="618"/>
      <c r="Y37" s="619"/>
      <c r="Z37" s="655">
        <v>4.2</v>
      </c>
      <c r="AA37" s="655"/>
      <c r="AB37" s="655"/>
      <c r="AC37" s="655"/>
      <c r="AD37" s="656">
        <v>534326</v>
      </c>
      <c r="AE37" s="656"/>
      <c r="AF37" s="656"/>
      <c r="AG37" s="656"/>
      <c r="AH37" s="656"/>
      <c r="AI37" s="656"/>
      <c r="AJ37" s="656"/>
      <c r="AK37" s="656"/>
      <c r="AL37" s="620">
        <v>0.6</v>
      </c>
      <c r="AM37" s="621"/>
      <c r="AN37" s="621"/>
      <c r="AO37" s="657"/>
      <c r="AQ37" s="650" t="s">
        <v>319</v>
      </c>
      <c r="AR37" s="651"/>
      <c r="AS37" s="651"/>
      <c r="AT37" s="651"/>
      <c r="AU37" s="651"/>
      <c r="AV37" s="651"/>
      <c r="AW37" s="651"/>
      <c r="AX37" s="651"/>
      <c r="AY37" s="652"/>
      <c r="AZ37" s="617">
        <v>3095644</v>
      </c>
      <c r="BA37" s="618"/>
      <c r="BB37" s="618"/>
      <c r="BC37" s="618"/>
      <c r="BD37" s="630"/>
      <c r="BE37" s="630"/>
      <c r="BF37" s="653"/>
      <c r="BG37" s="614" t="s">
        <v>320</v>
      </c>
      <c r="BH37" s="615"/>
      <c r="BI37" s="615"/>
      <c r="BJ37" s="615"/>
      <c r="BK37" s="615"/>
      <c r="BL37" s="615"/>
      <c r="BM37" s="615"/>
      <c r="BN37" s="615"/>
      <c r="BO37" s="615"/>
      <c r="BP37" s="615"/>
      <c r="BQ37" s="615"/>
      <c r="BR37" s="615"/>
      <c r="BS37" s="615"/>
      <c r="BT37" s="615"/>
      <c r="BU37" s="616"/>
      <c r="BV37" s="617">
        <v>754023</v>
      </c>
      <c r="BW37" s="618"/>
      <c r="BX37" s="618"/>
      <c r="BY37" s="618"/>
      <c r="BZ37" s="618"/>
      <c r="CA37" s="618"/>
      <c r="CB37" s="654"/>
      <c r="CD37" s="614" t="s">
        <v>321</v>
      </c>
      <c r="CE37" s="615"/>
      <c r="CF37" s="615"/>
      <c r="CG37" s="615"/>
      <c r="CH37" s="615"/>
      <c r="CI37" s="615"/>
      <c r="CJ37" s="615"/>
      <c r="CK37" s="615"/>
      <c r="CL37" s="615"/>
      <c r="CM37" s="615"/>
      <c r="CN37" s="615"/>
      <c r="CO37" s="615"/>
      <c r="CP37" s="615"/>
      <c r="CQ37" s="616"/>
      <c r="CR37" s="617">
        <v>10036</v>
      </c>
      <c r="CS37" s="630"/>
      <c r="CT37" s="630"/>
      <c r="CU37" s="630"/>
      <c r="CV37" s="630"/>
      <c r="CW37" s="630"/>
      <c r="CX37" s="630"/>
      <c r="CY37" s="631"/>
      <c r="CZ37" s="620">
        <v>0</v>
      </c>
      <c r="DA37" s="632"/>
      <c r="DB37" s="632"/>
      <c r="DC37" s="633"/>
      <c r="DD37" s="623">
        <v>10036</v>
      </c>
      <c r="DE37" s="630"/>
      <c r="DF37" s="630"/>
      <c r="DG37" s="630"/>
      <c r="DH37" s="630"/>
      <c r="DI37" s="630"/>
      <c r="DJ37" s="630"/>
      <c r="DK37" s="631"/>
      <c r="DL37" s="623">
        <v>10036</v>
      </c>
      <c r="DM37" s="630"/>
      <c r="DN37" s="630"/>
      <c r="DO37" s="630"/>
      <c r="DP37" s="630"/>
      <c r="DQ37" s="630"/>
      <c r="DR37" s="630"/>
      <c r="DS37" s="630"/>
      <c r="DT37" s="630"/>
      <c r="DU37" s="630"/>
      <c r="DV37" s="631"/>
      <c r="DW37" s="620">
        <v>0</v>
      </c>
      <c r="DX37" s="632"/>
      <c r="DY37" s="632"/>
      <c r="DZ37" s="632"/>
      <c r="EA37" s="632"/>
      <c r="EB37" s="632"/>
      <c r="EC37" s="644"/>
    </row>
    <row r="38" spans="2:133" ht="11.25" customHeight="1" x14ac:dyDescent="0.2">
      <c r="B38" s="614" t="s">
        <v>322</v>
      </c>
      <c r="C38" s="615"/>
      <c r="D38" s="615"/>
      <c r="E38" s="615"/>
      <c r="F38" s="615"/>
      <c r="G38" s="615"/>
      <c r="H38" s="615"/>
      <c r="I38" s="615"/>
      <c r="J38" s="615"/>
      <c r="K38" s="615"/>
      <c r="L38" s="615"/>
      <c r="M38" s="615"/>
      <c r="N38" s="615"/>
      <c r="O38" s="615"/>
      <c r="P38" s="615"/>
      <c r="Q38" s="616"/>
      <c r="R38" s="617">
        <v>15275400</v>
      </c>
      <c r="S38" s="618"/>
      <c r="T38" s="618"/>
      <c r="U38" s="618"/>
      <c r="V38" s="618"/>
      <c r="W38" s="618"/>
      <c r="X38" s="618"/>
      <c r="Y38" s="619"/>
      <c r="Z38" s="655">
        <v>8.5</v>
      </c>
      <c r="AA38" s="655"/>
      <c r="AB38" s="655"/>
      <c r="AC38" s="655"/>
      <c r="AD38" s="656" t="s">
        <v>122</v>
      </c>
      <c r="AE38" s="656"/>
      <c r="AF38" s="656"/>
      <c r="AG38" s="656"/>
      <c r="AH38" s="656"/>
      <c r="AI38" s="656"/>
      <c r="AJ38" s="656"/>
      <c r="AK38" s="656"/>
      <c r="AL38" s="620" t="s">
        <v>122</v>
      </c>
      <c r="AM38" s="621"/>
      <c r="AN38" s="621"/>
      <c r="AO38" s="657"/>
      <c r="AQ38" s="650" t="s">
        <v>323</v>
      </c>
      <c r="AR38" s="651"/>
      <c r="AS38" s="651"/>
      <c r="AT38" s="651"/>
      <c r="AU38" s="651"/>
      <c r="AV38" s="651"/>
      <c r="AW38" s="651"/>
      <c r="AX38" s="651"/>
      <c r="AY38" s="652"/>
      <c r="AZ38" s="617">
        <v>101915</v>
      </c>
      <c r="BA38" s="618"/>
      <c r="BB38" s="618"/>
      <c r="BC38" s="618"/>
      <c r="BD38" s="630"/>
      <c r="BE38" s="630"/>
      <c r="BF38" s="653"/>
      <c r="BG38" s="614" t="s">
        <v>324</v>
      </c>
      <c r="BH38" s="615"/>
      <c r="BI38" s="615"/>
      <c r="BJ38" s="615"/>
      <c r="BK38" s="615"/>
      <c r="BL38" s="615"/>
      <c r="BM38" s="615"/>
      <c r="BN38" s="615"/>
      <c r="BO38" s="615"/>
      <c r="BP38" s="615"/>
      <c r="BQ38" s="615"/>
      <c r="BR38" s="615"/>
      <c r="BS38" s="615"/>
      <c r="BT38" s="615"/>
      <c r="BU38" s="616"/>
      <c r="BV38" s="617">
        <v>38955</v>
      </c>
      <c r="BW38" s="618"/>
      <c r="BX38" s="618"/>
      <c r="BY38" s="618"/>
      <c r="BZ38" s="618"/>
      <c r="CA38" s="618"/>
      <c r="CB38" s="654"/>
      <c r="CD38" s="614" t="s">
        <v>325</v>
      </c>
      <c r="CE38" s="615"/>
      <c r="CF38" s="615"/>
      <c r="CG38" s="615"/>
      <c r="CH38" s="615"/>
      <c r="CI38" s="615"/>
      <c r="CJ38" s="615"/>
      <c r="CK38" s="615"/>
      <c r="CL38" s="615"/>
      <c r="CM38" s="615"/>
      <c r="CN38" s="615"/>
      <c r="CO38" s="615"/>
      <c r="CP38" s="615"/>
      <c r="CQ38" s="616"/>
      <c r="CR38" s="617">
        <v>14099384</v>
      </c>
      <c r="CS38" s="618"/>
      <c r="CT38" s="618"/>
      <c r="CU38" s="618"/>
      <c r="CV38" s="618"/>
      <c r="CW38" s="618"/>
      <c r="CX38" s="618"/>
      <c r="CY38" s="619"/>
      <c r="CZ38" s="620">
        <v>7.9</v>
      </c>
      <c r="DA38" s="632"/>
      <c r="DB38" s="632"/>
      <c r="DC38" s="633"/>
      <c r="DD38" s="623">
        <v>11089842</v>
      </c>
      <c r="DE38" s="618"/>
      <c r="DF38" s="618"/>
      <c r="DG38" s="618"/>
      <c r="DH38" s="618"/>
      <c r="DI38" s="618"/>
      <c r="DJ38" s="618"/>
      <c r="DK38" s="619"/>
      <c r="DL38" s="623">
        <v>10707666</v>
      </c>
      <c r="DM38" s="618"/>
      <c r="DN38" s="618"/>
      <c r="DO38" s="618"/>
      <c r="DP38" s="618"/>
      <c r="DQ38" s="618"/>
      <c r="DR38" s="618"/>
      <c r="DS38" s="618"/>
      <c r="DT38" s="618"/>
      <c r="DU38" s="618"/>
      <c r="DV38" s="619"/>
      <c r="DW38" s="620">
        <v>12.3</v>
      </c>
      <c r="DX38" s="632"/>
      <c r="DY38" s="632"/>
      <c r="DZ38" s="632"/>
      <c r="EA38" s="632"/>
      <c r="EB38" s="632"/>
      <c r="EC38" s="644"/>
    </row>
    <row r="39" spans="2:133" ht="11.25" customHeight="1" x14ac:dyDescent="0.2">
      <c r="B39" s="614" t="s">
        <v>326</v>
      </c>
      <c r="C39" s="615"/>
      <c r="D39" s="615"/>
      <c r="E39" s="615"/>
      <c r="F39" s="615"/>
      <c r="G39" s="615"/>
      <c r="H39" s="615"/>
      <c r="I39" s="615"/>
      <c r="J39" s="615"/>
      <c r="K39" s="615"/>
      <c r="L39" s="615"/>
      <c r="M39" s="615"/>
      <c r="N39" s="615"/>
      <c r="O39" s="615"/>
      <c r="P39" s="615"/>
      <c r="Q39" s="616"/>
      <c r="R39" s="617" t="s">
        <v>122</v>
      </c>
      <c r="S39" s="618"/>
      <c r="T39" s="618"/>
      <c r="U39" s="618"/>
      <c r="V39" s="618"/>
      <c r="W39" s="618"/>
      <c r="X39" s="618"/>
      <c r="Y39" s="619"/>
      <c r="Z39" s="655" t="s">
        <v>122</v>
      </c>
      <c r="AA39" s="655"/>
      <c r="AB39" s="655"/>
      <c r="AC39" s="655"/>
      <c r="AD39" s="656" t="s">
        <v>122</v>
      </c>
      <c r="AE39" s="656"/>
      <c r="AF39" s="656"/>
      <c r="AG39" s="656"/>
      <c r="AH39" s="656"/>
      <c r="AI39" s="656"/>
      <c r="AJ39" s="656"/>
      <c r="AK39" s="656"/>
      <c r="AL39" s="620" t="s">
        <v>122</v>
      </c>
      <c r="AM39" s="621"/>
      <c r="AN39" s="621"/>
      <c r="AO39" s="657"/>
      <c r="AQ39" s="650" t="s">
        <v>327</v>
      </c>
      <c r="AR39" s="651"/>
      <c r="AS39" s="651"/>
      <c r="AT39" s="651"/>
      <c r="AU39" s="651"/>
      <c r="AV39" s="651"/>
      <c r="AW39" s="651"/>
      <c r="AX39" s="651"/>
      <c r="AY39" s="652"/>
      <c r="AZ39" s="617">
        <v>64098</v>
      </c>
      <c r="BA39" s="618"/>
      <c r="BB39" s="618"/>
      <c r="BC39" s="618"/>
      <c r="BD39" s="630"/>
      <c r="BE39" s="630"/>
      <c r="BF39" s="653"/>
      <c r="BG39" s="614" t="s">
        <v>328</v>
      </c>
      <c r="BH39" s="615"/>
      <c r="BI39" s="615"/>
      <c r="BJ39" s="615"/>
      <c r="BK39" s="615"/>
      <c r="BL39" s="615"/>
      <c r="BM39" s="615"/>
      <c r="BN39" s="615"/>
      <c r="BO39" s="615"/>
      <c r="BP39" s="615"/>
      <c r="BQ39" s="615"/>
      <c r="BR39" s="615"/>
      <c r="BS39" s="615"/>
      <c r="BT39" s="615"/>
      <c r="BU39" s="616"/>
      <c r="BV39" s="617">
        <v>54691</v>
      </c>
      <c r="BW39" s="618"/>
      <c r="BX39" s="618"/>
      <c r="BY39" s="618"/>
      <c r="BZ39" s="618"/>
      <c r="CA39" s="618"/>
      <c r="CB39" s="654"/>
      <c r="CD39" s="614" t="s">
        <v>329</v>
      </c>
      <c r="CE39" s="615"/>
      <c r="CF39" s="615"/>
      <c r="CG39" s="615"/>
      <c r="CH39" s="615"/>
      <c r="CI39" s="615"/>
      <c r="CJ39" s="615"/>
      <c r="CK39" s="615"/>
      <c r="CL39" s="615"/>
      <c r="CM39" s="615"/>
      <c r="CN39" s="615"/>
      <c r="CO39" s="615"/>
      <c r="CP39" s="615"/>
      <c r="CQ39" s="616"/>
      <c r="CR39" s="617">
        <v>7549817</v>
      </c>
      <c r="CS39" s="630"/>
      <c r="CT39" s="630"/>
      <c r="CU39" s="630"/>
      <c r="CV39" s="630"/>
      <c r="CW39" s="630"/>
      <c r="CX39" s="630"/>
      <c r="CY39" s="631"/>
      <c r="CZ39" s="620">
        <v>4.2</v>
      </c>
      <c r="DA39" s="632"/>
      <c r="DB39" s="632"/>
      <c r="DC39" s="633"/>
      <c r="DD39" s="623">
        <v>7030133</v>
      </c>
      <c r="DE39" s="630"/>
      <c r="DF39" s="630"/>
      <c r="DG39" s="630"/>
      <c r="DH39" s="630"/>
      <c r="DI39" s="630"/>
      <c r="DJ39" s="630"/>
      <c r="DK39" s="631"/>
      <c r="DL39" s="623" t="s">
        <v>122</v>
      </c>
      <c r="DM39" s="630"/>
      <c r="DN39" s="630"/>
      <c r="DO39" s="630"/>
      <c r="DP39" s="630"/>
      <c r="DQ39" s="630"/>
      <c r="DR39" s="630"/>
      <c r="DS39" s="630"/>
      <c r="DT39" s="630"/>
      <c r="DU39" s="630"/>
      <c r="DV39" s="631"/>
      <c r="DW39" s="620" t="s">
        <v>122</v>
      </c>
      <c r="DX39" s="632"/>
      <c r="DY39" s="632"/>
      <c r="DZ39" s="632"/>
      <c r="EA39" s="632"/>
      <c r="EB39" s="632"/>
      <c r="EC39" s="644"/>
    </row>
    <row r="40" spans="2:133" ht="11.25" customHeight="1" x14ac:dyDescent="0.2">
      <c r="B40" s="614" t="s">
        <v>330</v>
      </c>
      <c r="C40" s="615"/>
      <c r="D40" s="615"/>
      <c r="E40" s="615"/>
      <c r="F40" s="615"/>
      <c r="G40" s="615"/>
      <c r="H40" s="615"/>
      <c r="I40" s="615"/>
      <c r="J40" s="615"/>
      <c r="K40" s="615"/>
      <c r="L40" s="615"/>
      <c r="M40" s="615"/>
      <c r="N40" s="615"/>
      <c r="O40" s="615"/>
      <c r="P40" s="615"/>
      <c r="Q40" s="616"/>
      <c r="R40" s="617">
        <v>300000</v>
      </c>
      <c r="S40" s="618"/>
      <c r="T40" s="618"/>
      <c r="U40" s="618"/>
      <c r="V40" s="618"/>
      <c r="W40" s="618"/>
      <c r="X40" s="618"/>
      <c r="Y40" s="619"/>
      <c r="Z40" s="655">
        <v>0.2</v>
      </c>
      <c r="AA40" s="655"/>
      <c r="AB40" s="655"/>
      <c r="AC40" s="655"/>
      <c r="AD40" s="656" t="s">
        <v>122</v>
      </c>
      <c r="AE40" s="656"/>
      <c r="AF40" s="656"/>
      <c r="AG40" s="656"/>
      <c r="AH40" s="656"/>
      <c r="AI40" s="656"/>
      <c r="AJ40" s="656"/>
      <c r="AK40" s="656"/>
      <c r="AL40" s="620" t="s">
        <v>122</v>
      </c>
      <c r="AM40" s="621"/>
      <c r="AN40" s="621"/>
      <c r="AO40" s="657"/>
      <c r="AQ40" s="650" t="s">
        <v>331</v>
      </c>
      <c r="AR40" s="651"/>
      <c r="AS40" s="651"/>
      <c r="AT40" s="651"/>
      <c r="AU40" s="651"/>
      <c r="AV40" s="651"/>
      <c r="AW40" s="651"/>
      <c r="AX40" s="651"/>
      <c r="AY40" s="652"/>
      <c r="AZ40" s="617" t="s">
        <v>122</v>
      </c>
      <c r="BA40" s="618"/>
      <c r="BB40" s="618"/>
      <c r="BC40" s="618"/>
      <c r="BD40" s="630"/>
      <c r="BE40" s="630"/>
      <c r="BF40" s="653"/>
      <c r="BG40" s="658" t="s">
        <v>332</v>
      </c>
      <c r="BH40" s="659"/>
      <c r="BI40" s="659"/>
      <c r="BJ40" s="659"/>
      <c r="BK40" s="659"/>
      <c r="BL40" s="211"/>
      <c r="BM40" s="615" t="s">
        <v>333</v>
      </c>
      <c r="BN40" s="615"/>
      <c r="BO40" s="615"/>
      <c r="BP40" s="615"/>
      <c r="BQ40" s="615"/>
      <c r="BR40" s="615"/>
      <c r="BS40" s="615"/>
      <c r="BT40" s="615"/>
      <c r="BU40" s="616"/>
      <c r="BV40" s="617">
        <v>130</v>
      </c>
      <c r="BW40" s="618"/>
      <c r="BX40" s="618"/>
      <c r="BY40" s="618"/>
      <c r="BZ40" s="618"/>
      <c r="CA40" s="618"/>
      <c r="CB40" s="654"/>
      <c r="CD40" s="614" t="s">
        <v>334</v>
      </c>
      <c r="CE40" s="615"/>
      <c r="CF40" s="615"/>
      <c r="CG40" s="615"/>
      <c r="CH40" s="615"/>
      <c r="CI40" s="615"/>
      <c r="CJ40" s="615"/>
      <c r="CK40" s="615"/>
      <c r="CL40" s="615"/>
      <c r="CM40" s="615"/>
      <c r="CN40" s="615"/>
      <c r="CO40" s="615"/>
      <c r="CP40" s="615"/>
      <c r="CQ40" s="616"/>
      <c r="CR40" s="617">
        <v>365235</v>
      </c>
      <c r="CS40" s="618"/>
      <c r="CT40" s="618"/>
      <c r="CU40" s="618"/>
      <c r="CV40" s="618"/>
      <c r="CW40" s="618"/>
      <c r="CX40" s="618"/>
      <c r="CY40" s="619"/>
      <c r="CZ40" s="620">
        <v>0.2</v>
      </c>
      <c r="DA40" s="632"/>
      <c r="DB40" s="632"/>
      <c r="DC40" s="633"/>
      <c r="DD40" s="623">
        <v>33698</v>
      </c>
      <c r="DE40" s="618"/>
      <c r="DF40" s="618"/>
      <c r="DG40" s="618"/>
      <c r="DH40" s="618"/>
      <c r="DI40" s="618"/>
      <c r="DJ40" s="618"/>
      <c r="DK40" s="619"/>
      <c r="DL40" s="623" t="s">
        <v>122</v>
      </c>
      <c r="DM40" s="618"/>
      <c r="DN40" s="618"/>
      <c r="DO40" s="618"/>
      <c r="DP40" s="618"/>
      <c r="DQ40" s="618"/>
      <c r="DR40" s="618"/>
      <c r="DS40" s="618"/>
      <c r="DT40" s="618"/>
      <c r="DU40" s="618"/>
      <c r="DV40" s="619"/>
      <c r="DW40" s="620" t="s">
        <v>122</v>
      </c>
      <c r="DX40" s="632"/>
      <c r="DY40" s="632"/>
      <c r="DZ40" s="632"/>
      <c r="EA40" s="632"/>
      <c r="EB40" s="632"/>
      <c r="EC40" s="644"/>
    </row>
    <row r="41" spans="2:133" ht="11.25" customHeight="1" x14ac:dyDescent="0.2">
      <c r="B41" s="598" t="s">
        <v>335</v>
      </c>
      <c r="C41" s="599"/>
      <c r="D41" s="599"/>
      <c r="E41" s="599"/>
      <c r="F41" s="599"/>
      <c r="G41" s="599"/>
      <c r="H41" s="599"/>
      <c r="I41" s="599"/>
      <c r="J41" s="599"/>
      <c r="K41" s="599"/>
      <c r="L41" s="599"/>
      <c r="M41" s="599"/>
      <c r="N41" s="599"/>
      <c r="O41" s="599"/>
      <c r="P41" s="599"/>
      <c r="Q41" s="600"/>
      <c r="R41" s="601">
        <v>179005895</v>
      </c>
      <c r="S41" s="642"/>
      <c r="T41" s="642"/>
      <c r="U41" s="642"/>
      <c r="V41" s="642"/>
      <c r="W41" s="642"/>
      <c r="X41" s="642"/>
      <c r="Y41" s="645"/>
      <c r="Z41" s="646">
        <v>100</v>
      </c>
      <c r="AA41" s="646"/>
      <c r="AB41" s="646"/>
      <c r="AC41" s="646"/>
      <c r="AD41" s="647">
        <v>86465758</v>
      </c>
      <c r="AE41" s="647"/>
      <c r="AF41" s="647"/>
      <c r="AG41" s="647"/>
      <c r="AH41" s="647"/>
      <c r="AI41" s="647"/>
      <c r="AJ41" s="647"/>
      <c r="AK41" s="647"/>
      <c r="AL41" s="604">
        <v>100</v>
      </c>
      <c r="AM41" s="648"/>
      <c r="AN41" s="648"/>
      <c r="AO41" s="649"/>
      <c r="AQ41" s="650" t="s">
        <v>336</v>
      </c>
      <c r="AR41" s="651"/>
      <c r="AS41" s="651"/>
      <c r="AT41" s="651"/>
      <c r="AU41" s="651"/>
      <c r="AV41" s="651"/>
      <c r="AW41" s="651"/>
      <c r="AX41" s="651"/>
      <c r="AY41" s="652"/>
      <c r="AZ41" s="617">
        <v>3162633</v>
      </c>
      <c r="BA41" s="618"/>
      <c r="BB41" s="618"/>
      <c r="BC41" s="618"/>
      <c r="BD41" s="630"/>
      <c r="BE41" s="630"/>
      <c r="BF41" s="653"/>
      <c r="BG41" s="658"/>
      <c r="BH41" s="659"/>
      <c r="BI41" s="659"/>
      <c r="BJ41" s="659"/>
      <c r="BK41" s="659"/>
      <c r="BL41" s="211"/>
      <c r="BM41" s="615" t="s">
        <v>337</v>
      </c>
      <c r="BN41" s="615"/>
      <c r="BO41" s="615"/>
      <c r="BP41" s="615"/>
      <c r="BQ41" s="615"/>
      <c r="BR41" s="615"/>
      <c r="BS41" s="615"/>
      <c r="BT41" s="615"/>
      <c r="BU41" s="616"/>
      <c r="BV41" s="617">
        <v>1</v>
      </c>
      <c r="BW41" s="618"/>
      <c r="BX41" s="618"/>
      <c r="BY41" s="618"/>
      <c r="BZ41" s="618"/>
      <c r="CA41" s="618"/>
      <c r="CB41" s="654"/>
      <c r="CD41" s="614" t="s">
        <v>338</v>
      </c>
      <c r="CE41" s="615"/>
      <c r="CF41" s="615"/>
      <c r="CG41" s="615"/>
      <c r="CH41" s="615"/>
      <c r="CI41" s="615"/>
      <c r="CJ41" s="615"/>
      <c r="CK41" s="615"/>
      <c r="CL41" s="615"/>
      <c r="CM41" s="615"/>
      <c r="CN41" s="615"/>
      <c r="CO41" s="615"/>
      <c r="CP41" s="615"/>
      <c r="CQ41" s="616"/>
      <c r="CR41" s="617" t="s">
        <v>122</v>
      </c>
      <c r="CS41" s="630"/>
      <c r="CT41" s="630"/>
      <c r="CU41" s="630"/>
      <c r="CV41" s="630"/>
      <c r="CW41" s="630"/>
      <c r="CX41" s="630"/>
      <c r="CY41" s="631"/>
      <c r="CZ41" s="620" t="s">
        <v>122</v>
      </c>
      <c r="DA41" s="632"/>
      <c r="DB41" s="632"/>
      <c r="DC41" s="633"/>
      <c r="DD41" s="623" t="s">
        <v>122</v>
      </c>
      <c r="DE41" s="630"/>
      <c r="DF41" s="630"/>
      <c r="DG41" s="630"/>
      <c r="DH41" s="630"/>
      <c r="DI41" s="630"/>
      <c r="DJ41" s="630"/>
      <c r="DK41" s="631"/>
      <c r="DL41" s="624"/>
      <c r="DM41" s="625"/>
      <c r="DN41" s="625"/>
      <c r="DO41" s="625"/>
      <c r="DP41" s="625"/>
      <c r="DQ41" s="625"/>
      <c r="DR41" s="625"/>
      <c r="DS41" s="625"/>
      <c r="DT41" s="625"/>
      <c r="DU41" s="625"/>
      <c r="DV41" s="626"/>
      <c r="DW41" s="627"/>
      <c r="DX41" s="628"/>
      <c r="DY41" s="628"/>
      <c r="DZ41" s="628"/>
      <c r="EA41" s="628"/>
      <c r="EB41" s="628"/>
      <c r="EC41" s="629"/>
    </row>
    <row r="42" spans="2:133" ht="11.25" customHeight="1" x14ac:dyDescent="0.2">
      <c r="AQ42" s="662" t="s">
        <v>339</v>
      </c>
      <c r="AR42" s="663"/>
      <c r="AS42" s="663"/>
      <c r="AT42" s="663"/>
      <c r="AU42" s="663"/>
      <c r="AV42" s="663"/>
      <c r="AW42" s="663"/>
      <c r="AX42" s="663"/>
      <c r="AY42" s="664"/>
      <c r="AZ42" s="601">
        <v>10834836</v>
      </c>
      <c r="BA42" s="642"/>
      <c r="BB42" s="642"/>
      <c r="BC42" s="642"/>
      <c r="BD42" s="602"/>
      <c r="BE42" s="602"/>
      <c r="BF42" s="665"/>
      <c r="BG42" s="660"/>
      <c r="BH42" s="661"/>
      <c r="BI42" s="661"/>
      <c r="BJ42" s="661"/>
      <c r="BK42" s="661"/>
      <c r="BL42" s="212"/>
      <c r="BM42" s="599" t="s">
        <v>340</v>
      </c>
      <c r="BN42" s="599"/>
      <c r="BO42" s="599"/>
      <c r="BP42" s="599"/>
      <c r="BQ42" s="599"/>
      <c r="BR42" s="599"/>
      <c r="BS42" s="599"/>
      <c r="BT42" s="599"/>
      <c r="BU42" s="600"/>
      <c r="BV42" s="601">
        <v>403</v>
      </c>
      <c r="BW42" s="642"/>
      <c r="BX42" s="642"/>
      <c r="BY42" s="642"/>
      <c r="BZ42" s="642"/>
      <c r="CA42" s="642"/>
      <c r="CB42" s="643"/>
      <c r="CD42" s="614" t="s">
        <v>341</v>
      </c>
      <c r="CE42" s="615"/>
      <c r="CF42" s="615"/>
      <c r="CG42" s="615"/>
      <c r="CH42" s="615"/>
      <c r="CI42" s="615"/>
      <c r="CJ42" s="615"/>
      <c r="CK42" s="615"/>
      <c r="CL42" s="615"/>
      <c r="CM42" s="615"/>
      <c r="CN42" s="615"/>
      <c r="CO42" s="615"/>
      <c r="CP42" s="615"/>
      <c r="CQ42" s="616"/>
      <c r="CR42" s="617">
        <v>24834366</v>
      </c>
      <c r="CS42" s="630"/>
      <c r="CT42" s="630"/>
      <c r="CU42" s="630"/>
      <c r="CV42" s="630"/>
      <c r="CW42" s="630"/>
      <c r="CX42" s="630"/>
      <c r="CY42" s="631"/>
      <c r="CZ42" s="620">
        <v>14</v>
      </c>
      <c r="DA42" s="632"/>
      <c r="DB42" s="632"/>
      <c r="DC42" s="633"/>
      <c r="DD42" s="623">
        <v>3458109</v>
      </c>
      <c r="DE42" s="630"/>
      <c r="DF42" s="630"/>
      <c r="DG42" s="630"/>
      <c r="DH42" s="630"/>
      <c r="DI42" s="630"/>
      <c r="DJ42" s="630"/>
      <c r="DK42" s="631"/>
      <c r="DL42" s="624"/>
      <c r="DM42" s="625"/>
      <c r="DN42" s="625"/>
      <c r="DO42" s="625"/>
      <c r="DP42" s="625"/>
      <c r="DQ42" s="625"/>
      <c r="DR42" s="625"/>
      <c r="DS42" s="625"/>
      <c r="DT42" s="625"/>
      <c r="DU42" s="625"/>
      <c r="DV42" s="626"/>
      <c r="DW42" s="627"/>
      <c r="DX42" s="628"/>
      <c r="DY42" s="628"/>
      <c r="DZ42" s="628"/>
      <c r="EA42" s="628"/>
      <c r="EB42" s="628"/>
      <c r="EC42" s="629"/>
    </row>
    <row r="43" spans="2:133" ht="11.25" customHeight="1" x14ac:dyDescent="0.2">
      <c r="B43" s="202" t="s">
        <v>342</v>
      </c>
      <c r="CD43" s="614" t="s">
        <v>343</v>
      </c>
      <c r="CE43" s="615"/>
      <c r="CF43" s="615"/>
      <c r="CG43" s="615"/>
      <c r="CH43" s="615"/>
      <c r="CI43" s="615"/>
      <c r="CJ43" s="615"/>
      <c r="CK43" s="615"/>
      <c r="CL43" s="615"/>
      <c r="CM43" s="615"/>
      <c r="CN43" s="615"/>
      <c r="CO43" s="615"/>
      <c r="CP43" s="615"/>
      <c r="CQ43" s="616"/>
      <c r="CR43" s="617">
        <v>243551</v>
      </c>
      <c r="CS43" s="630"/>
      <c r="CT43" s="630"/>
      <c r="CU43" s="630"/>
      <c r="CV43" s="630"/>
      <c r="CW43" s="630"/>
      <c r="CX43" s="630"/>
      <c r="CY43" s="631"/>
      <c r="CZ43" s="620">
        <v>0.1</v>
      </c>
      <c r="DA43" s="632"/>
      <c r="DB43" s="632"/>
      <c r="DC43" s="633"/>
      <c r="DD43" s="623">
        <v>243539</v>
      </c>
      <c r="DE43" s="630"/>
      <c r="DF43" s="630"/>
      <c r="DG43" s="630"/>
      <c r="DH43" s="630"/>
      <c r="DI43" s="630"/>
      <c r="DJ43" s="630"/>
      <c r="DK43" s="631"/>
      <c r="DL43" s="624"/>
      <c r="DM43" s="625"/>
      <c r="DN43" s="625"/>
      <c r="DO43" s="625"/>
      <c r="DP43" s="625"/>
      <c r="DQ43" s="625"/>
      <c r="DR43" s="625"/>
      <c r="DS43" s="625"/>
      <c r="DT43" s="625"/>
      <c r="DU43" s="625"/>
      <c r="DV43" s="626"/>
      <c r="DW43" s="627"/>
      <c r="DX43" s="628"/>
      <c r="DY43" s="628"/>
      <c r="DZ43" s="628"/>
      <c r="EA43" s="628"/>
      <c r="EB43" s="628"/>
      <c r="EC43" s="629"/>
    </row>
    <row r="44" spans="2:133" ht="11.25" customHeight="1" x14ac:dyDescent="0.2">
      <c r="B44" s="634" t="s">
        <v>344</v>
      </c>
      <c r="C44" s="634"/>
      <c r="D44" s="634"/>
      <c r="E44" s="634"/>
      <c r="F44" s="634"/>
      <c r="G44" s="634"/>
      <c r="H44" s="634"/>
      <c r="I44" s="634"/>
      <c r="J44" s="634"/>
      <c r="K44" s="634"/>
      <c r="L44" s="634"/>
      <c r="M44" s="634"/>
      <c r="N44" s="634"/>
      <c r="O44" s="634"/>
      <c r="P44" s="634"/>
      <c r="Q44" s="634"/>
      <c r="R44" s="634"/>
      <c r="S44" s="634"/>
      <c r="T44" s="634"/>
      <c r="U44" s="634"/>
      <c r="V44" s="634"/>
      <c r="W44" s="634"/>
      <c r="X44" s="634"/>
      <c r="Y44" s="634"/>
      <c r="Z44" s="634"/>
      <c r="AA44" s="634"/>
      <c r="AB44" s="634"/>
      <c r="AC44" s="634"/>
      <c r="AD44" s="634"/>
      <c r="AE44" s="634"/>
      <c r="AF44" s="634"/>
      <c r="AG44" s="634"/>
      <c r="AH44" s="634"/>
      <c r="AI44" s="634"/>
      <c r="AJ44" s="634"/>
      <c r="AK44" s="634"/>
      <c r="AL44" s="634"/>
      <c r="AM44" s="634"/>
      <c r="AN44" s="634"/>
      <c r="AO44" s="634"/>
      <c r="AP44" s="634"/>
      <c r="AQ44" s="634"/>
      <c r="AR44" s="634"/>
      <c r="AS44" s="634"/>
      <c r="AT44" s="634"/>
      <c r="AU44" s="634"/>
      <c r="AV44" s="634"/>
      <c r="AW44" s="634"/>
      <c r="AX44" s="634"/>
      <c r="AY44" s="634"/>
      <c r="AZ44" s="634"/>
      <c r="BA44" s="634"/>
      <c r="BB44" s="634"/>
      <c r="BC44" s="634"/>
      <c r="BD44" s="634"/>
      <c r="BE44" s="634"/>
      <c r="BF44" s="634"/>
      <c r="BG44" s="634"/>
      <c r="BH44" s="634"/>
      <c r="BI44" s="634"/>
      <c r="BJ44" s="634"/>
      <c r="BK44" s="634"/>
      <c r="BL44" s="634"/>
      <c r="BM44" s="634"/>
      <c r="BN44" s="634"/>
      <c r="BO44" s="634"/>
      <c r="BP44" s="634"/>
      <c r="BQ44" s="634"/>
      <c r="BR44" s="634"/>
      <c r="BS44" s="634"/>
      <c r="BT44" s="634"/>
      <c r="BU44" s="634"/>
      <c r="BV44" s="634"/>
      <c r="BW44" s="634"/>
      <c r="BX44" s="634"/>
      <c r="BY44" s="634"/>
      <c r="BZ44" s="634"/>
      <c r="CA44" s="634"/>
      <c r="CB44" s="634"/>
      <c r="CC44" s="635"/>
      <c r="CD44" s="636" t="s">
        <v>292</v>
      </c>
      <c r="CE44" s="637"/>
      <c r="CF44" s="614" t="s">
        <v>345</v>
      </c>
      <c r="CG44" s="615"/>
      <c r="CH44" s="615"/>
      <c r="CI44" s="615"/>
      <c r="CJ44" s="615"/>
      <c r="CK44" s="615"/>
      <c r="CL44" s="615"/>
      <c r="CM44" s="615"/>
      <c r="CN44" s="615"/>
      <c r="CO44" s="615"/>
      <c r="CP44" s="615"/>
      <c r="CQ44" s="616"/>
      <c r="CR44" s="617">
        <v>24834366</v>
      </c>
      <c r="CS44" s="618"/>
      <c r="CT44" s="618"/>
      <c r="CU44" s="618"/>
      <c r="CV44" s="618"/>
      <c r="CW44" s="618"/>
      <c r="CX44" s="618"/>
      <c r="CY44" s="619"/>
      <c r="CZ44" s="620">
        <v>14</v>
      </c>
      <c r="DA44" s="621"/>
      <c r="DB44" s="621"/>
      <c r="DC44" s="622"/>
      <c r="DD44" s="623">
        <v>3458109</v>
      </c>
      <c r="DE44" s="618"/>
      <c r="DF44" s="618"/>
      <c r="DG44" s="618"/>
      <c r="DH44" s="618"/>
      <c r="DI44" s="618"/>
      <c r="DJ44" s="618"/>
      <c r="DK44" s="619"/>
      <c r="DL44" s="624"/>
      <c r="DM44" s="625"/>
      <c r="DN44" s="625"/>
      <c r="DO44" s="625"/>
      <c r="DP44" s="625"/>
      <c r="DQ44" s="625"/>
      <c r="DR44" s="625"/>
      <c r="DS44" s="625"/>
      <c r="DT44" s="625"/>
      <c r="DU44" s="625"/>
      <c r="DV44" s="626"/>
      <c r="DW44" s="627"/>
      <c r="DX44" s="628"/>
      <c r="DY44" s="628"/>
      <c r="DZ44" s="628"/>
      <c r="EA44" s="628"/>
      <c r="EB44" s="628"/>
      <c r="EC44" s="629"/>
    </row>
    <row r="45" spans="2:133" ht="11.25" customHeight="1" x14ac:dyDescent="0.2">
      <c r="B45" s="634" t="s">
        <v>346</v>
      </c>
      <c r="C45" s="634"/>
      <c r="D45" s="634"/>
      <c r="E45" s="634"/>
      <c r="F45" s="634"/>
      <c r="G45" s="634"/>
      <c r="H45" s="634"/>
      <c r="I45" s="634"/>
      <c r="J45" s="634"/>
      <c r="K45" s="634"/>
      <c r="L45" s="634"/>
      <c r="M45" s="634"/>
      <c r="N45" s="634"/>
      <c r="O45" s="634"/>
      <c r="P45" s="634"/>
      <c r="Q45" s="634"/>
      <c r="R45" s="634"/>
      <c r="S45" s="634"/>
      <c r="T45" s="634"/>
      <c r="U45" s="634"/>
      <c r="V45" s="634"/>
      <c r="W45" s="634"/>
      <c r="X45" s="634"/>
      <c r="Y45" s="634"/>
      <c r="Z45" s="634"/>
      <c r="AA45" s="634"/>
      <c r="AB45" s="634"/>
      <c r="AC45" s="634"/>
      <c r="AD45" s="634"/>
      <c r="AE45" s="634"/>
      <c r="AF45" s="634"/>
      <c r="AG45" s="634"/>
      <c r="AH45" s="634"/>
      <c r="AI45" s="634"/>
      <c r="AJ45" s="634"/>
      <c r="AK45" s="634"/>
      <c r="AL45" s="634"/>
      <c r="AM45" s="634"/>
      <c r="AN45" s="634"/>
      <c r="AO45" s="634"/>
      <c r="AP45" s="634"/>
      <c r="AQ45" s="634"/>
      <c r="AR45" s="634"/>
      <c r="AS45" s="634"/>
      <c r="AT45" s="634"/>
      <c r="AU45" s="634"/>
      <c r="AV45" s="634"/>
      <c r="AW45" s="634"/>
      <c r="AX45" s="634"/>
      <c r="AY45" s="634"/>
      <c r="AZ45" s="634"/>
      <c r="BA45" s="634"/>
      <c r="BB45" s="634"/>
      <c r="BC45" s="634"/>
      <c r="BD45" s="634"/>
      <c r="BE45" s="634"/>
      <c r="BF45" s="634"/>
      <c r="BG45" s="634"/>
      <c r="BH45" s="634"/>
      <c r="BI45" s="634"/>
      <c r="BJ45" s="634"/>
      <c r="BK45" s="634"/>
      <c r="BL45" s="634"/>
      <c r="BM45" s="634"/>
      <c r="BN45" s="634"/>
      <c r="BO45" s="634"/>
      <c r="BP45" s="634"/>
      <c r="BQ45" s="634"/>
      <c r="BR45" s="634"/>
      <c r="BS45" s="634"/>
      <c r="BT45" s="634"/>
      <c r="BU45" s="634"/>
      <c r="BV45" s="634"/>
      <c r="BW45" s="634"/>
      <c r="BX45" s="634"/>
      <c r="BY45" s="634"/>
      <c r="BZ45" s="634"/>
      <c r="CA45" s="634"/>
      <c r="CB45" s="634"/>
      <c r="CC45" s="635"/>
      <c r="CD45" s="638"/>
      <c r="CE45" s="639"/>
      <c r="CF45" s="614" t="s">
        <v>347</v>
      </c>
      <c r="CG45" s="615"/>
      <c r="CH45" s="615"/>
      <c r="CI45" s="615"/>
      <c r="CJ45" s="615"/>
      <c r="CK45" s="615"/>
      <c r="CL45" s="615"/>
      <c r="CM45" s="615"/>
      <c r="CN45" s="615"/>
      <c r="CO45" s="615"/>
      <c r="CP45" s="615"/>
      <c r="CQ45" s="616"/>
      <c r="CR45" s="617">
        <v>6304053</v>
      </c>
      <c r="CS45" s="630"/>
      <c r="CT45" s="630"/>
      <c r="CU45" s="630"/>
      <c r="CV45" s="630"/>
      <c r="CW45" s="630"/>
      <c r="CX45" s="630"/>
      <c r="CY45" s="631"/>
      <c r="CZ45" s="620">
        <v>3.5</v>
      </c>
      <c r="DA45" s="632"/>
      <c r="DB45" s="632"/>
      <c r="DC45" s="633"/>
      <c r="DD45" s="623">
        <v>183910</v>
      </c>
      <c r="DE45" s="630"/>
      <c r="DF45" s="630"/>
      <c r="DG45" s="630"/>
      <c r="DH45" s="630"/>
      <c r="DI45" s="630"/>
      <c r="DJ45" s="630"/>
      <c r="DK45" s="631"/>
      <c r="DL45" s="624"/>
      <c r="DM45" s="625"/>
      <c r="DN45" s="625"/>
      <c r="DO45" s="625"/>
      <c r="DP45" s="625"/>
      <c r="DQ45" s="625"/>
      <c r="DR45" s="625"/>
      <c r="DS45" s="625"/>
      <c r="DT45" s="625"/>
      <c r="DU45" s="625"/>
      <c r="DV45" s="626"/>
      <c r="DW45" s="627"/>
      <c r="DX45" s="628"/>
      <c r="DY45" s="628"/>
      <c r="DZ45" s="628"/>
      <c r="EA45" s="628"/>
      <c r="EB45" s="628"/>
      <c r="EC45" s="629"/>
    </row>
    <row r="46" spans="2:133" ht="11.25" customHeight="1" x14ac:dyDescent="0.2">
      <c r="B46" s="213"/>
      <c r="CD46" s="638"/>
      <c r="CE46" s="639"/>
      <c r="CF46" s="614" t="s">
        <v>348</v>
      </c>
      <c r="CG46" s="615"/>
      <c r="CH46" s="615"/>
      <c r="CI46" s="615"/>
      <c r="CJ46" s="615"/>
      <c r="CK46" s="615"/>
      <c r="CL46" s="615"/>
      <c r="CM46" s="615"/>
      <c r="CN46" s="615"/>
      <c r="CO46" s="615"/>
      <c r="CP46" s="615"/>
      <c r="CQ46" s="616"/>
      <c r="CR46" s="617">
        <v>18530313</v>
      </c>
      <c r="CS46" s="618"/>
      <c r="CT46" s="618"/>
      <c r="CU46" s="618"/>
      <c r="CV46" s="618"/>
      <c r="CW46" s="618"/>
      <c r="CX46" s="618"/>
      <c r="CY46" s="619"/>
      <c r="CZ46" s="620">
        <v>10.4</v>
      </c>
      <c r="DA46" s="621"/>
      <c r="DB46" s="621"/>
      <c r="DC46" s="622"/>
      <c r="DD46" s="623">
        <v>3274199</v>
      </c>
      <c r="DE46" s="618"/>
      <c r="DF46" s="618"/>
      <c r="DG46" s="618"/>
      <c r="DH46" s="618"/>
      <c r="DI46" s="618"/>
      <c r="DJ46" s="618"/>
      <c r="DK46" s="619"/>
      <c r="DL46" s="624"/>
      <c r="DM46" s="625"/>
      <c r="DN46" s="625"/>
      <c r="DO46" s="625"/>
      <c r="DP46" s="625"/>
      <c r="DQ46" s="625"/>
      <c r="DR46" s="625"/>
      <c r="DS46" s="625"/>
      <c r="DT46" s="625"/>
      <c r="DU46" s="625"/>
      <c r="DV46" s="626"/>
      <c r="DW46" s="627"/>
      <c r="DX46" s="628"/>
      <c r="DY46" s="628"/>
      <c r="DZ46" s="628"/>
      <c r="EA46" s="628"/>
      <c r="EB46" s="628"/>
      <c r="EC46" s="629"/>
    </row>
    <row r="47" spans="2:133" ht="11.25" customHeight="1" x14ac:dyDescent="0.2">
      <c r="B47" s="213"/>
      <c r="CD47" s="638"/>
      <c r="CE47" s="639"/>
      <c r="CF47" s="614" t="s">
        <v>349</v>
      </c>
      <c r="CG47" s="615"/>
      <c r="CH47" s="615"/>
      <c r="CI47" s="615"/>
      <c r="CJ47" s="615"/>
      <c r="CK47" s="615"/>
      <c r="CL47" s="615"/>
      <c r="CM47" s="615"/>
      <c r="CN47" s="615"/>
      <c r="CO47" s="615"/>
      <c r="CP47" s="615"/>
      <c r="CQ47" s="616"/>
      <c r="CR47" s="617" t="s">
        <v>122</v>
      </c>
      <c r="CS47" s="630"/>
      <c r="CT47" s="630"/>
      <c r="CU47" s="630"/>
      <c r="CV47" s="630"/>
      <c r="CW47" s="630"/>
      <c r="CX47" s="630"/>
      <c r="CY47" s="631"/>
      <c r="CZ47" s="620" t="s">
        <v>122</v>
      </c>
      <c r="DA47" s="632"/>
      <c r="DB47" s="632"/>
      <c r="DC47" s="633"/>
      <c r="DD47" s="623" t="s">
        <v>122</v>
      </c>
      <c r="DE47" s="630"/>
      <c r="DF47" s="630"/>
      <c r="DG47" s="630"/>
      <c r="DH47" s="630"/>
      <c r="DI47" s="630"/>
      <c r="DJ47" s="630"/>
      <c r="DK47" s="631"/>
      <c r="DL47" s="624"/>
      <c r="DM47" s="625"/>
      <c r="DN47" s="625"/>
      <c r="DO47" s="625"/>
      <c r="DP47" s="625"/>
      <c r="DQ47" s="625"/>
      <c r="DR47" s="625"/>
      <c r="DS47" s="625"/>
      <c r="DT47" s="625"/>
      <c r="DU47" s="625"/>
      <c r="DV47" s="626"/>
      <c r="DW47" s="627"/>
      <c r="DX47" s="628"/>
      <c r="DY47" s="628"/>
      <c r="DZ47" s="628"/>
      <c r="EA47" s="628"/>
      <c r="EB47" s="628"/>
      <c r="EC47" s="629"/>
    </row>
    <row r="48" spans="2:133" ht="10.8" x14ac:dyDescent="0.2">
      <c r="B48" s="213"/>
      <c r="CD48" s="640"/>
      <c r="CE48" s="641"/>
      <c r="CF48" s="614" t="s">
        <v>350</v>
      </c>
      <c r="CG48" s="615"/>
      <c r="CH48" s="615"/>
      <c r="CI48" s="615"/>
      <c r="CJ48" s="615"/>
      <c r="CK48" s="615"/>
      <c r="CL48" s="615"/>
      <c r="CM48" s="615"/>
      <c r="CN48" s="615"/>
      <c r="CO48" s="615"/>
      <c r="CP48" s="615"/>
      <c r="CQ48" s="616"/>
      <c r="CR48" s="617" t="s">
        <v>122</v>
      </c>
      <c r="CS48" s="618"/>
      <c r="CT48" s="618"/>
      <c r="CU48" s="618"/>
      <c r="CV48" s="618"/>
      <c r="CW48" s="618"/>
      <c r="CX48" s="618"/>
      <c r="CY48" s="619"/>
      <c r="CZ48" s="620" t="s">
        <v>122</v>
      </c>
      <c r="DA48" s="621"/>
      <c r="DB48" s="621"/>
      <c r="DC48" s="622"/>
      <c r="DD48" s="623" t="s">
        <v>122</v>
      </c>
      <c r="DE48" s="618"/>
      <c r="DF48" s="618"/>
      <c r="DG48" s="618"/>
      <c r="DH48" s="618"/>
      <c r="DI48" s="618"/>
      <c r="DJ48" s="618"/>
      <c r="DK48" s="619"/>
      <c r="DL48" s="624"/>
      <c r="DM48" s="625"/>
      <c r="DN48" s="625"/>
      <c r="DO48" s="625"/>
      <c r="DP48" s="625"/>
      <c r="DQ48" s="625"/>
      <c r="DR48" s="625"/>
      <c r="DS48" s="625"/>
      <c r="DT48" s="625"/>
      <c r="DU48" s="625"/>
      <c r="DV48" s="626"/>
      <c r="DW48" s="627"/>
      <c r="DX48" s="628"/>
      <c r="DY48" s="628"/>
      <c r="DZ48" s="628"/>
      <c r="EA48" s="628"/>
      <c r="EB48" s="628"/>
      <c r="EC48" s="629"/>
    </row>
    <row r="49" spans="2:133" ht="11.25" customHeight="1" x14ac:dyDescent="0.2">
      <c r="B49" s="213"/>
      <c r="CD49" s="598" t="s">
        <v>351</v>
      </c>
      <c r="CE49" s="599"/>
      <c r="CF49" s="599"/>
      <c r="CG49" s="599"/>
      <c r="CH49" s="599"/>
      <c r="CI49" s="599"/>
      <c r="CJ49" s="599"/>
      <c r="CK49" s="599"/>
      <c r="CL49" s="599"/>
      <c r="CM49" s="599"/>
      <c r="CN49" s="599"/>
      <c r="CO49" s="599"/>
      <c r="CP49" s="599"/>
      <c r="CQ49" s="600"/>
      <c r="CR49" s="601">
        <v>177941377</v>
      </c>
      <c r="CS49" s="602"/>
      <c r="CT49" s="602"/>
      <c r="CU49" s="602"/>
      <c r="CV49" s="602"/>
      <c r="CW49" s="602"/>
      <c r="CX49" s="602"/>
      <c r="CY49" s="603"/>
      <c r="CZ49" s="604">
        <v>100</v>
      </c>
      <c r="DA49" s="605"/>
      <c r="DB49" s="605"/>
      <c r="DC49" s="606"/>
      <c r="DD49" s="607">
        <v>106230977</v>
      </c>
      <c r="DE49" s="602"/>
      <c r="DF49" s="602"/>
      <c r="DG49" s="602"/>
      <c r="DH49" s="602"/>
      <c r="DI49" s="602"/>
      <c r="DJ49" s="602"/>
      <c r="DK49" s="603"/>
      <c r="DL49" s="608"/>
      <c r="DM49" s="609"/>
      <c r="DN49" s="609"/>
      <c r="DO49" s="609"/>
      <c r="DP49" s="609"/>
      <c r="DQ49" s="609"/>
      <c r="DR49" s="609"/>
      <c r="DS49" s="609"/>
      <c r="DT49" s="609"/>
      <c r="DU49" s="609"/>
      <c r="DV49" s="610"/>
      <c r="DW49" s="611"/>
      <c r="DX49" s="612"/>
      <c r="DY49" s="612"/>
      <c r="DZ49" s="612"/>
      <c r="EA49" s="612"/>
      <c r="EB49" s="612"/>
      <c r="EC49" s="613"/>
    </row>
  </sheetData>
  <sheetProtection algorithmName="SHA-512" hashValue="KnKQRwIb1th2A3Z1A0PuxVLY8GmaYIsLx88fWhfTDYnBAI/E1Ses4eWVr2Kx13bw4Paf0wsd8UFqcyT+xc6e3A==" saltValue="StSeZokJQTr3VEyaFO8xd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AD29:AK29"/>
    <mergeCell ref="AL29:AO29"/>
    <mergeCell ref="AP29:BF29"/>
    <mergeCell ref="BG29:BN29"/>
    <mergeCell ref="BG28:BN28"/>
    <mergeCell ref="BO28:BR28"/>
    <mergeCell ref="Z32:AC32"/>
    <mergeCell ref="AD32:AK32"/>
    <mergeCell ref="AL32:AO32"/>
    <mergeCell ref="AD31:AK31"/>
    <mergeCell ref="AL31:AO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Normal="100" zoomScaleSheetLayoutView="70" workbookViewId="0"/>
  </sheetViews>
  <sheetFormatPr defaultColWidth="0" defaultRowHeight="13.2" zeroHeight="1" x14ac:dyDescent="0.2"/>
  <cols>
    <col min="1" max="130" width="2.77734375" style="219" customWidth="1"/>
    <col min="131" max="131" width="1.6640625" style="219" customWidth="1"/>
    <col min="132" max="16384" width="9" style="219" hidden="1"/>
  </cols>
  <sheetData>
    <row r="1" spans="1:131" ht="11.25" customHeight="1" thickBot="1" x14ac:dyDescent="0.25">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5">
      <c r="A2" s="1086" t="s">
        <v>352</v>
      </c>
      <c r="B2" s="1086"/>
      <c r="C2" s="1086"/>
      <c r="D2" s="1086"/>
      <c r="E2" s="1086"/>
      <c r="F2" s="1086"/>
      <c r="G2" s="1086"/>
      <c r="H2" s="1086"/>
      <c r="I2" s="1086"/>
      <c r="J2" s="1086"/>
      <c r="K2" s="1086"/>
      <c r="L2" s="1086"/>
      <c r="M2" s="1086"/>
      <c r="N2" s="1086"/>
      <c r="O2" s="1086"/>
      <c r="P2" s="1086"/>
      <c r="Q2" s="1086"/>
      <c r="R2" s="1086"/>
      <c r="S2" s="1086"/>
      <c r="T2" s="1086"/>
      <c r="U2" s="1086"/>
      <c r="V2" s="1086"/>
      <c r="W2" s="1086"/>
      <c r="X2" s="1086"/>
      <c r="Y2" s="1086"/>
      <c r="Z2" s="1086"/>
      <c r="AA2" s="1086"/>
      <c r="AB2" s="1086"/>
      <c r="AC2" s="1086"/>
      <c r="AD2" s="1086"/>
      <c r="AE2" s="1086"/>
      <c r="AF2" s="1086"/>
      <c r="AG2" s="1086"/>
      <c r="AH2" s="1086"/>
      <c r="AI2" s="1086"/>
      <c r="AJ2" s="1086"/>
      <c r="AK2" s="1086"/>
      <c r="AL2" s="1086"/>
      <c r="AM2" s="1086"/>
      <c r="AN2" s="1086"/>
      <c r="AO2" s="1086"/>
      <c r="AP2" s="1086"/>
      <c r="AQ2" s="1086"/>
      <c r="AR2" s="1086"/>
      <c r="AS2" s="1086"/>
      <c r="AT2" s="1086"/>
      <c r="AU2" s="1086"/>
      <c r="AV2" s="1086"/>
      <c r="AW2" s="1086"/>
      <c r="AX2" s="1086"/>
      <c r="AY2" s="1086"/>
      <c r="AZ2" s="1086"/>
      <c r="BA2" s="1086"/>
      <c r="BB2" s="1086"/>
      <c r="BC2" s="1086"/>
      <c r="BD2" s="1086"/>
      <c r="BE2" s="1086"/>
      <c r="BF2" s="1086"/>
      <c r="BG2" s="1086"/>
      <c r="BH2" s="1086"/>
      <c r="BI2" s="1086"/>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1087" t="s">
        <v>353</v>
      </c>
      <c r="DK2" s="1088"/>
      <c r="DL2" s="1088"/>
      <c r="DM2" s="1088"/>
      <c r="DN2" s="1088"/>
      <c r="DO2" s="1089"/>
      <c r="DP2" s="216"/>
      <c r="DQ2" s="1087" t="s">
        <v>354</v>
      </c>
      <c r="DR2" s="1088"/>
      <c r="DS2" s="1088"/>
      <c r="DT2" s="1088"/>
      <c r="DU2" s="1088"/>
      <c r="DV2" s="1088"/>
      <c r="DW2" s="1088"/>
      <c r="DX2" s="1088"/>
      <c r="DY2" s="1088"/>
      <c r="DZ2" s="1089"/>
      <c r="EA2" s="218"/>
    </row>
    <row r="3" spans="1:131" ht="11.25" customHeigh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5">
      <c r="A4" s="1055" t="s">
        <v>355</v>
      </c>
      <c r="B4" s="1055"/>
      <c r="C4" s="1055"/>
      <c r="D4" s="1055"/>
      <c r="E4" s="1055"/>
      <c r="F4" s="1055"/>
      <c r="G4" s="1055"/>
      <c r="H4" s="1055"/>
      <c r="I4" s="1055"/>
      <c r="J4" s="1055"/>
      <c r="K4" s="1055"/>
      <c r="L4" s="1055"/>
      <c r="M4" s="1055"/>
      <c r="N4" s="1055"/>
      <c r="O4" s="1055"/>
      <c r="P4" s="1055"/>
      <c r="Q4" s="1055"/>
      <c r="R4" s="1055"/>
      <c r="S4" s="1055"/>
      <c r="T4" s="1055"/>
      <c r="U4" s="1055"/>
      <c r="V4" s="1055"/>
      <c r="W4" s="1055"/>
      <c r="X4" s="1055"/>
      <c r="Y4" s="1055"/>
      <c r="Z4" s="1055"/>
      <c r="AA4" s="1055"/>
      <c r="AB4" s="1055"/>
      <c r="AC4" s="1055"/>
      <c r="AD4" s="1055"/>
      <c r="AE4" s="1055"/>
      <c r="AF4" s="1055"/>
      <c r="AG4" s="1055"/>
      <c r="AH4" s="1055"/>
      <c r="AI4" s="1055"/>
      <c r="AJ4" s="1055"/>
      <c r="AK4" s="1055"/>
      <c r="AL4" s="1055"/>
      <c r="AM4" s="1055"/>
      <c r="AN4" s="1055"/>
      <c r="AO4" s="1055"/>
      <c r="AP4" s="1055"/>
      <c r="AQ4" s="1055"/>
      <c r="AR4" s="1055"/>
      <c r="AS4" s="1055"/>
      <c r="AT4" s="1055"/>
      <c r="AU4" s="1055"/>
      <c r="AV4" s="1055"/>
      <c r="AW4" s="1055"/>
      <c r="AX4" s="1055"/>
      <c r="AY4" s="1055"/>
      <c r="AZ4" s="220"/>
      <c r="BA4" s="220"/>
      <c r="BB4" s="220"/>
      <c r="BC4" s="220"/>
      <c r="BD4" s="220"/>
      <c r="BE4" s="221"/>
      <c r="BF4" s="221"/>
      <c r="BG4" s="221"/>
      <c r="BH4" s="221"/>
      <c r="BI4" s="221"/>
      <c r="BJ4" s="221"/>
      <c r="BK4" s="221"/>
      <c r="BL4" s="221"/>
      <c r="BM4" s="221"/>
      <c r="BN4" s="221"/>
      <c r="BO4" s="221"/>
      <c r="BP4" s="221"/>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2">
      <c r="A5" s="991" t="s">
        <v>357</v>
      </c>
      <c r="B5" s="992"/>
      <c r="C5" s="992"/>
      <c r="D5" s="992"/>
      <c r="E5" s="992"/>
      <c r="F5" s="992"/>
      <c r="G5" s="992"/>
      <c r="H5" s="992"/>
      <c r="I5" s="992"/>
      <c r="J5" s="992"/>
      <c r="K5" s="992"/>
      <c r="L5" s="992"/>
      <c r="M5" s="992"/>
      <c r="N5" s="992"/>
      <c r="O5" s="992"/>
      <c r="P5" s="993"/>
      <c r="Q5" s="997" t="s">
        <v>358</v>
      </c>
      <c r="R5" s="998"/>
      <c r="S5" s="998"/>
      <c r="T5" s="998"/>
      <c r="U5" s="999"/>
      <c r="V5" s="997" t="s">
        <v>359</v>
      </c>
      <c r="W5" s="998"/>
      <c r="X5" s="998"/>
      <c r="Y5" s="998"/>
      <c r="Z5" s="999"/>
      <c r="AA5" s="997" t="s">
        <v>360</v>
      </c>
      <c r="AB5" s="998"/>
      <c r="AC5" s="998"/>
      <c r="AD5" s="998"/>
      <c r="AE5" s="998"/>
      <c r="AF5" s="1090" t="s">
        <v>361</v>
      </c>
      <c r="AG5" s="998"/>
      <c r="AH5" s="998"/>
      <c r="AI5" s="998"/>
      <c r="AJ5" s="1011"/>
      <c r="AK5" s="998" t="s">
        <v>362</v>
      </c>
      <c r="AL5" s="998"/>
      <c r="AM5" s="998"/>
      <c r="AN5" s="998"/>
      <c r="AO5" s="999"/>
      <c r="AP5" s="997" t="s">
        <v>363</v>
      </c>
      <c r="AQ5" s="998"/>
      <c r="AR5" s="998"/>
      <c r="AS5" s="998"/>
      <c r="AT5" s="999"/>
      <c r="AU5" s="997" t="s">
        <v>364</v>
      </c>
      <c r="AV5" s="998"/>
      <c r="AW5" s="998"/>
      <c r="AX5" s="998"/>
      <c r="AY5" s="1011"/>
      <c r="AZ5" s="220"/>
      <c r="BA5" s="220"/>
      <c r="BB5" s="220"/>
      <c r="BC5" s="220"/>
      <c r="BD5" s="220"/>
      <c r="BE5" s="221"/>
      <c r="BF5" s="221"/>
      <c r="BG5" s="221"/>
      <c r="BH5" s="221"/>
      <c r="BI5" s="221"/>
      <c r="BJ5" s="221"/>
      <c r="BK5" s="221"/>
      <c r="BL5" s="221"/>
      <c r="BM5" s="221"/>
      <c r="BN5" s="221"/>
      <c r="BO5" s="221"/>
      <c r="BP5" s="221"/>
      <c r="BQ5" s="991" t="s">
        <v>365</v>
      </c>
      <c r="BR5" s="992"/>
      <c r="BS5" s="992"/>
      <c r="BT5" s="992"/>
      <c r="BU5" s="992"/>
      <c r="BV5" s="992"/>
      <c r="BW5" s="992"/>
      <c r="BX5" s="992"/>
      <c r="BY5" s="992"/>
      <c r="BZ5" s="992"/>
      <c r="CA5" s="992"/>
      <c r="CB5" s="992"/>
      <c r="CC5" s="992"/>
      <c r="CD5" s="992"/>
      <c r="CE5" s="992"/>
      <c r="CF5" s="992"/>
      <c r="CG5" s="993"/>
      <c r="CH5" s="997" t="s">
        <v>366</v>
      </c>
      <c r="CI5" s="998"/>
      <c r="CJ5" s="998"/>
      <c r="CK5" s="998"/>
      <c r="CL5" s="999"/>
      <c r="CM5" s="997" t="s">
        <v>367</v>
      </c>
      <c r="CN5" s="998"/>
      <c r="CO5" s="998"/>
      <c r="CP5" s="998"/>
      <c r="CQ5" s="999"/>
      <c r="CR5" s="997" t="s">
        <v>368</v>
      </c>
      <c r="CS5" s="998"/>
      <c r="CT5" s="998"/>
      <c r="CU5" s="998"/>
      <c r="CV5" s="999"/>
      <c r="CW5" s="997" t="s">
        <v>369</v>
      </c>
      <c r="CX5" s="998"/>
      <c r="CY5" s="998"/>
      <c r="CZ5" s="998"/>
      <c r="DA5" s="999"/>
      <c r="DB5" s="997" t="s">
        <v>370</v>
      </c>
      <c r="DC5" s="998"/>
      <c r="DD5" s="998"/>
      <c r="DE5" s="998"/>
      <c r="DF5" s="999"/>
      <c r="DG5" s="1080" t="s">
        <v>371</v>
      </c>
      <c r="DH5" s="1081"/>
      <c r="DI5" s="1081"/>
      <c r="DJ5" s="1081"/>
      <c r="DK5" s="1082"/>
      <c r="DL5" s="1080" t="s">
        <v>372</v>
      </c>
      <c r="DM5" s="1081"/>
      <c r="DN5" s="1081"/>
      <c r="DO5" s="1081"/>
      <c r="DP5" s="1082"/>
      <c r="DQ5" s="997" t="s">
        <v>373</v>
      </c>
      <c r="DR5" s="998"/>
      <c r="DS5" s="998"/>
      <c r="DT5" s="998"/>
      <c r="DU5" s="999"/>
      <c r="DV5" s="997" t="s">
        <v>364</v>
      </c>
      <c r="DW5" s="998"/>
      <c r="DX5" s="998"/>
      <c r="DY5" s="998"/>
      <c r="DZ5" s="1011"/>
      <c r="EA5" s="222"/>
    </row>
    <row r="6" spans="1:131" s="223" customFormat="1" ht="26.25" customHeight="1" thickBot="1" x14ac:dyDescent="0.25">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091"/>
      <c r="AG6" s="1001"/>
      <c r="AH6" s="1001"/>
      <c r="AI6" s="1001"/>
      <c r="AJ6" s="1012"/>
      <c r="AK6" s="1001"/>
      <c r="AL6" s="1001"/>
      <c r="AM6" s="1001"/>
      <c r="AN6" s="1001"/>
      <c r="AO6" s="1002"/>
      <c r="AP6" s="1000"/>
      <c r="AQ6" s="1001"/>
      <c r="AR6" s="1001"/>
      <c r="AS6" s="1001"/>
      <c r="AT6" s="1002"/>
      <c r="AU6" s="1000"/>
      <c r="AV6" s="1001"/>
      <c r="AW6" s="1001"/>
      <c r="AX6" s="1001"/>
      <c r="AY6" s="1012"/>
      <c r="AZ6" s="220"/>
      <c r="BA6" s="220"/>
      <c r="BB6" s="220"/>
      <c r="BC6" s="220"/>
      <c r="BD6" s="220"/>
      <c r="BE6" s="221"/>
      <c r="BF6" s="221"/>
      <c r="BG6" s="221"/>
      <c r="BH6" s="221"/>
      <c r="BI6" s="221"/>
      <c r="BJ6" s="221"/>
      <c r="BK6" s="221"/>
      <c r="BL6" s="221"/>
      <c r="BM6" s="221"/>
      <c r="BN6" s="221"/>
      <c r="BO6" s="221"/>
      <c r="BP6" s="221"/>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83"/>
      <c r="DH6" s="1084"/>
      <c r="DI6" s="1084"/>
      <c r="DJ6" s="1084"/>
      <c r="DK6" s="1085"/>
      <c r="DL6" s="1083"/>
      <c r="DM6" s="1084"/>
      <c r="DN6" s="1084"/>
      <c r="DO6" s="1084"/>
      <c r="DP6" s="1085"/>
      <c r="DQ6" s="1000"/>
      <c r="DR6" s="1001"/>
      <c r="DS6" s="1001"/>
      <c r="DT6" s="1001"/>
      <c r="DU6" s="1002"/>
      <c r="DV6" s="1000"/>
      <c r="DW6" s="1001"/>
      <c r="DX6" s="1001"/>
      <c r="DY6" s="1001"/>
      <c r="DZ6" s="1012"/>
      <c r="EA6" s="222"/>
    </row>
    <row r="7" spans="1:131" s="223" customFormat="1" ht="26.25" customHeight="1" thickTop="1" x14ac:dyDescent="0.2">
      <c r="A7" s="224">
        <v>1</v>
      </c>
      <c r="B7" s="1043" t="s">
        <v>374</v>
      </c>
      <c r="C7" s="1044"/>
      <c r="D7" s="1044"/>
      <c r="E7" s="1044"/>
      <c r="F7" s="1044"/>
      <c r="G7" s="1044"/>
      <c r="H7" s="1044"/>
      <c r="I7" s="1044"/>
      <c r="J7" s="1044"/>
      <c r="K7" s="1044"/>
      <c r="L7" s="1044"/>
      <c r="M7" s="1044"/>
      <c r="N7" s="1044"/>
      <c r="O7" s="1044"/>
      <c r="P7" s="1045"/>
      <c r="Q7" s="1098">
        <v>179335</v>
      </c>
      <c r="R7" s="1099"/>
      <c r="S7" s="1099"/>
      <c r="T7" s="1099"/>
      <c r="U7" s="1099"/>
      <c r="V7" s="1099">
        <v>178491</v>
      </c>
      <c r="W7" s="1099"/>
      <c r="X7" s="1099"/>
      <c r="Y7" s="1099"/>
      <c r="Z7" s="1099"/>
      <c r="AA7" s="1099">
        <v>845</v>
      </c>
      <c r="AB7" s="1099"/>
      <c r="AC7" s="1099"/>
      <c r="AD7" s="1099"/>
      <c r="AE7" s="1100"/>
      <c r="AF7" s="1101">
        <v>260</v>
      </c>
      <c r="AG7" s="1102"/>
      <c r="AH7" s="1102"/>
      <c r="AI7" s="1102"/>
      <c r="AJ7" s="1103"/>
      <c r="AK7" s="1104">
        <v>4763</v>
      </c>
      <c r="AL7" s="1105"/>
      <c r="AM7" s="1105"/>
      <c r="AN7" s="1105"/>
      <c r="AO7" s="1105"/>
      <c r="AP7" s="1105">
        <v>69697</v>
      </c>
      <c r="AQ7" s="1105"/>
      <c r="AR7" s="1105"/>
      <c r="AS7" s="1105"/>
      <c r="AT7" s="1105"/>
      <c r="AU7" s="1106"/>
      <c r="AV7" s="1106"/>
      <c r="AW7" s="1106"/>
      <c r="AX7" s="1106"/>
      <c r="AY7" s="1107"/>
      <c r="AZ7" s="220"/>
      <c r="BA7" s="220"/>
      <c r="BB7" s="220"/>
      <c r="BC7" s="220"/>
      <c r="BD7" s="220"/>
      <c r="BE7" s="221"/>
      <c r="BF7" s="221"/>
      <c r="BG7" s="221"/>
      <c r="BH7" s="221"/>
      <c r="BI7" s="221"/>
      <c r="BJ7" s="221"/>
      <c r="BK7" s="221"/>
      <c r="BL7" s="221"/>
      <c r="BM7" s="221"/>
      <c r="BN7" s="221"/>
      <c r="BO7" s="221"/>
      <c r="BP7" s="221"/>
      <c r="BQ7" s="224">
        <v>1</v>
      </c>
      <c r="BR7" s="225"/>
      <c r="BS7" s="1095" t="s">
        <v>562</v>
      </c>
      <c r="BT7" s="1096"/>
      <c r="BU7" s="1096"/>
      <c r="BV7" s="1096"/>
      <c r="BW7" s="1096"/>
      <c r="BX7" s="1096"/>
      <c r="BY7" s="1096"/>
      <c r="BZ7" s="1096"/>
      <c r="CA7" s="1096"/>
      <c r="CB7" s="1096"/>
      <c r="CC7" s="1096"/>
      <c r="CD7" s="1096"/>
      <c r="CE7" s="1096"/>
      <c r="CF7" s="1096"/>
      <c r="CG7" s="1108"/>
      <c r="CH7" s="1092">
        <v>-3</v>
      </c>
      <c r="CI7" s="1093"/>
      <c r="CJ7" s="1093"/>
      <c r="CK7" s="1093"/>
      <c r="CL7" s="1094"/>
      <c r="CM7" s="1092">
        <v>225</v>
      </c>
      <c r="CN7" s="1093"/>
      <c r="CO7" s="1093"/>
      <c r="CP7" s="1093"/>
      <c r="CQ7" s="1094"/>
      <c r="CR7" s="1092">
        <v>200</v>
      </c>
      <c r="CS7" s="1093"/>
      <c r="CT7" s="1093"/>
      <c r="CU7" s="1093"/>
      <c r="CV7" s="1094"/>
      <c r="CW7" s="1092">
        <v>31</v>
      </c>
      <c r="CX7" s="1093"/>
      <c r="CY7" s="1093"/>
      <c r="CZ7" s="1093"/>
      <c r="DA7" s="1094"/>
      <c r="DB7" s="1092" t="s">
        <v>561</v>
      </c>
      <c r="DC7" s="1093"/>
      <c r="DD7" s="1093"/>
      <c r="DE7" s="1093"/>
      <c r="DF7" s="1094"/>
      <c r="DG7" s="1092" t="s">
        <v>561</v>
      </c>
      <c r="DH7" s="1093"/>
      <c r="DI7" s="1093"/>
      <c r="DJ7" s="1093"/>
      <c r="DK7" s="1094"/>
      <c r="DL7" s="1092" t="s">
        <v>561</v>
      </c>
      <c r="DM7" s="1093"/>
      <c r="DN7" s="1093"/>
      <c r="DO7" s="1093"/>
      <c r="DP7" s="1094"/>
      <c r="DQ7" s="1092" t="s">
        <v>561</v>
      </c>
      <c r="DR7" s="1093"/>
      <c r="DS7" s="1093"/>
      <c r="DT7" s="1093"/>
      <c r="DU7" s="1094"/>
      <c r="DV7" s="1095"/>
      <c r="DW7" s="1096"/>
      <c r="DX7" s="1096"/>
      <c r="DY7" s="1096"/>
      <c r="DZ7" s="1097"/>
      <c r="EA7" s="222"/>
    </row>
    <row r="8" spans="1:131" s="223" customFormat="1" ht="26.25" customHeight="1" x14ac:dyDescent="0.2">
      <c r="A8" s="226">
        <v>2</v>
      </c>
      <c r="B8" s="1026" t="s">
        <v>375</v>
      </c>
      <c r="C8" s="1027"/>
      <c r="D8" s="1027"/>
      <c r="E8" s="1027"/>
      <c r="F8" s="1027"/>
      <c r="G8" s="1027"/>
      <c r="H8" s="1027"/>
      <c r="I8" s="1027"/>
      <c r="J8" s="1027"/>
      <c r="K8" s="1027"/>
      <c r="L8" s="1027"/>
      <c r="M8" s="1027"/>
      <c r="N8" s="1027"/>
      <c r="O8" s="1027"/>
      <c r="P8" s="1028"/>
      <c r="Q8" s="1034">
        <v>492</v>
      </c>
      <c r="R8" s="1035"/>
      <c r="S8" s="1035"/>
      <c r="T8" s="1035"/>
      <c r="U8" s="1035"/>
      <c r="V8" s="1035">
        <v>29</v>
      </c>
      <c r="W8" s="1035"/>
      <c r="X8" s="1035"/>
      <c r="Y8" s="1035"/>
      <c r="Z8" s="1035"/>
      <c r="AA8" s="1035">
        <v>462</v>
      </c>
      <c r="AB8" s="1035"/>
      <c r="AC8" s="1035"/>
      <c r="AD8" s="1035"/>
      <c r="AE8" s="1036"/>
      <c r="AF8" s="1031" t="s">
        <v>122</v>
      </c>
      <c r="AG8" s="1032"/>
      <c r="AH8" s="1032"/>
      <c r="AI8" s="1032"/>
      <c r="AJ8" s="1033"/>
      <c r="AK8" s="1076" t="s">
        <v>561</v>
      </c>
      <c r="AL8" s="1077"/>
      <c r="AM8" s="1077"/>
      <c r="AN8" s="1077"/>
      <c r="AO8" s="1077"/>
      <c r="AP8" s="1077" t="s">
        <v>561</v>
      </c>
      <c r="AQ8" s="1077"/>
      <c r="AR8" s="1077"/>
      <c r="AS8" s="1077"/>
      <c r="AT8" s="1077"/>
      <c r="AU8" s="1078"/>
      <c r="AV8" s="1078"/>
      <c r="AW8" s="1078"/>
      <c r="AX8" s="1078"/>
      <c r="AY8" s="1079"/>
      <c r="AZ8" s="220"/>
      <c r="BA8" s="220"/>
      <c r="BB8" s="220"/>
      <c r="BC8" s="220"/>
      <c r="BD8" s="220"/>
      <c r="BE8" s="221"/>
      <c r="BF8" s="221"/>
      <c r="BG8" s="221"/>
      <c r="BH8" s="221"/>
      <c r="BI8" s="221"/>
      <c r="BJ8" s="221"/>
      <c r="BK8" s="221"/>
      <c r="BL8" s="221"/>
      <c r="BM8" s="221"/>
      <c r="BN8" s="221"/>
      <c r="BO8" s="221"/>
      <c r="BP8" s="221"/>
      <c r="BQ8" s="226">
        <v>2</v>
      </c>
      <c r="BR8" s="227"/>
      <c r="BS8" s="988" t="s">
        <v>563</v>
      </c>
      <c r="BT8" s="989"/>
      <c r="BU8" s="989"/>
      <c r="BV8" s="989"/>
      <c r="BW8" s="989"/>
      <c r="BX8" s="989"/>
      <c r="BY8" s="989"/>
      <c r="BZ8" s="989"/>
      <c r="CA8" s="989"/>
      <c r="CB8" s="989"/>
      <c r="CC8" s="989"/>
      <c r="CD8" s="989"/>
      <c r="CE8" s="989"/>
      <c r="CF8" s="989"/>
      <c r="CG8" s="1010"/>
      <c r="CH8" s="985">
        <v>-56</v>
      </c>
      <c r="CI8" s="986"/>
      <c r="CJ8" s="986"/>
      <c r="CK8" s="986"/>
      <c r="CL8" s="987"/>
      <c r="CM8" s="985">
        <v>67</v>
      </c>
      <c r="CN8" s="986"/>
      <c r="CO8" s="986"/>
      <c r="CP8" s="986"/>
      <c r="CQ8" s="987"/>
      <c r="CR8" s="985">
        <v>100</v>
      </c>
      <c r="CS8" s="986"/>
      <c r="CT8" s="986"/>
      <c r="CU8" s="986"/>
      <c r="CV8" s="987"/>
      <c r="CW8" s="985" t="s">
        <v>490</v>
      </c>
      <c r="CX8" s="986"/>
      <c r="CY8" s="986"/>
      <c r="CZ8" s="986"/>
      <c r="DA8" s="987"/>
      <c r="DB8" s="985" t="s">
        <v>490</v>
      </c>
      <c r="DC8" s="986"/>
      <c r="DD8" s="986"/>
      <c r="DE8" s="986"/>
      <c r="DF8" s="987"/>
      <c r="DG8" s="985" t="s">
        <v>490</v>
      </c>
      <c r="DH8" s="986"/>
      <c r="DI8" s="986"/>
      <c r="DJ8" s="986"/>
      <c r="DK8" s="987"/>
      <c r="DL8" s="985" t="s">
        <v>490</v>
      </c>
      <c r="DM8" s="986"/>
      <c r="DN8" s="986"/>
      <c r="DO8" s="986"/>
      <c r="DP8" s="987"/>
      <c r="DQ8" s="985" t="s">
        <v>490</v>
      </c>
      <c r="DR8" s="986"/>
      <c r="DS8" s="986"/>
      <c r="DT8" s="986"/>
      <c r="DU8" s="987"/>
      <c r="DV8" s="988"/>
      <c r="DW8" s="989"/>
      <c r="DX8" s="989"/>
      <c r="DY8" s="989"/>
      <c r="DZ8" s="990"/>
      <c r="EA8" s="222"/>
    </row>
    <row r="9" spans="1:131" s="223" customFormat="1" ht="26.25" customHeight="1" x14ac:dyDescent="0.2">
      <c r="A9" s="226">
        <v>3</v>
      </c>
      <c r="B9" s="1026" t="s">
        <v>376</v>
      </c>
      <c r="C9" s="1027"/>
      <c r="D9" s="1027"/>
      <c r="E9" s="1027"/>
      <c r="F9" s="1027"/>
      <c r="G9" s="1027"/>
      <c r="H9" s="1027"/>
      <c r="I9" s="1027"/>
      <c r="J9" s="1027"/>
      <c r="K9" s="1027"/>
      <c r="L9" s="1027"/>
      <c r="M9" s="1027"/>
      <c r="N9" s="1027"/>
      <c r="O9" s="1027"/>
      <c r="P9" s="1028"/>
      <c r="Q9" s="1034">
        <v>45</v>
      </c>
      <c r="R9" s="1035"/>
      <c r="S9" s="1035"/>
      <c r="T9" s="1035"/>
      <c r="U9" s="1035"/>
      <c r="V9" s="1035">
        <v>44</v>
      </c>
      <c r="W9" s="1035"/>
      <c r="X9" s="1035"/>
      <c r="Y9" s="1035"/>
      <c r="Z9" s="1035"/>
      <c r="AA9" s="1035">
        <v>2</v>
      </c>
      <c r="AB9" s="1035"/>
      <c r="AC9" s="1035"/>
      <c r="AD9" s="1035"/>
      <c r="AE9" s="1036"/>
      <c r="AF9" s="1031">
        <v>2</v>
      </c>
      <c r="AG9" s="1032"/>
      <c r="AH9" s="1032"/>
      <c r="AI9" s="1032"/>
      <c r="AJ9" s="1033"/>
      <c r="AK9" s="1076">
        <v>14</v>
      </c>
      <c r="AL9" s="1077"/>
      <c r="AM9" s="1077"/>
      <c r="AN9" s="1077"/>
      <c r="AO9" s="1077"/>
      <c r="AP9" s="1077" t="s">
        <v>561</v>
      </c>
      <c r="AQ9" s="1077"/>
      <c r="AR9" s="1077"/>
      <c r="AS9" s="1077"/>
      <c r="AT9" s="1077"/>
      <c r="AU9" s="1078"/>
      <c r="AV9" s="1078"/>
      <c r="AW9" s="1078"/>
      <c r="AX9" s="1078"/>
      <c r="AY9" s="1079"/>
      <c r="AZ9" s="220"/>
      <c r="BA9" s="220"/>
      <c r="BB9" s="220"/>
      <c r="BC9" s="220"/>
      <c r="BD9" s="220"/>
      <c r="BE9" s="221"/>
      <c r="BF9" s="221"/>
      <c r="BG9" s="221"/>
      <c r="BH9" s="221"/>
      <c r="BI9" s="221"/>
      <c r="BJ9" s="221"/>
      <c r="BK9" s="221"/>
      <c r="BL9" s="221"/>
      <c r="BM9" s="221"/>
      <c r="BN9" s="221"/>
      <c r="BO9" s="221"/>
      <c r="BP9" s="221"/>
      <c r="BQ9" s="226">
        <v>3</v>
      </c>
      <c r="BR9" s="227"/>
      <c r="BS9" s="988" t="s">
        <v>564</v>
      </c>
      <c r="BT9" s="989"/>
      <c r="BU9" s="989"/>
      <c r="BV9" s="989"/>
      <c r="BW9" s="989"/>
      <c r="BX9" s="989"/>
      <c r="BY9" s="989"/>
      <c r="BZ9" s="989"/>
      <c r="CA9" s="989"/>
      <c r="CB9" s="989"/>
      <c r="CC9" s="989"/>
      <c r="CD9" s="989"/>
      <c r="CE9" s="989"/>
      <c r="CF9" s="989"/>
      <c r="CG9" s="1010"/>
      <c r="CH9" s="985">
        <v>9</v>
      </c>
      <c r="CI9" s="986"/>
      <c r="CJ9" s="986"/>
      <c r="CK9" s="986"/>
      <c r="CL9" s="987"/>
      <c r="CM9" s="985">
        <v>178</v>
      </c>
      <c r="CN9" s="986"/>
      <c r="CO9" s="986"/>
      <c r="CP9" s="986"/>
      <c r="CQ9" s="987"/>
      <c r="CR9" s="985">
        <v>200</v>
      </c>
      <c r="CS9" s="986"/>
      <c r="CT9" s="986"/>
      <c r="CU9" s="986"/>
      <c r="CV9" s="987"/>
      <c r="CW9" s="985" t="s">
        <v>490</v>
      </c>
      <c r="CX9" s="986"/>
      <c r="CY9" s="986"/>
      <c r="CZ9" s="986"/>
      <c r="DA9" s="987"/>
      <c r="DB9" s="985" t="s">
        <v>490</v>
      </c>
      <c r="DC9" s="986"/>
      <c r="DD9" s="986"/>
      <c r="DE9" s="986"/>
      <c r="DF9" s="987"/>
      <c r="DG9" s="985" t="s">
        <v>490</v>
      </c>
      <c r="DH9" s="986"/>
      <c r="DI9" s="986"/>
      <c r="DJ9" s="986"/>
      <c r="DK9" s="987"/>
      <c r="DL9" s="985" t="s">
        <v>490</v>
      </c>
      <c r="DM9" s="986"/>
      <c r="DN9" s="986"/>
      <c r="DO9" s="986"/>
      <c r="DP9" s="987"/>
      <c r="DQ9" s="985" t="s">
        <v>490</v>
      </c>
      <c r="DR9" s="986"/>
      <c r="DS9" s="986"/>
      <c r="DT9" s="986"/>
      <c r="DU9" s="987"/>
      <c r="DV9" s="988"/>
      <c r="DW9" s="989"/>
      <c r="DX9" s="989"/>
      <c r="DY9" s="989"/>
      <c r="DZ9" s="990"/>
      <c r="EA9" s="222"/>
    </row>
    <row r="10" spans="1:131" s="223" customFormat="1" ht="26.25" customHeight="1" x14ac:dyDescent="0.2">
      <c r="A10" s="226">
        <v>4</v>
      </c>
      <c r="B10" s="1026" t="s">
        <v>377</v>
      </c>
      <c r="C10" s="1027"/>
      <c r="D10" s="1027"/>
      <c r="E10" s="1027"/>
      <c r="F10" s="1027"/>
      <c r="G10" s="1027"/>
      <c r="H10" s="1027"/>
      <c r="I10" s="1027"/>
      <c r="J10" s="1027"/>
      <c r="K10" s="1027"/>
      <c r="L10" s="1027"/>
      <c r="M10" s="1027"/>
      <c r="N10" s="1027"/>
      <c r="O10" s="1027"/>
      <c r="P10" s="1028"/>
      <c r="Q10" s="1034">
        <v>1716</v>
      </c>
      <c r="R10" s="1035"/>
      <c r="S10" s="1035"/>
      <c r="T10" s="1035"/>
      <c r="U10" s="1035"/>
      <c r="V10" s="1035">
        <v>1716</v>
      </c>
      <c r="W10" s="1035"/>
      <c r="X10" s="1035"/>
      <c r="Y10" s="1035"/>
      <c r="Z10" s="1035"/>
      <c r="AA10" s="1035">
        <v>0</v>
      </c>
      <c r="AB10" s="1035"/>
      <c r="AC10" s="1035"/>
      <c r="AD10" s="1035"/>
      <c r="AE10" s="1036"/>
      <c r="AF10" s="1031">
        <v>-128</v>
      </c>
      <c r="AG10" s="1032"/>
      <c r="AH10" s="1032"/>
      <c r="AI10" s="1032"/>
      <c r="AJ10" s="1033"/>
      <c r="AK10" s="1076">
        <v>31</v>
      </c>
      <c r="AL10" s="1077"/>
      <c r="AM10" s="1077"/>
      <c r="AN10" s="1077"/>
      <c r="AO10" s="1077"/>
      <c r="AP10" s="1077" t="s">
        <v>561</v>
      </c>
      <c r="AQ10" s="1077"/>
      <c r="AR10" s="1077"/>
      <c r="AS10" s="1077"/>
      <c r="AT10" s="1077"/>
      <c r="AU10" s="1078"/>
      <c r="AV10" s="1078"/>
      <c r="AW10" s="1078"/>
      <c r="AX10" s="1078"/>
      <c r="AY10" s="1079"/>
      <c r="AZ10" s="220"/>
      <c r="BA10" s="220"/>
      <c r="BB10" s="220"/>
      <c r="BC10" s="220"/>
      <c r="BD10" s="220"/>
      <c r="BE10" s="221"/>
      <c r="BF10" s="221"/>
      <c r="BG10" s="221"/>
      <c r="BH10" s="221"/>
      <c r="BI10" s="221"/>
      <c r="BJ10" s="221"/>
      <c r="BK10" s="221"/>
      <c r="BL10" s="221"/>
      <c r="BM10" s="221"/>
      <c r="BN10" s="221"/>
      <c r="BO10" s="221"/>
      <c r="BP10" s="221"/>
      <c r="BQ10" s="226">
        <v>4</v>
      </c>
      <c r="BR10" s="227"/>
      <c r="BS10" s="988" t="s">
        <v>565</v>
      </c>
      <c r="BT10" s="989"/>
      <c r="BU10" s="989"/>
      <c r="BV10" s="989"/>
      <c r="BW10" s="989"/>
      <c r="BX10" s="989"/>
      <c r="BY10" s="989"/>
      <c r="BZ10" s="989"/>
      <c r="CA10" s="989"/>
      <c r="CB10" s="989"/>
      <c r="CC10" s="989"/>
      <c r="CD10" s="989"/>
      <c r="CE10" s="989"/>
      <c r="CF10" s="989"/>
      <c r="CG10" s="1010"/>
      <c r="CH10" s="985">
        <v>-4</v>
      </c>
      <c r="CI10" s="986"/>
      <c r="CJ10" s="986"/>
      <c r="CK10" s="986"/>
      <c r="CL10" s="987"/>
      <c r="CM10" s="985">
        <v>202</v>
      </c>
      <c r="CN10" s="986"/>
      <c r="CO10" s="986"/>
      <c r="CP10" s="986"/>
      <c r="CQ10" s="987"/>
      <c r="CR10" s="985">
        <v>200</v>
      </c>
      <c r="CS10" s="986"/>
      <c r="CT10" s="986"/>
      <c r="CU10" s="986"/>
      <c r="CV10" s="987"/>
      <c r="CW10" s="985" t="s">
        <v>490</v>
      </c>
      <c r="CX10" s="986"/>
      <c r="CY10" s="986"/>
      <c r="CZ10" s="986"/>
      <c r="DA10" s="987"/>
      <c r="DB10" s="985" t="s">
        <v>490</v>
      </c>
      <c r="DC10" s="986"/>
      <c r="DD10" s="986"/>
      <c r="DE10" s="986"/>
      <c r="DF10" s="987"/>
      <c r="DG10" s="985" t="s">
        <v>490</v>
      </c>
      <c r="DH10" s="986"/>
      <c r="DI10" s="986"/>
      <c r="DJ10" s="986"/>
      <c r="DK10" s="987"/>
      <c r="DL10" s="985" t="s">
        <v>490</v>
      </c>
      <c r="DM10" s="986"/>
      <c r="DN10" s="986"/>
      <c r="DO10" s="986"/>
      <c r="DP10" s="987"/>
      <c r="DQ10" s="985" t="s">
        <v>490</v>
      </c>
      <c r="DR10" s="986"/>
      <c r="DS10" s="986"/>
      <c r="DT10" s="986"/>
      <c r="DU10" s="987"/>
      <c r="DV10" s="988"/>
      <c r="DW10" s="989"/>
      <c r="DX10" s="989"/>
      <c r="DY10" s="989"/>
      <c r="DZ10" s="990"/>
      <c r="EA10" s="222"/>
    </row>
    <row r="11" spans="1:131" s="223" customFormat="1" ht="26.25" customHeight="1" x14ac:dyDescent="0.2">
      <c r="A11" s="226">
        <v>5</v>
      </c>
      <c r="B11" s="1026" t="s">
        <v>378</v>
      </c>
      <c r="C11" s="1027"/>
      <c r="D11" s="1027"/>
      <c r="E11" s="1027"/>
      <c r="F11" s="1027"/>
      <c r="G11" s="1027"/>
      <c r="H11" s="1027"/>
      <c r="I11" s="1027"/>
      <c r="J11" s="1027"/>
      <c r="K11" s="1027"/>
      <c r="L11" s="1027"/>
      <c r="M11" s="1027"/>
      <c r="N11" s="1027"/>
      <c r="O11" s="1027"/>
      <c r="P11" s="1028"/>
      <c r="Q11" s="1034">
        <v>795</v>
      </c>
      <c r="R11" s="1035"/>
      <c r="S11" s="1035"/>
      <c r="T11" s="1035"/>
      <c r="U11" s="1035"/>
      <c r="V11" s="1035">
        <v>795</v>
      </c>
      <c r="W11" s="1035"/>
      <c r="X11" s="1035"/>
      <c r="Y11" s="1035"/>
      <c r="Z11" s="1035"/>
      <c r="AA11" s="1035" t="s">
        <v>561</v>
      </c>
      <c r="AB11" s="1035"/>
      <c r="AC11" s="1035"/>
      <c r="AD11" s="1035"/>
      <c r="AE11" s="1036"/>
      <c r="AF11" s="1031" t="s">
        <v>122</v>
      </c>
      <c r="AG11" s="1032"/>
      <c r="AH11" s="1032"/>
      <c r="AI11" s="1032"/>
      <c r="AJ11" s="1033"/>
      <c r="AK11" s="1076" t="s">
        <v>561</v>
      </c>
      <c r="AL11" s="1077"/>
      <c r="AM11" s="1077"/>
      <c r="AN11" s="1077"/>
      <c r="AO11" s="1077"/>
      <c r="AP11" s="1077">
        <v>14399</v>
      </c>
      <c r="AQ11" s="1077"/>
      <c r="AR11" s="1077"/>
      <c r="AS11" s="1077"/>
      <c r="AT11" s="1077"/>
      <c r="AU11" s="1078"/>
      <c r="AV11" s="1078"/>
      <c r="AW11" s="1078"/>
      <c r="AX11" s="1078"/>
      <c r="AY11" s="1079"/>
      <c r="AZ11" s="220"/>
      <c r="BA11" s="220"/>
      <c r="BB11" s="220"/>
      <c r="BC11" s="220"/>
      <c r="BD11" s="220"/>
      <c r="BE11" s="221"/>
      <c r="BF11" s="221"/>
      <c r="BG11" s="221"/>
      <c r="BH11" s="221"/>
      <c r="BI11" s="221"/>
      <c r="BJ11" s="221"/>
      <c r="BK11" s="221"/>
      <c r="BL11" s="221"/>
      <c r="BM11" s="221"/>
      <c r="BN11" s="221"/>
      <c r="BO11" s="221"/>
      <c r="BP11" s="221"/>
      <c r="BQ11" s="226">
        <v>5</v>
      </c>
      <c r="BR11" s="227"/>
      <c r="BS11" s="988" t="s">
        <v>566</v>
      </c>
      <c r="BT11" s="989"/>
      <c r="BU11" s="989"/>
      <c r="BV11" s="989"/>
      <c r="BW11" s="989"/>
      <c r="BX11" s="989"/>
      <c r="BY11" s="989"/>
      <c r="BZ11" s="989"/>
      <c r="CA11" s="989"/>
      <c r="CB11" s="989"/>
      <c r="CC11" s="989"/>
      <c r="CD11" s="989"/>
      <c r="CE11" s="989"/>
      <c r="CF11" s="989"/>
      <c r="CG11" s="1010"/>
      <c r="CH11" s="985">
        <v>162</v>
      </c>
      <c r="CI11" s="986"/>
      <c r="CJ11" s="986"/>
      <c r="CK11" s="986"/>
      <c r="CL11" s="987"/>
      <c r="CM11" s="985">
        <v>5062</v>
      </c>
      <c r="CN11" s="986"/>
      <c r="CO11" s="986"/>
      <c r="CP11" s="986"/>
      <c r="CQ11" s="987"/>
      <c r="CR11" s="985">
        <v>41</v>
      </c>
      <c r="CS11" s="986"/>
      <c r="CT11" s="986"/>
      <c r="CU11" s="986"/>
      <c r="CV11" s="987"/>
      <c r="CW11" s="985" t="s">
        <v>490</v>
      </c>
      <c r="CX11" s="986"/>
      <c r="CY11" s="986"/>
      <c r="CZ11" s="986"/>
      <c r="DA11" s="987"/>
      <c r="DB11" s="985" t="s">
        <v>490</v>
      </c>
      <c r="DC11" s="986"/>
      <c r="DD11" s="986"/>
      <c r="DE11" s="986"/>
      <c r="DF11" s="987"/>
      <c r="DG11" s="985" t="s">
        <v>490</v>
      </c>
      <c r="DH11" s="986"/>
      <c r="DI11" s="986"/>
      <c r="DJ11" s="986"/>
      <c r="DK11" s="987"/>
      <c r="DL11" s="985" t="s">
        <v>490</v>
      </c>
      <c r="DM11" s="986"/>
      <c r="DN11" s="986"/>
      <c r="DO11" s="986"/>
      <c r="DP11" s="987"/>
      <c r="DQ11" s="985" t="s">
        <v>490</v>
      </c>
      <c r="DR11" s="986"/>
      <c r="DS11" s="986"/>
      <c r="DT11" s="986"/>
      <c r="DU11" s="987"/>
      <c r="DV11" s="988"/>
      <c r="DW11" s="989"/>
      <c r="DX11" s="989"/>
      <c r="DY11" s="989"/>
      <c r="DZ11" s="990"/>
      <c r="EA11" s="222"/>
    </row>
    <row r="12" spans="1:131" s="223" customFormat="1" ht="26.25" customHeight="1" x14ac:dyDescent="0.2">
      <c r="A12" s="226">
        <v>6</v>
      </c>
      <c r="B12" s="1026" t="s">
        <v>379</v>
      </c>
      <c r="C12" s="1027"/>
      <c r="D12" s="1027"/>
      <c r="E12" s="1027"/>
      <c r="F12" s="1027"/>
      <c r="G12" s="1027"/>
      <c r="H12" s="1027"/>
      <c r="I12" s="1027"/>
      <c r="J12" s="1027"/>
      <c r="K12" s="1027"/>
      <c r="L12" s="1027"/>
      <c r="M12" s="1027"/>
      <c r="N12" s="1027"/>
      <c r="O12" s="1027"/>
      <c r="P12" s="1028"/>
      <c r="Q12" s="1034">
        <v>155</v>
      </c>
      <c r="R12" s="1035"/>
      <c r="S12" s="1035"/>
      <c r="T12" s="1035"/>
      <c r="U12" s="1035"/>
      <c r="V12" s="1035">
        <v>65</v>
      </c>
      <c r="W12" s="1035"/>
      <c r="X12" s="1035"/>
      <c r="Y12" s="1035"/>
      <c r="Z12" s="1035"/>
      <c r="AA12" s="1035">
        <v>90</v>
      </c>
      <c r="AB12" s="1035"/>
      <c r="AC12" s="1035"/>
      <c r="AD12" s="1035"/>
      <c r="AE12" s="1036"/>
      <c r="AF12" s="1031">
        <v>55</v>
      </c>
      <c r="AG12" s="1032"/>
      <c r="AH12" s="1032"/>
      <c r="AI12" s="1032"/>
      <c r="AJ12" s="1033"/>
      <c r="AK12" s="1076">
        <v>1</v>
      </c>
      <c r="AL12" s="1077"/>
      <c r="AM12" s="1077"/>
      <c r="AN12" s="1077"/>
      <c r="AO12" s="1077"/>
      <c r="AP12" s="1077">
        <v>342</v>
      </c>
      <c r="AQ12" s="1077"/>
      <c r="AR12" s="1077"/>
      <c r="AS12" s="1077"/>
      <c r="AT12" s="1077"/>
      <c r="AU12" s="1078"/>
      <c r="AV12" s="1078"/>
      <c r="AW12" s="1078"/>
      <c r="AX12" s="1078"/>
      <c r="AY12" s="1079"/>
      <c r="AZ12" s="220"/>
      <c r="BA12" s="220"/>
      <c r="BB12" s="220"/>
      <c r="BC12" s="220"/>
      <c r="BD12" s="220"/>
      <c r="BE12" s="221"/>
      <c r="BF12" s="221"/>
      <c r="BG12" s="221"/>
      <c r="BH12" s="221"/>
      <c r="BI12" s="221"/>
      <c r="BJ12" s="221"/>
      <c r="BK12" s="221"/>
      <c r="BL12" s="221"/>
      <c r="BM12" s="221"/>
      <c r="BN12" s="221"/>
      <c r="BO12" s="221"/>
      <c r="BP12" s="221"/>
      <c r="BQ12" s="226">
        <v>6</v>
      </c>
      <c r="BR12" s="227"/>
      <c r="BS12" s="988" t="s">
        <v>567</v>
      </c>
      <c r="BT12" s="989"/>
      <c r="BU12" s="989"/>
      <c r="BV12" s="989"/>
      <c r="BW12" s="989"/>
      <c r="BX12" s="989"/>
      <c r="BY12" s="989"/>
      <c r="BZ12" s="989"/>
      <c r="CA12" s="989"/>
      <c r="CB12" s="989"/>
      <c r="CC12" s="989"/>
      <c r="CD12" s="989"/>
      <c r="CE12" s="989"/>
      <c r="CF12" s="989"/>
      <c r="CG12" s="1010"/>
      <c r="CH12" s="985">
        <v>3</v>
      </c>
      <c r="CI12" s="986"/>
      <c r="CJ12" s="986"/>
      <c r="CK12" s="986"/>
      <c r="CL12" s="987"/>
      <c r="CM12" s="985">
        <v>995</v>
      </c>
      <c r="CN12" s="986"/>
      <c r="CO12" s="986"/>
      <c r="CP12" s="986"/>
      <c r="CQ12" s="987"/>
      <c r="CR12" s="985">
        <v>539</v>
      </c>
      <c r="CS12" s="986"/>
      <c r="CT12" s="986"/>
      <c r="CU12" s="986"/>
      <c r="CV12" s="987"/>
      <c r="CW12" s="985" t="s">
        <v>490</v>
      </c>
      <c r="CX12" s="986"/>
      <c r="CY12" s="986"/>
      <c r="CZ12" s="986"/>
      <c r="DA12" s="987"/>
      <c r="DB12" s="985" t="s">
        <v>490</v>
      </c>
      <c r="DC12" s="986"/>
      <c r="DD12" s="986"/>
      <c r="DE12" s="986"/>
      <c r="DF12" s="987"/>
      <c r="DG12" s="985" t="s">
        <v>490</v>
      </c>
      <c r="DH12" s="986"/>
      <c r="DI12" s="986"/>
      <c r="DJ12" s="986"/>
      <c r="DK12" s="987"/>
      <c r="DL12" s="985" t="s">
        <v>490</v>
      </c>
      <c r="DM12" s="986"/>
      <c r="DN12" s="986"/>
      <c r="DO12" s="986"/>
      <c r="DP12" s="987"/>
      <c r="DQ12" s="985" t="s">
        <v>490</v>
      </c>
      <c r="DR12" s="986"/>
      <c r="DS12" s="986"/>
      <c r="DT12" s="986"/>
      <c r="DU12" s="987"/>
      <c r="DV12" s="988"/>
      <c r="DW12" s="989"/>
      <c r="DX12" s="989"/>
      <c r="DY12" s="989"/>
      <c r="DZ12" s="990"/>
      <c r="EA12" s="222"/>
    </row>
    <row r="13" spans="1:131" s="223" customFormat="1" ht="26.25" customHeight="1" x14ac:dyDescent="0.2">
      <c r="A13" s="226">
        <v>7</v>
      </c>
      <c r="B13" s="1026"/>
      <c r="C13" s="1027"/>
      <c r="D13" s="1027"/>
      <c r="E13" s="1027"/>
      <c r="F13" s="1027"/>
      <c r="G13" s="1027"/>
      <c r="H13" s="1027"/>
      <c r="I13" s="1027"/>
      <c r="J13" s="1027"/>
      <c r="K13" s="1027"/>
      <c r="L13" s="1027"/>
      <c r="M13" s="1027"/>
      <c r="N13" s="1027"/>
      <c r="O13" s="1027"/>
      <c r="P13" s="1028"/>
      <c r="Q13" s="1034"/>
      <c r="R13" s="1035"/>
      <c r="S13" s="1035"/>
      <c r="T13" s="1035"/>
      <c r="U13" s="1035"/>
      <c r="V13" s="1035"/>
      <c r="W13" s="1035"/>
      <c r="X13" s="1035"/>
      <c r="Y13" s="1035"/>
      <c r="Z13" s="1035"/>
      <c r="AA13" s="1035"/>
      <c r="AB13" s="1035"/>
      <c r="AC13" s="1035"/>
      <c r="AD13" s="1035"/>
      <c r="AE13" s="1036"/>
      <c r="AF13" s="1031"/>
      <c r="AG13" s="1032"/>
      <c r="AH13" s="1032"/>
      <c r="AI13" s="1032"/>
      <c r="AJ13" s="1033"/>
      <c r="AK13" s="1076"/>
      <c r="AL13" s="1077"/>
      <c r="AM13" s="1077"/>
      <c r="AN13" s="1077"/>
      <c r="AO13" s="1077"/>
      <c r="AP13" s="1077"/>
      <c r="AQ13" s="1077"/>
      <c r="AR13" s="1077"/>
      <c r="AS13" s="1077"/>
      <c r="AT13" s="1077"/>
      <c r="AU13" s="1078"/>
      <c r="AV13" s="1078"/>
      <c r="AW13" s="1078"/>
      <c r="AX13" s="1078"/>
      <c r="AY13" s="1079"/>
      <c r="AZ13" s="220"/>
      <c r="BA13" s="220"/>
      <c r="BB13" s="220"/>
      <c r="BC13" s="220"/>
      <c r="BD13" s="220"/>
      <c r="BE13" s="221"/>
      <c r="BF13" s="221"/>
      <c r="BG13" s="221"/>
      <c r="BH13" s="221"/>
      <c r="BI13" s="221"/>
      <c r="BJ13" s="221"/>
      <c r="BK13" s="221"/>
      <c r="BL13" s="221"/>
      <c r="BM13" s="221"/>
      <c r="BN13" s="221"/>
      <c r="BO13" s="221"/>
      <c r="BP13" s="221"/>
      <c r="BQ13" s="226">
        <v>7</v>
      </c>
      <c r="BR13" s="227"/>
      <c r="BS13" s="988" t="s">
        <v>568</v>
      </c>
      <c r="BT13" s="989"/>
      <c r="BU13" s="989"/>
      <c r="BV13" s="989"/>
      <c r="BW13" s="989"/>
      <c r="BX13" s="989"/>
      <c r="BY13" s="989"/>
      <c r="BZ13" s="989"/>
      <c r="CA13" s="989"/>
      <c r="CB13" s="989"/>
      <c r="CC13" s="989"/>
      <c r="CD13" s="989"/>
      <c r="CE13" s="989"/>
      <c r="CF13" s="989"/>
      <c r="CG13" s="1010"/>
      <c r="CH13" s="985">
        <v>-443</v>
      </c>
      <c r="CI13" s="986"/>
      <c r="CJ13" s="986"/>
      <c r="CK13" s="986"/>
      <c r="CL13" s="987"/>
      <c r="CM13" s="985">
        <v>-539</v>
      </c>
      <c r="CN13" s="986"/>
      <c r="CO13" s="986"/>
      <c r="CP13" s="986"/>
      <c r="CQ13" s="987"/>
      <c r="CR13" s="985">
        <v>3301</v>
      </c>
      <c r="CS13" s="986"/>
      <c r="CT13" s="986"/>
      <c r="CU13" s="986"/>
      <c r="CV13" s="987"/>
      <c r="CW13" s="985">
        <v>1088</v>
      </c>
      <c r="CX13" s="986"/>
      <c r="CY13" s="986"/>
      <c r="CZ13" s="986"/>
      <c r="DA13" s="987"/>
      <c r="DB13" s="985">
        <v>14499</v>
      </c>
      <c r="DC13" s="986"/>
      <c r="DD13" s="986"/>
      <c r="DE13" s="986"/>
      <c r="DF13" s="987"/>
      <c r="DG13" s="985" t="s">
        <v>490</v>
      </c>
      <c r="DH13" s="986"/>
      <c r="DI13" s="986"/>
      <c r="DJ13" s="986"/>
      <c r="DK13" s="987"/>
      <c r="DL13" s="985" t="s">
        <v>490</v>
      </c>
      <c r="DM13" s="986"/>
      <c r="DN13" s="986"/>
      <c r="DO13" s="986"/>
      <c r="DP13" s="987"/>
      <c r="DQ13" s="985" t="s">
        <v>490</v>
      </c>
      <c r="DR13" s="986"/>
      <c r="DS13" s="986"/>
      <c r="DT13" s="986"/>
      <c r="DU13" s="987"/>
      <c r="DV13" s="988"/>
      <c r="DW13" s="989"/>
      <c r="DX13" s="989"/>
      <c r="DY13" s="989"/>
      <c r="DZ13" s="990"/>
      <c r="EA13" s="222"/>
    </row>
    <row r="14" spans="1:131" s="223" customFormat="1" ht="26.25" customHeight="1" x14ac:dyDescent="0.2">
      <c r="A14" s="226">
        <v>8</v>
      </c>
      <c r="B14" s="1026"/>
      <c r="C14" s="1027"/>
      <c r="D14" s="1027"/>
      <c r="E14" s="1027"/>
      <c r="F14" s="1027"/>
      <c r="G14" s="1027"/>
      <c r="H14" s="1027"/>
      <c r="I14" s="1027"/>
      <c r="J14" s="1027"/>
      <c r="K14" s="1027"/>
      <c r="L14" s="1027"/>
      <c r="M14" s="1027"/>
      <c r="N14" s="1027"/>
      <c r="O14" s="1027"/>
      <c r="P14" s="1028"/>
      <c r="Q14" s="1034"/>
      <c r="R14" s="1035"/>
      <c r="S14" s="1035"/>
      <c r="T14" s="1035"/>
      <c r="U14" s="1035"/>
      <c r="V14" s="1035"/>
      <c r="W14" s="1035"/>
      <c r="X14" s="1035"/>
      <c r="Y14" s="1035"/>
      <c r="Z14" s="1035"/>
      <c r="AA14" s="1035"/>
      <c r="AB14" s="1035"/>
      <c r="AC14" s="1035"/>
      <c r="AD14" s="1035"/>
      <c r="AE14" s="1036"/>
      <c r="AF14" s="1031"/>
      <c r="AG14" s="1032"/>
      <c r="AH14" s="1032"/>
      <c r="AI14" s="1032"/>
      <c r="AJ14" s="1033"/>
      <c r="AK14" s="1076"/>
      <c r="AL14" s="1077"/>
      <c r="AM14" s="1077"/>
      <c r="AN14" s="1077"/>
      <c r="AO14" s="1077"/>
      <c r="AP14" s="1077"/>
      <c r="AQ14" s="1077"/>
      <c r="AR14" s="1077"/>
      <c r="AS14" s="1077"/>
      <c r="AT14" s="1077"/>
      <c r="AU14" s="1078"/>
      <c r="AV14" s="1078"/>
      <c r="AW14" s="1078"/>
      <c r="AX14" s="1078"/>
      <c r="AY14" s="1079"/>
      <c r="AZ14" s="220"/>
      <c r="BA14" s="220"/>
      <c r="BB14" s="220"/>
      <c r="BC14" s="220"/>
      <c r="BD14" s="220"/>
      <c r="BE14" s="221"/>
      <c r="BF14" s="221"/>
      <c r="BG14" s="221"/>
      <c r="BH14" s="221"/>
      <c r="BI14" s="221"/>
      <c r="BJ14" s="221"/>
      <c r="BK14" s="221"/>
      <c r="BL14" s="221"/>
      <c r="BM14" s="221"/>
      <c r="BN14" s="221"/>
      <c r="BO14" s="221"/>
      <c r="BP14" s="221"/>
      <c r="BQ14" s="226">
        <v>8</v>
      </c>
      <c r="BR14" s="227"/>
      <c r="BS14" s="988" t="s">
        <v>569</v>
      </c>
      <c r="BT14" s="989"/>
      <c r="BU14" s="989"/>
      <c r="BV14" s="989"/>
      <c r="BW14" s="989"/>
      <c r="BX14" s="989"/>
      <c r="BY14" s="989"/>
      <c r="BZ14" s="989"/>
      <c r="CA14" s="989"/>
      <c r="CB14" s="989"/>
      <c r="CC14" s="989"/>
      <c r="CD14" s="989"/>
      <c r="CE14" s="989"/>
      <c r="CF14" s="989"/>
      <c r="CG14" s="1010"/>
      <c r="CH14" s="985">
        <v>-797</v>
      </c>
      <c r="CI14" s="986"/>
      <c r="CJ14" s="986"/>
      <c r="CK14" s="986"/>
      <c r="CL14" s="987"/>
      <c r="CM14" s="985">
        <v>7841</v>
      </c>
      <c r="CN14" s="986"/>
      <c r="CO14" s="986"/>
      <c r="CP14" s="986"/>
      <c r="CQ14" s="987"/>
      <c r="CR14" s="985">
        <v>520</v>
      </c>
      <c r="CS14" s="986"/>
      <c r="CT14" s="986"/>
      <c r="CU14" s="986"/>
      <c r="CV14" s="987"/>
      <c r="CW14" s="985">
        <v>1</v>
      </c>
      <c r="CX14" s="986"/>
      <c r="CY14" s="986"/>
      <c r="CZ14" s="986"/>
      <c r="DA14" s="987"/>
      <c r="DB14" s="985">
        <v>1487</v>
      </c>
      <c r="DC14" s="986"/>
      <c r="DD14" s="986"/>
      <c r="DE14" s="986"/>
      <c r="DF14" s="987"/>
      <c r="DG14" s="985" t="s">
        <v>561</v>
      </c>
      <c r="DH14" s="986"/>
      <c r="DI14" s="986"/>
      <c r="DJ14" s="986"/>
      <c r="DK14" s="987"/>
      <c r="DL14" s="985" t="s">
        <v>490</v>
      </c>
      <c r="DM14" s="986"/>
      <c r="DN14" s="986"/>
      <c r="DO14" s="986"/>
      <c r="DP14" s="987"/>
      <c r="DQ14" s="985" t="s">
        <v>490</v>
      </c>
      <c r="DR14" s="986"/>
      <c r="DS14" s="986"/>
      <c r="DT14" s="986"/>
      <c r="DU14" s="987"/>
      <c r="DV14" s="988"/>
      <c r="DW14" s="989"/>
      <c r="DX14" s="989"/>
      <c r="DY14" s="989"/>
      <c r="DZ14" s="990"/>
      <c r="EA14" s="222"/>
    </row>
    <row r="15" spans="1:131" s="223" customFormat="1" ht="26.25" customHeight="1" x14ac:dyDescent="0.2">
      <c r="A15" s="226">
        <v>9</v>
      </c>
      <c r="B15" s="1026"/>
      <c r="C15" s="1027"/>
      <c r="D15" s="1027"/>
      <c r="E15" s="1027"/>
      <c r="F15" s="1027"/>
      <c r="G15" s="1027"/>
      <c r="H15" s="1027"/>
      <c r="I15" s="1027"/>
      <c r="J15" s="1027"/>
      <c r="K15" s="1027"/>
      <c r="L15" s="1027"/>
      <c r="M15" s="1027"/>
      <c r="N15" s="1027"/>
      <c r="O15" s="1027"/>
      <c r="P15" s="1028"/>
      <c r="Q15" s="1034"/>
      <c r="R15" s="1035"/>
      <c r="S15" s="1035"/>
      <c r="T15" s="1035"/>
      <c r="U15" s="1035"/>
      <c r="V15" s="1035"/>
      <c r="W15" s="1035"/>
      <c r="X15" s="1035"/>
      <c r="Y15" s="1035"/>
      <c r="Z15" s="1035"/>
      <c r="AA15" s="1035"/>
      <c r="AB15" s="1035"/>
      <c r="AC15" s="1035"/>
      <c r="AD15" s="1035"/>
      <c r="AE15" s="1036"/>
      <c r="AF15" s="1031"/>
      <c r="AG15" s="1032"/>
      <c r="AH15" s="1032"/>
      <c r="AI15" s="1032"/>
      <c r="AJ15" s="1033"/>
      <c r="AK15" s="1076"/>
      <c r="AL15" s="1077"/>
      <c r="AM15" s="1077"/>
      <c r="AN15" s="1077"/>
      <c r="AO15" s="1077"/>
      <c r="AP15" s="1077"/>
      <c r="AQ15" s="1077"/>
      <c r="AR15" s="1077"/>
      <c r="AS15" s="1077"/>
      <c r="AT15" s="1077"/>
      <c r="AU15" s="1078"/>
      <c r="AV15" s="1078"/>
      <c r="AW15" s="1078"/>
      <c r="AX15" s="1078"/>
      <c r="AY15" s="1079"/>
      <c r="AZ15" s="220"/>
      <c r="BA15" s="220"/>
      <c r="BB15" s="220"/>
      <c r="BC15" s="220"/>
      <c r="BD15" s="220"/>
      <c r="BE15" s="221"/>
      <c r="BF15" s="221"/>
      <c r="BG15" s="221"/>
      <c r="BH15" s="221"/>
      <c r="BI15" s="221"/>
      <c r="BJ15" s="221"/>
      <c r="BK15" s="221"/>
      <c r="BL15" s="221"/>
      <c r="BM15" s="221"/>
      <c r="BN15" s="221"/>
      <c r="BO15" s="221"/>
      <c r="BP15" s="221"/>
      <c r="BQ15" s="226">
        <v>9</v>
      </c>
      <c r="BR15" s="227"/>
      <c r="BS15" s="988"/>
      <c r="BT15" s="989"/>
      <c r="BU15" s="989"/>
      <c r="BV15" s="989"/>
      <c r="BW15" s="989"/>
      <c r="BX15" s="989"/>
      <c r="BY15" s="989"/>
      <c r="BZ15" s="989"/>
      <c r="CA15" s="989"/>
      <c r="CB15" s="989"/>
      <c r="CC15" s="989"/>
      <c r="CD15" s="989"/>
      <c r="CE15" s="989"/>
      <c r="CF15" s="989"/>
      <c r="CG15" s="1010"/>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22"/>
    </row>
    <row r="16" spans="1:131" s="223" customFormat="1" ht="26.25" customHeight="1" x14ac:dyDescent="0.2">
      <c r="A16" s="226">
        <v>10</v>
      </c>
      <c r="B16" s="1026"/>
      <c r="C16" s="1027"/>
      <c r="D16" s="1027"/>
      <c r="E16" s="1027"/>
      <c r="F16" s="1027"/>
      <c r="G16" s="1027"/>
      <c r="H16" s="1027"/>
      <c r="I16" s="1027"/>
      <c r="J16" s="1027"/>
      <c r="K16" s="1027"/>
      <c r="L16" s="1027"/>
      <c r="M16" s="1027"/>
      <c r="N16" s="1027"/>
      <c r="O16" s="1027"/>
      <c r="P16" s="1028"/>
      <c r="Q16" s="1034"/>
      <c r="R16" s="1035"/>
      <c r="S16" s="1035"/>
      <c r="T16" s="1035"/>
      <c r="U16" s="1035"/>
      <c r="V16" s="1035"/>
      <c r="W16" s="1035"/>
      <c r="X16" s="1035"/>
      <c r="Y16" s="1035"/>
      <c r="Z16" s="1035"/>
      <c r="AA16" s="1035"/>
      <c r="AB16" s="1035"/>
      <c r="AC16" s="1035"/>
      <c r="AD16" s="1035"/>
      <c r="AE16" s="1036"/>
      <c r="AF16" s="1031"/>
      <c r="AG16" s="1032"/>
      <c r="AH16" s="1032"/>
      <c r="AI16" s="1032"/>
      <c r="AJ16" s="1033"/>
      <c r="AK16" s="1076"/>
      <c r="AL16" s="1077"/>
      <c r="AM16" s="1077"/>
      <c r="AN16" s="1077"/>
      <c r="AO16" s="1077"/>
      <c r="AP16" s="1077"/>
      <c r="AQ16" s="1077"/>
      <c r="AR16" s="1077"/>
      <c r="AS16" s="1077"/>
      <c r="AT16" s="1077"/>
      <c r="AU16" s="1078"/>
      <c r="AV16" s="1078"/>
      <c r="AW16" s="1078"/>
      <c r="AX16" s="1078"/>
      <c r="AY16" s="1079"/>
      <c r="AZ16" s="220"/>
      <c r="BA16" s="220"/>
      <c r="BB16" s="220"/>
      <c r="BC16" s="220"/>
      <c r="BD16" s="220"/>
      <c r="BE16" s="221"/>
      <c r="BF16" s="221"/>
      <c r="BG16" s="221"/>
      <c r="BH16" s="221"/>
      <c r="BI16" s="221"/>
      <c r="BJ16" s="221"/>
      <c r="BK16" s="221"/>
      <c r="BL16" s="221"/>
      <c r="BM16" s="221"/>
      <c r="BN16" s="221"/>
      <c r="BO16" s="221"/>
      <c r="BP16" s="221"/>
      <c r="BQ16" s="226">
        <v>10</v>
      </c>
      <c r="BR16" s="227"/>
      <c r="BS16" s="988"/>
      <c r="BT16" s="989"/>
      <c r="BU16" s="989"/>
      <c r="BV16" s="989"/>
      <c r="BW16" s="989"/>
      <c r="BX16" s="989"/>
      <c r="BY16" s="989"/>
      <c r="BZ16" s="989"/>
      <c r="CA16" s="989"/>
      <c r="CB16" s="989"/>
      <c r="CC16" s="989"/>
      <c r="CD16" s="989"/>
      <c r="CE16" s="989"/>
      <c r="CF16" s="989"/>
      <c r="CG16" s="1010"/>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22"/>
    </row>
    <row r="17" spans="1:131" s="223" customFormat="1" ht="26.25" customHeight="1" x14ac:dyDescent="0.2">
      <c r="A17" s="226">
        <v>11</v>
      </c>
      <c r="B17" s="1026"/>
      <c r="C17" s="1027"/>
      <c r="D17" s="1027"/>
      <c r="E17" s="1027"/>
      <c r="F17" s="1027"/>
      <c r="G17" s="1027"/>
      <c r="H17" s="1027"/>
      <c r="I17" s="1027"/>
      <c r="J17" s="1027"/>
      <c r="K17" s="1027"/>
      <c r="L17" s="1027"/>
      <c r="M17" s="1027"/>
      <c r="N17" s="1027"/>
      <c r="O17" s="1027"/>
      <c r="P17" s="1028"/>
      <c r="Q17" s="1034"/>
      <c r="R17" s="1035"/>
      <c r="S17" s="1035"/>
      <c r="T17" s="1035"/>
      <c r="U17" s="1035"/>
      <c r="V17" s="1035"/>
      <c r="W17" s="1035"/>
      <c r="X17" s="1035"/>
      <c r="Y17" s="1035"/>
      <c r="Z17" s="1035"/>
      <c r="AA17" s="1035"/>
      <c r="AB17" s="1035"/>
      <c r="AC17" s="1035"/>
      <c r="AD17" s="1035"/>
      <c r="AE17" s="1036"/>
      <c r="AF17" s="1031"/>
      <c r="AG17" s="1032"/>
      <c r="AH17" s="1032"/>
      <c r="AI17" s="1032"/>
      <c r="AJ17" s="1033"/>
      <c r="AK17" s="1076"/>
      <c r="AL17" s="1077"/>
      <c r="AM17" s="1077"/>
      <c r="AN17" s="1077"/>
      <c r="AO17" s="1077"/>
      <c r="AP17" s="1077"/>
      <c r="AQ17" s="1077"/>
      <c r="AR17" s="1077"/>
      <c r="AS17" s="1077"/>
      <c r="AT17" s="1077"/>
      <c r="AU17" s="1078"/>
      <c r="AV17" s="1078"/>
      <c r="AW17" s="1078"/>
      <c r="AX17" s="1078"/>
      <c r="AY17" s="1079"/>
      <c r="AZ17" s="220"/>
      <c r="BA17" s="220"/>
      <c r="BB17" s="220"/>
      <c r="BC17" s="220"/>
      <c r="BD17" s="220"/>
      <c r="BE17" s="221"/>
      <c r="BF17" s="221"/>
      <c r="BG17" s="221"/>
      <c r="BH17" s="221"/>
      <c r="BI17" s="221"/>
      <c r="BJ17" s="221"/>
      <c r="BK17" s="221"/>
      <c r="BL17" s="221"/>
      <c r="BM17" s="221"/>
      <c r="BN17" s="221"/>
      <c r="BO17" s="221"/>
      <c r="BP17" s="221"/>
      <c r="BQ17" s="226">
        <v>11</v>
      </c>
      <c r="BR17" s="227"/>
      <c r="BS17" s="988"/>
      <c r="BT17" s="989"/>
      <c r="BU17" s="989"/>
      <c r="BV17" s="989"/>
      <c r="BW17" s="989"/>
      <c r="BX17" s="989"/>
      <c r="BY17" s="989"/>
      <c r="BZ17" s="989"/>
      <c r="CA17" s="989"/>
      <c r="CB17" s="989"/>
      <c r="CC17" s="989"/>
      <c r="CD17" s="989"/>
      <c r="CE17" s="989"/>
      <c r="CF17" s="989"/>
      <c r="CG17" s="1010"/>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22"/>
    </row>
    <row r="18" spans="1:131" s="223" customFormat="1" ht="26.25" customHeight="1" x14ac:dyDescent="0.2">
      <c r="A18" s="226">
        <v>12</v>
      </c>
      <c r="B18" s="1026"/>
      <c r="C18" s="1027"/>
      <c r="D18" s="1027"/>
      <c r="E18" s="1027"/>
      <c r="F18" s="1027"/>
      <c r="G18" s="1027"/>
      <c r="H18" s="1027"/>
      <c r="I18" s="1027"/>
      <c r="J18" s="1027"/>
      <c r="K18" s="1027"/>
      <c r="L18" s="1027"/>
      <c r="M18" s="1027"/>
      <c r="N18" s="1027"/>
      <c r="O18" s="1027"/>
      <c r="P18" s="1028"/>
      <c r="Q18" s="1034"/>
      <c r="R18" s="1035"/>
      <c r="S18" s="1035"/>
      <c r="T18" s="1035"/>
      <c r="U18" s="1035"/>
      <c r="V18" s="1035"/>
      <c r="W18" s="1035"/>
      <c r="X18" s="1035"/>
      <c r="Y18" s="1035"/>
      <c r="Z18" s="1035"/>
      <c r="AA18" s="1035"/>
      <c r="AB18" s="1035"/>
      <c r="AC18" s="1035"/>
      <c r="AD18" s="1035"/>
      <c r="AE18" s="1036"/>
      <c r="AF18" s="1031"/>
      <c r="AG18" s="1032"/>
      <c r="AH18" s="1032"/>
      <c r="AI18" s="1032"/>
      <c r="AJ18" s="1033"/>
      <c r="AK18" s="1076"/>
      <c r="AL18" s="1077"/>
      <c r="AM18" s="1077"/>
      <c r="AN18" s="1077"/>
      <c r="AO18" s="1077"/>
      <c r="AP18" s="1077"/>
      <c r="AQ18" s="1077"/>
      <c r="AR18" s="1077"/>
      <c r="AS18" s="1077"/>
      <c r="AT18" s="1077"/>
      <c r="AU18" s="1078"/>
      <c r="AV18" s="1078"/>
      <c r="AW18" s="1078"/>
      <c r="AX18" s="1078"/>
      <c r="AY18" s="1079"/>
      <c r="AZ18" s="220"/>
      <c r="BA18" s="220"/>
      <c r="BB18" s="220"/>
      <c r="BC18" s="220"/>
      <c r="BD18" s="220"/>
      <c r="BE18" s="221"/>
      <c r="BF18" s="221"/>
      <c r="BG18" s="221"/>
      <c r="BH18" s="221"/>
      <c r="BI18" s="221"/>
      <c r="BJ18" s="221"/>
      <c r="BK18" s="221"/>
      <c r="BL18" s="221"/>
      <c r="BM18" s="221"/>
      <c r="BN18" s="221"/>
      <c r="BO18" s="221"/>
      <c r="BP18" s="221"/>
      <c r="BQ18" s="226">
        <v>12</v>
      </c>
      <c r="BR18" s="227"/>
      <c r="BS18" s="988"/>
      <c r="BT18" s="989"/>
      <c r="BU18" s="989"/>
      <c r="BV18" s="989"/>
      <c r="BW18" s="989"/>
      <c r="BX18" s="989"/>
      <c r="BY18" s="989"/>
      <c r="BZ18" s="989"/>
      <c r="CA18" s="989"/>
      <c r="CB18" s="989"/>
      <c r="CC18" s="989"/>
      <c r="CD18" s="989"/>
      <c r="CE18" s="989"/>
      <c r="CF18" s="989"/>
      <c r="CG18" s="1010"/>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22"/>
    </row>
    <row r="19" spans="1:131" s="223" customFormat="1" ht="26.25" customHeight="1" x14ac:dyDescent="0.2">
      <c r="A19" s="226">
        <v>13</v>
      </c>
      <c r="B19" s="1026"/>
      <c r="C19" s="1027"/>
      <c r="D19" s="1027"/>
      <c r="E19" s="1027"/>
      <c r="F19" s="1027"/>
      <c r="G19" s="1027"/>
      <c r="H19" s="1027"/>
      <c r="I19" s="1027"/>
      <c r="J19" s="1027"/>
      <c r="K19" s="1027"/>
      <c r="L19" s="1027"/>
      <c r="M19" s="1027"/>
      <c r="N19" s="1027"/>
      <c r="O19" s="1027"/>
      <c r="P19" s="1028"/>
      <c r="Q19" s="1034"/>
      <c r="R19" s="1035"/>
      <c r="S19" s="1035"/>
      <c r="T19" s="1035"/>
      <c r="U19" s="1035"/>
      <c r="V19" s="1035"/>
      <c r="W19" s="1035"/>
      <c r="X19" s="1035"/>
      <c r="Y19" s="1035"/>
      <c r="Z19" s="1035"/>
      <c r="AA19" s="1035"/>
      <c r="AB19" s="1035"/>
      <c r="AC19" s="1035"/>
      <c r="AD19" s="1035"/>
      <c r="AE19" s="1036"/>
      <c r="AF19" s="1031"/>
      <c r="AG19" s="1032"/>
      <c r="AH19" s="1032"/>
      <c r="AI19" s="1032"/>
      <c r="AJ19" s="1033"/>
      <c r="AK19" s="1076"/>
      <c r="AL19" s="1077"/>
      <c r="AM19" s="1077"/>
      <c r="AN19" s="1077"/>
      <c r="AO19" s="1077"/>
      <c r="AP19" s="1077"/>
      <c r="AQ19" s="1077"/>
      <c r="AR19" s="1077"/>
      <c r="AS19" s="1077"/>
      <c r="AT19" s="1077"/>
      <c r="AU19" s="1078"/>
      <c r="AV19" s="1078"/>
      <c r="AW19" s="1078"/>
      <c r="AX19" s="1078"/>
      <c r="AY19" s="1079"/>
      <c r="AZ19" s="220"/>
      <c r="BA19" s="220"/>
      <c r="BB19" s="220"/>
      <c r="BC19" s="220"/>
      <c r="BD19" s="220"/>
      <c r="BE19" s="221"/>
      <c r="BF19" s="221"/>
      <c r="BG19" s="221"/>
      <c r="BH19" s="221"/>
      <c r="BI19" s="221"/>
      <c r="BJ19" s="221"/>
      <c r="BK19" s="221"/>
      <c r="BL19" s="221"/>
      <c r="BM19" s="221"/>
      <c r="BN19" s="221"/>
      <c r="BO19" s="221"/>
      <c r="BP19" s="221"/>
      <c r="BQ19" s="226">
        <v>13</v>
      </c>
      <c r="BR19" s="227"/>
      <c r="BS19" s="988"/>
      <c r="BT19" s="989"/>
      <c r="BU19" s="989"/>
      <c r="BV19" s="989"/>
      <c r="BW19" s="989"/>
      <c r="BX19" s="989"/>
      <c r="BY19" s="989"/>
      <c r="BZ19" s="989"/>
      <c r="CA19" s="989"/>
      <c r="CB19" s="989"/>
      <c r="CC19" s="989"/>
      <c r="CD19" s="989"/>
      <c r="CE19" s="989"/>
      <c r="CF19" s="989"/>
      <c r="CG19" s="1010"/>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22"/>
    </row>
    <row r="20" spans="1:131" s="223" customFormat="1" ht="26.25" customHeight="1" x14ac:dyDescent="0.2">
      <c r="A20" s="226">
        <v>14</v>
      </c>
      <c r="B20" s="1026"/>
      <c r="C20" s="1027"/>
      <c r="D20" s="1027"/>
      <c r="E20" s="1027"/>
      <c r="F20" s="1027"/>
      <c r="G20" s="1027"/>
      <c r="H20" s="1027"/>
      <c r="I20" s="1027"/>
      <c r="J20" s="1027"/>
      <c r="K20" s="1027"/>
      <c r="L20" s="1027"/>
      <c r="M20" s="1027"/>
      <c r="N20" s="1027"/>
      <c r="O20" s="1027"/>
      <c r="P20" s="1028"/>
      <c r="Q20" s="1034"/>
      <c r="R20" s="1035"/>
      <c r="S20" s="1035"/>
      <c r="T20" s="1035"/>
      <c r="U20" s="1035"/>
      <c r="V20" s="1035"/>
      <c r="W20" s="1035"/>
      <c r="X20" s="1035"/>
      <c r="Y20" s="1035"/>
      <c r="Z20" s="1035"/>
      <c r="AA20" s="1035"/>
      <c r="AB20" s="1035"/>
      <c r="AC20" s="1035"/>
      <c r="AD20" s="1035"/>
      <c r="AE20" s="1036"/>
      <c r="AF20" s="1031"/>
      <c r="AG20" s="1032"/>
      <c r="AH20" s="1032"/>
      <c r="AI20" s="1032"/>
      <c r="AJ20" s="1033"/>
      <c r="AK20" s="1076"/>
      <c r="AL20" s="1077"/>
      <c r="AM20" s="1077"/>
      <c r="AN20" s="1077"/>
      <c r="AO20" s="1077"/>
      <c r="AP20" s="1077"/>
      <c r="AQ20" s="1077"/>
      <c r="AR20" s="1077"/>
      <c r="AS20" s="1077"/>
      <c r="AT20" s="1077"/>
      <c r="AU20" s="1078"/>
      <c r="AV20" s="1078"/>
      <c r="AW20" s="1078"/>
      <c r="AX20" s="1078"/>
      <c r="AY20" s="1079"/>
      <c r="AZ20" s="220"/>
      <c r="BA20" s="220"/>
      <c r="BB20" s="220"/>
      <c r="BC20" s="220"/>
      <c r="BD20" s="220"/>
      <c r="BE20" s="221"/>
      <c r="BF20" s="221"/>
      <c r="BG20" s="221"/>
      <c r="BH20" s="221"/>
      <c r="BI20" s="221"/>
      <c r="BJ20" s="221"/>
      <c r="BK20" s="221"/>
      <c r="BL20" s="221"/>
      <c r="BM20" s="221"/>
      <c r="BN20" s="221"/>
      <c r="BO20" s="221"/>
      <c r="BP20" s="221"/>
      <c r="BQ20" s="226">
        <v>14</v>
      </c>
      <c r="BR20" s="227"/>
      <c r="BS20" s="988"/>
      <c r="BT20" s="989"/>
      <c r="BU20" s="989"/>
      <c r="BV20" s="989"/>
      <c r="BW20" s="989"/>
      <c r="BX20" s="989"/>
      <c r="BY20" s="989"/>
      <c r="BZ20" s="989"/>
      <c r="CA20" s="989"/>
      <c r="CB20" s="989"/>
      <c r="CC20" s="989"/>
      <c r="CD20" s="989"/>
      <c r="CE20" s="989"/>
      <c r="CF20" s="989"/>
      <c r="CG20" s="1010"/>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22"/>
    </row>
    <row r="21" spans="1:131" s="223" customFormat="1" ht="26.25" customHeight="1" thickBot="1" x14ac:dyDescent="0.25">
      <c r="A21" s="226">
        <v>15</v>
      </c>
      <c r="B21" s="1026"/>
      <c r="C21" s="1027"/>
      <c r="D21" s="1027"/>
      <c r="E21" s="1027"/>
      <c r="F21" s="1027"/>
      <c r="G21" s="1027"/>
      <c r="H21" s="1027"/>
      <c r="I21" s="1027"/>
      <c r="J21" s="1027"/>
      <c r="K21" s="1027"/>
      <c r="L21" s="1027"/>
      <c r="M21" s="1027"/>
      <c r="N21" s="1027"/>
      <c r="O21" s="1027"/>
      <c r="P21" s="1028"/>
      <c r="Q21" s="1034"/>
      <c r="R21" s="1035"/>
      <c r="S21" s="1035"/>
      <c r="T21" s="1035"/>
      <c r="U21" s="1035"/>
      <c r="V21" s="1035"/>
      <c r="W21" s="1035"/>
      <c r="X21" s="1035"/>
      <c r="Y21" s="1035"/>
      <c r="Z21" s="1035"/>
      <c r="AA21" s="1035"/>
      <c r="AB21" s="1035"/>
      <c r="AC21" s="1035"/>
      <c r="AD21" s="1035"/>
      <c r="AE21" s="1036"/>
      <c r="AF21" s="1031"/>
      <c r="AG21" s="1032"/>
      <c r="AH21" s="1032"/>
      <c r="AI21" s="1032"/>
      <c r="AJ21" s="1033"/>
      <c r="AK21" s="1076"/>
      <c r="AL21" s="1077"/>
      <c r="AM21" s="1077"/>
      <c r="AN21" s="1077"/>
      <c r="AO21" s="1077"/>
      <c r="AP21" s="1077"/>
      <c r="AQ21" s="1077"/>
      <c r="AR21" s="1077"/>
      <c r="AS21" s="1077"/>
      <c r="AT21" s="1077"/>
      <c r="AU21" s="1078"/>
      <c r="AV21" s="1078"/>
      <c r="AW21" s="1078"/>
      <c r="AX21" s="1078"/>
      <c r="AY21" s="1079"/>
      <c r="AZ21" s="220"/>
      <c r="BA21" s="220"/>
      <c r="BB21" s="220"/>
      <c r="BC21" s="220"/>
      <c r="BD21" s="220"/>
      <c r="BE21" s="221"/>
      <c r="BF21" s="221"/>
      <c r="BG21" s="221"/>
      <c r="BH21" s="221"/>
      <c r="BI21" s="221"/>
      <c r="BJ21" s="221"/>
      <c r="BK21" s="221"/>
      <c r="BL21" s="221"/>
      <c r="BM21" s="221"/>
      <c r="BN21" s="221"/>
      <c r="BO21" s="221"/>
      <c r="BP21" s="221"/>
      <c r="BQ21" s="226">
        <v>15</v>
      </c>
      <c r="BR21" s="227"/>
      <c r="BS21" s="988"/>
      <c r="BT21" s="989"/>
      <c r="BU21" s="989"/>
      <c r="BV21" s="989"/>
      <c r="BW21" s="989"/>
      <c r="BX21" s="989"/>
      <c r="BY21" s="989"/>
      <c r="BZ21" s="989"/>
      <c r="CA21" s="989"/>
      <c r="CB21" s="989"/>
      <c r="CC21" s="989"/>
      <c r="CD21" s="989"/>
      <c r="CE21" s="989"/>
      <c r="CF21" s="989"/>
      <c r="CG21" s="1010"/>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22"/>
    </row>
    <row r="22" spans="1:131" s="223" customFormat="1" ht="26.25" customHeight="1" x14ac:dyDescent="0.2">
      <c r="A22" s="226">
        <v>16</v>
      </c>
      <c r="B22" s="1026"/>
      <c r="C22" s="1027"/>
      <c r="D22" s="1027"/>
      <c r="E22" s="1027"/>
      <c r="F22" s="1027"/>
      <c r="G22" s="1027"/>
      <c r="H22" s="1027"/>
      <c r="I22" s="1027"/>
      <c r="J22" s="1027"/>
      <c r="K22" s="1027"/>
      <c r="L22" s="1027"/>
      <c r="M22" s="1027"/>
      <c r="N22" s="1027"/>
      <c r="O22" s="1027"/>
      <c r="P22" s="1028"/>
      <c r="Q22" s="1069"/>
      <c r="R22" s="1070"/>
      <c r="S22" s="1070"/>
      <c r="T22" s="1070"/>
      <c r="U22" s="1070"/>
      <c r="V22" s="1070"/>
      <c r="W22" s="1070"/>
      <c r="X22" s="1070"/>
      <c r="Y22" s="1070"/>
      <c r="Z22" s="1070"/>
      <c r="AA22" s="1070"/>
      <c r="AB22" s="1070"/>
      <c r="AC22" s="1070"/>
      <c r="AD22" s="1070"/>
      <c r="AE22" s="1071"/>
      <c r="AF22" s="1031"/>
      <c r="AG22" s="1032"/>
      <c r="AH22" s="1032"/>
      <c r="AI22" s="1032"/>
      <c r="AJ22" s="1033"/>
      <c r="AK22" s="1072"/>
      <c r="AL22" s="1073"/>
      <c r="AM22" s="1073"/>
      <c r="AN22" s="1073"/>
      <c r="AO22" s="1073"/>
      <c r="AP22" s="1073"/>
      <c r="AQ22" s="1073"/>
      <c r="AR22" s="1073"/>
      <c r="AS22" s="1073"/>
      <c r="AT22" s="1073"/>
      <c r="AU22" s="1074"/>
      <c r="AV22" s="1074"/>
      <c r="AW22" s="1074"/>
      <c r="AX22" s="1074"/>
      <c r="AY22" s="1075"/>
      <c r="AZ22" s="1024" t="s">
        <v>380</v>
      </c>
      <c r="BA22" s="1024"/>
      <c r="BB22" s="1024"/>
      <c r="BC22" s="1024"/>
      <c r="BD22" s="1025"/>
      <c r="BE22" s="221"/>
      <c r="BF22" s="221"/>
      <c r="BG22" s="221"/>
      <c r="BH22" s="221"/>
      <c r="BI22" s="221"/>
      <c r="BJ22" s="221"/>
      <c r="BK22" s="221"/>
      <c r="BL22" s="221"/>
      <c r="BM22" s="221"/>
      <c r="BN22" s="221"/>
      <c r="BO22" s="221"/>
      <c r="BP22" s="221"/>
      <c r="BQ22" s="226">
        <v>16</v>
      </c>
      <c r="BR22" s="227"/>
      <c r="BS22" s="988"/>
      <c r="BT22" s="989"/>
      <c r="BU22" s="989"/>
      <c r="BV22" s="989"/>
      <c r="BW22" s="989"/>
      <c r="BX22" s="989"/>
      <c r="BY22" s="989"/>
      <c r="BZ22" s="989"/>
      <c r="CA22" s="989"/>
      <c r="CB22" s="989"/>
      <c r="CC22" s="989"/>
      <c r="CD22" s="989"/>
      <c r="CE22" s="989"/>
      <c r="CF22" s="989"/>
      <c r="CG22" s="1010"/>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22"/>
    </row>
    <row r="23" spans="1:131" s="223" customFormat="1" ht="26.25" customHeight="1" thickBot="1" x14ac:dyDescent="0.25">
      <c r="A23" s="228" t="s">
        <v>381</v>
      </c>
      <c r="B23" s="933" t="s">
        <v>382</v>
      </c>
      <c r="C23" s="934"/>
      <c r="D23" s="934"/>
      <c r="E23" s="934"/>
      <c r="F23" s="934"/>
      <c r="G23" s="934"/>
      <c r="H23" s="934"/>
      <c r="I23" s="934"/>
      <c r="J23" s="934"/>
      <c r="K23" s="934"/>
      <c r="L23" s="934"/>
      <c r="M23" s="934"/>
      <c r="N23" s="934"/>
      <c r="O23" s="934"/>
      <c r="P23" s="944"/>
      <c r="Q23" s="1063">
        <v>180197</v>
      </c>
      <c r="R23" s="1057"/>
      <c r="S23" s="1057"/>
      <c r="T23" s="1057"/>
      <c r="U23" s="1057"/>
      <c r="V23" s="1057">
        <v>178798</v>
      </c>
      <c r="W23" s="1057"/>
      <c r="X23" s="1057"/>
      <c r="Y23" s="1057"/>
      <c r="Z23" s="1057"/>
      <c r="AA23" s="1057">
        <v>1399</v>
      </c>
      <c r="AB23" s="1057"/>
      <c r="AC23" s="1057"/>
      <c r="AD23" s="1057"/>
      <c r="AE23" s="1064"/>
      <c r="AF23" s="1065">
        <v>188</v>
      </c>
      <c r="AG23" s="1057"/>
      <c r="AH23" s="1057"/>
      <c r="AI23" s="1057"/>
      <c r="AJ23" s="1066"/>
      <c r="AK23" s="1067"/>
      <c r="AL23" s="1068"/>
      <c r="AM23" s="1068"/>
      <c r="AN23" s="1068"/>
      <c r="AO23" s="1068"/>
      <c r="AP23" s="1057">
        <v>84438</v>
      </c>
      <c r="AQ23" s="1057"/>
      <c r="AR23" s="1057"/>
      <c r="AS23" s="1057"/>
      <c r="AT23" s="1057"/>
      <c r="AU23" s="1058"/>
      <c r="AV23" s="1058"/>
      <c r="AW23" s="1058"/>
      <c r="AX23" s="1058"/>
      <c r="AY23" s="1059"/>
      <c r="AZ23" s="1060" t="s">
        <v>122</v>
      </c>
      <c r="BA23" s="1061"/>
      <c r="BB23" s="1061"/>
      <c r="BC23" s="1061"/>
      <c r="BD23" s="1062"/>
      <c r="BE23" s="221"/>
      <c r="BF23" s="221"/>
      <c r="BG23" s="221"/>
      <c r="BH23" s="221"/>
      <c r="BI23" s="221"/>
      <c r="BJ23" s="221"/>
      <c r="BK23" s="221"/>
      <c r="BL23" s="221"/>
      <c r="BM23" s="221"/>
      <c r="BN23" s="221"/>
      <c r="BO23" s="221"/>
      <c r="BP23" s="221"/>
      <c r="BQ23" s="226">
        <v>17</v>
      </c>
      <c r="BR23" s="227"/>
      <c r="BS23" s="988"/>
      <c r="BT23" s="989"/>
      <c r="BU23" s="989"/>
      <c r="BV23" s="989"/>
      <c r="BW23" s="989"/>
      <c r="BX23" s="989"/>
      <c r="BY23" s="989"/>
      <c r="BZ23" s="989"/>
      <c r="CA23" s="989"/>
      <c r="CB23" s="989"/>
      <c r="CC23" s="989"/>
      <c r="CD23" s="989"/>
      <c r="CE23" s="989"/>
      <c r="CF23" s="989"/>
      <c r="CG23" s="1010"/>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22"/>
    </row>
    <row r="24" spans="1:131" s="223" customFormat="1" ht="26.25" customHeight="1" x14ac:dyDescent="0.2">
      <c r="A24" s="1056" t="s">
        <v>383</v>
      </c>
      <c r="B24" s="1056"/>
      <c r="C24" s="1056"/>
      <c r="D24" s="1056"/>
      <c r="E24" s="1056"/>
      <c r="F24" s="1056"/>
      <c r="G24" s="1056"/>
      <c r="H24" s="1056"/>
      <c r="I24" s="1056"/>
      <c r="J24" s="1056"/>
      <c r="K24" s="1056"/>
      <c r="L24" s="1056"/>
      <c r="M24" s="1056"/>
      <c r="N24" s="1056"/>
      <c r="O24" s="1056"/>
      <c r="P24" s="1056"/>
      <c r="Q24" s="1056"/>
      <c r="R24" s="1056"/>
      <c r="S24" s="1056"/>
      <c r="T24" s="1056"/>
      <c r="U24" s="1056"/>
      <c r="V24" s="1056"/>
      <c r="W24" s="1056"/>
      <c r="X24" s="1056"/>
      <c r="Y24" s="1056"/>
      <c r="Z24" s="1056"/>
      <c r="AA24" s="1056"/>
      <c r="AB24" s="1056"/>
      <c r="AC24" s="1056"/>
      <c r="AD24" s="1056"/>
      <c r="AE24" s="1056"/>
      <c r="AF24" s="1056"/>
      <c r="AG24" s="1056"/>
      <c r="AH24" s="1056"/>
      <c r="AI24" s="1056"/>
      <c r="AJ24" s="1056"/>
      <c r="AK24" s="1056"/>
      <c r="AL24" s="1056"/>
      <c r="AM24" s="1056"/>
      <c r="AN24" s="1056"/>
      <c r="AO24" s="1056"/>
      <c r="AP24" s="1056"/>
      <c r="AQ24" s="1056"/>
      <c r="AR24" s="1056"/>
      <c r="AS24" s="1056"/>
      <c r="AT24" s="1056"/>
      <c r="AU24" s="1056"/>
      <c r="AV24" s="1056"/>
      <c r="AW24" s="1056"/>
      <c r="AX24" s="1056"/>
      <c r="AY24" s="1056"/>
      <c r="AZ24" s="220"/>
      <c r="BA24" s="220"/>
      <c r="BB24" s="220"/>
      <c r="BC24" s="220"/>
      <c r="BD24" s="220"/>
      <c r="BE24" s="221"/>
      <c r="BF24" s="221"/>
      <c r="BG24" s="221"/>
      <c r="BH24" s="221"/>
      <c r="BI24" s="221"/>
      <c r="BJ24" s="221"/>
      <c r="BK24" s="221"/>
      <c r="BL24" s="221"/>
      <c r="BM24" s="221"/>
      <c r="BN24" s="221"/>
      <c r="BO24" s="221"/>
      <c r="BP24" s="221"/>
      <c r="BQ24" s="226">
        <v>18</v>
      </c>
      <c r="BR24" s="227"/>
      <c r="BS24" s="988"/>
      <c r="BT24" s="989"/>
      <c r="BU24" s="989"/>
      <c r="BV24" s="989"/>
      <c r="BW24" s="989"/>
      <c r="BX24" s="989"/>
      <c r="BY24" s="989"/>
      <c r="BZ24" s="989"/>
      <c r="CA24" s="989"/>
      <c r="CB24" s="989"/>
      <c r="CC24" s="989"/>
      <c r="CD24" s="989"/>
      <c r="CE24" s="989"/>
      <c r="CF24" s="989"/>
      <c r="CG24" s="1010"/>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22"/>
    </row>
    <row r="25" spans="1:131" ht="26.25" customHeight="1" thickBot="1" x14ac:dyDescent="0.25">
      <c r="A25" s="1055" t="s">
        <v>384</v>
      </c>
      <c r="B25" s="1055"/>
      <c r="C25" s="1055"/>
      <c r="D25" s="1055"/>
      <c r="E25" s="1055"/>
      <c r="F25" s="1055"/>
      <c r="G25" s="1055"/>
      <c r="H25" s="1055"/>
      <c r="I25" s="1055"/>
      <c r="J25" s="1055"/>
      <c r="K25" s="1055"/>
      <c r="L25" s="1055"/>
      <c r="M25" s="1055"/>
      <c r="N25" s="1055"/>
      <c r="O25" s="1055"/>
      <c r="P25" s="1055"/>
      <c r="Q25" s="1055"/>
      <c r="R25" s="1055"/>
      <c r="S25" s="1055"/>
      <c r="T25" s="1055"/>
      <c r="U25" s="1055"/>
      <c r="V25" s="1055"/>
      <c r="W25" s="1055"/>
      <c r="X25" s="1055"/>
      <c r="Y25" s="1055"/>
      <c r="Z25" s="1055"/>
      <c r="AA25" s="1055"/>
      <c r="AB25" s="1055"/>
      <c r="AC25" s="1055"/>
      <c r="AD25" s="1055"/>
      <c r="AE25" s="1055"/>
      <c r="AF25" s="1055"/>
      <c r="AG25" s="1055"/>
      <c r="AH25" s="1055"/>
      <c r="AI25" s="1055"/>
      <c r="AJ25" s="1055"/>
      <c r="AK25" s="1055"/>
      <c r="AL25" s="1055"/>
      <c r="AM25" s="1055"/>
      <c r="AN25" s="1055"/>
      <c r="AO25" s="1055"/>
      <c r="AP25" s="1055"/>
      <c r="AQ25" s="1055"/>
      <c r="AR25" s="1055"/>
      <c r="AS25" s="1055"/>
      <c r="AT25" s="1055"/>
      <c r="AU25" s="1055"/>
      <c r="AV25" s="1055"/>
      <c r="AW25" s="1055"/>
      <c r="AX25" s="1055"/>
      <c r="AY25" s="1055"/>
      <c r="AZ25" s="1055"/>
      <c r="BA25" s="1055"/>
      <c r="BB25" s="1055"/>
      <c r="BC25" s="1055"/>
      <c r="BD25" s="1055"/>
      <c r="BE25" s="1055"/>
      <c r="BF25" s="1055"/>
      <c r="BG25" s="1055"/>
      <c r="BH25" s="1055"/>
      <c r="BI25" s="1055"/>
      <c r="BJ25" s="220"/>
      <c r="BK25" s="220"/>
      <c r="BL25" s="220"/>
      <c r="BM25" s="220"/>
      <c r="BN25" s="220"/>
      <c r="BO25" s="229"/>
      <c r="BP25" s="229"/>
      <c r="BQ25" s="226">
        <v>19</v>
      </c>
      <c r="BR25" s="227"/>
      <c r="BS25" s="988"/>
      <c r="BT25" s="989"/>
      <c r="BU25" s="989"/>
      <c r="BV25" s="989"/>
      <c r="BW25" s="989"/>
      <c r="BX25" s="989"/>
      <c r="BY25" s="989"/>
      <c r="BZ25" s="989"/>
      <c r="CA25" s="989"/>
      <c r="CB25" s="989"/>
      <c r="CC25" s="989"/>
      <c r="CD25" s="989"/>
      <c r="CE25" s="989"/>
      <c r="CF25" s="989"/>
      <c r="CG25" s="1010"/>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218"/>
    </row>
    <row r="26" spans="1:131" ht="26.25" customHeight="1" x14ac:dyDescent="0.2">
      <c r="A26" s="991" t="s">
        <v>357</v>
      </c>
      <c r="B26" s="992"/>
      <c r="C26" s="992"/>
      <c r="D26" s="992"/>
      <c r="E26" s="992"/>
      <c r="F26" s="992"/>
      <c r="G26" s="992"/>
      <c r="H26" s="992"/>
      <c r="I26" s="992"/>
      <c r="J26" s="992"/>
      <c r="K26" s="992"/>
      <c r="L26" s="992"/>
      <c r="M26" s="992"/>
      <c r="N26" s="992"/>
      <c r="O26" s="992"/>
      <c r="P26" s="993"/>
      <c r="Q26" s="997" t="s">
        <v>385</v>
      </c>
      <c r="R26" s="998"/>
      <c r="S26" s="998"/>
      <c r="T26" s="998"/>
      <c r="U26" s="999"/>
      <c r="V26" s="997" t="s">
        <v>386</v>
      </c>
      <c r="W26" s="998"/>
      <c r="X26" s="998"/>
      <c r="Y26" s="998"/>
      <c r="Z26" s="999"/>
      <c r="AA26" s="997" t="s">
        <v>387</v>
      </c>
      <c r="AB26" s="998"/>
      <c r="AC26" s="998"/>
      <c r="AD26" s="998"/>
      <c r="AE26" s="998"/>
      <c r="AF26" s="1051" t="s">
        <v>388</v>
      </c>
      <c r="AG26" s="1004"/>
      <c r="AH26" s="1004"/>
      <c r="AI26" s="1004"/>
      <c r="AJ26" s="1052"/>
      <c r="AK26" s="998" t="s">
        <v>389</v>
      </c>
      <c r="AL26" s="998"/>
      <c r="AM26" s="998"/>
      <c r="AN26" s="998"/>
      <c r="AO26" s="999"/>
      <c r="AP26" s="997" t="s">
        <v>390</v>
      </c>
      <c r="AQ26" s="998"/>
      <c r="AR26" s="998"/>
      <c r="AS26" s="998"/>
      <c r="AT26" s="999"/>
      <c r="AU26" s="997" t="s">
        <v>391</v>
      </c>
      <c r="AV26" s="998"/>
      <c r="AW26" s="998"/>
      <c r="AX26" s="998"/>
      <c r="AY26" s="999"/>
      <c r="AZ26" s="997" t="s">
        <v>392</v>
      </c>
      <c r="BA26" s="998"/>
      <c r="BB26" s="998"/>
      <c r="BC26" s="998"/>
      <c r="BD26" s="999"/>
      <c r="BE26" s="997" t="s">
        <v>364</v>
      </c>
      <c r="BF26" s="998"/>
      <c r="BG26" s="998"/>
      <c r="BH26" s="998"/>
      <c r="BI26" s="1011"/>
      <c r="BJ26" s="220"/>
      <c r="BK26" s="220"/>
      <c r="BL26" s="220"/>
      <c r="BM26" s="220"/>
      <c r="BN26" s="220"/>
      <c r="BO26" s="229"/>
      <c r="BP26" s="229"/>
      <c r="BQ26" s="226">
        <v>20</v>
      </c>
      <c r="BR26" s="227"/>
      <c r="BS26" s="988"/>
      <c r="BT26" s="989"/>
      <c r="BU26" s="989"/>
      <c r="BV26" s="989"/>
      <c r="BW26" s="989"/>
      <c r="BX26" s="989"/>
      <c r="BY26" s="989"/>
      <c r="BZ26" s="989"/>
      <c r="CA26" s="989"/>
      <c r="CB26" s="989"/>
      <c r="CC26" s="989"/>
      <c r="CD26" s="989"/>
      <c r="CE26" s="989"/>
      <c r="CF26" s="989"/>
      <c r="CG26" s="1010"/>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218"/>
    </row>
    <row r="27" spans="1:131" ht="26.25" customHeight="1" thickBot="1" x14ac:dyDescent="0.25">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3"/>
      <c r="AG27" s="1007"/>
      <c r="AH27" s="1007"/>
      <c r="AI27" s="1007"/>
      <c r="AJ27" s="1054"/>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2"/>
      <c r="BJ27" s="220"/>
      <c r="BK27" s="220"/>
      <c r="BL27" s="220"/>
      <c r="BM27" s="220"/>
      <c r="BN27" s="220"/>
      <c r="BO27" s="229"/>
      <c r="BP27" s="229"/>
      <c r="BQ27" s="226">
        <v>21</v>
      </c>
      <c r="BR27" s="227"/>
      <c r="BS27" s="988"/>
      <c r="BT27" s="989"/>
      <c r="BU27" s="989"/>
      <c r="BV27" s="989"/>
      <c r="BW27" s="989"/>
      <c r="BX27" s="989"/>
      <c r="BY27" s="989"/>
      <c r="BZ27" s="989"/>
      <c r="CA27" s="989"/>
      <c r="CB27" s="989"/>
      <c r="CC27" s="989"/>
      <c r="CD27" s="989"/>
      <c r="CE27" s="989"/>
      <c r="CF27" s="989"/>
      <c r="CG27" s="1010"/>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218"/>
    </row>
    <row r="28" spans="1:131" ht="26.25" customHeight="1" thickTop="1" x14ac:dyDescent="0.2">
      <c r="A28" s="230">
        <v>1</v>
      </c>
      <c r="B28" s="1043" t="s">
        <v>393</v>
      </c>
      <c r="C28" s="1044"/>
      <c r="D28" s="1044"/>
      <c r="E28" s="1044"/>
      <c r="F28" s="1044"/>
      <c r="G28" s="1044"/>
      <c r="H28" s="1044"/>
      <c r="I28" s="1044"/>
      <c r="J28" s="1044"/>
      <c r="K28" s="1044"/>
      <c r="L28" s="1044"/>
      <c r="M28" s="1044"/>
      <c r="N28" s="1044"/>
      <c r="O28" s="1044"/>
      <c r="P28" s="1045"/>
      <c r="Q28" s="1046">
        <v>34072</v>
      </c>
      <c r="R28" s="1047"/>
      <c r="S28" s="1047"/>
      <c r="T28" s="1047"/>
      <c r="U28" s="1047"/>
      <c r="V28" s="1047">
        <v>33175</v>
      </c>
      <c r="W28" s="1047"/>
      <c r="X28" s="1047"/>
      <c r="Y28" s="1047"/>
      <c r="Z28" s="1047"/>
      <c r="AA28" s="1047">
        <v>897</v>
      </c>
      <c r="AB28" s="1047"/>
      <c r="AC28" s="1047"/>
      <c r="AD28" s="1047"/>
      <c r="AE28" s="1048"/>
      <c r="AF28" s="1049">
        <v>897</v>
      </c>
      <c r="AG28" s="1047"/>
      <c r="AH28" s="1047"/>
      <c r="AI28" s="1047"/>
      <c r="AJ28" s="1050"/>
      <c r="AK28" s="1038">
        <v>3163</v>
      </c>
      <c r="AL28" s="1039"/>
      <c r="AM28" s="1039"/>
      <c r="AN28" s="1039"/>
      <c r="AO28" s="1039"/>
      <c r="AP28" s="1039" t="s">
        <v>561</v>
      </c>
      <c r="AQ28" s="1039"/>
      <c r="AR28" s="1039"/>
      <c r="AS28" s="1039"/>
      <c r="AT28" s="1039"/>
      <c r="AU28" s="1039" t="s">
        <v>561</v>
      </c>
      <c r="AV28" s="1039"/>
      <c r="AW28" s="1039"/>
      <c r="AX28" s="1039"/>
      <c r="AY28" s="1039"/>
      <c r="AZ28" s="1040" t="s">
        <v>561</v>
      </c>
      <c r="BA28" s="1040"/>
      <c r="BB28" s="1040"/>
      <c r="BC28" s="1040"/>
      <c r="BD28" s="1040"/>
      <c r="BE28" s="1041"/>
      <c r="BF28" s="1041"/>
      <c r="BG28" s="1041"/>
      <c r="BH28" s="1041"/>
      <c r="BI28" s="1042"/>
      <c r="BJ28" s="220"/>
      <c r="BK28" s="220"/>
      <c r="BL28" s="220"/>
      <c r="BM28" s="220"/>
      <c r="BN28" s="220"/>
      <c r="BO28" s="229"/>
      <c r="BP28" s="229"/>
      <c r="BQ28" s="226">
        <v>22</v>
      </c>
      <c r="BR28" s="227"/>
      <c r="BS28" s="988"/>
      <c r="BT28" s="989"/>
      <c r="BU28" s="989"/>
      <c r="BV28" s="989"/>
      <c r="BW28" s="989"/>
      <c r="BX28" s="989"/>
      <c r="BY28" s="989"/>
      <c r="BZ28" s="989"/>
      <c r="CA28" s="989"/>
      <c r="CB28" s="989"/>
      <c r="CC28" s="989"/>
      <c r="CD28" s="989"/>
      <c r="CE28" s="989"/>
      <c r="CF28" s="989"/>
      <c r="CG28" s="1010"/>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218"/>
    </row>
    <row r="29" spans="1:131" ht="26.25" customHeight="1" x14ac:dyDescent="0.2">
      <c r="A29" s="230">
        <v>2</v>
      </c>
      <c r="B29" s="1026" t="s">
        <v>394</v>
      </c>
      <c r="C29" s="1027"/>
      <c r="D29" s="1027"/>
      <c r="E29" s="1027"/>
      <c r="F29" s="1027"/>
      <c r="G29" s="1027"/>
      <c r="H29" s="1027"/>
      <c r="I29" s="1027"/>
      <c r="J29" s="1027"/>
      <c r="K29" s="1027"/>
      <c r="L29" s="1027"/>
      <c r="M29" s="1027"/>
      <c r="N29" s="1027"/>
      <c r="O29" s="1027"/>
      <c r="P29" s="1028"/>
      <c r="Q29" s="1034">
        <v>33628</v>
      </c>
      <c r="R29" s="1035"/>
      <c r="S29" s="1035"/>
      <c r="T29" s="1035"/>
      <c r="U29" s="1035"/>
      <c r="V29" s="1035">
        <v>33249</v>
      </c>
      <c r="W29" s="1035"/>
      <c r="X29" s="1035"/>
      <c r="Y29" s="1035"/>
      <c r="Z29" s="1035"/>
      <c r="AA29" s="1035">
        <v>379</v>
      </c>
      <c r="AB29" s="1035"/>
      <c r="AC29" s="1035"/>
      <c r="AD29" s="1035"/>
      <c r="AE29" s="1036"/>
      <c r="AF29" s="1031">
        <v>379</v>
      </c>
      <c r="AG29" s="1032"/>
      <c r="AH29" s="1032"/>
      <c r="AI29" s="1032"/>
      <c r="AJ29" s="1033"/>
      <c r="AK29" s="976">
        <v>5690</v>
      </c>
      <c r="AL29" s="967"/>
      <c r="AM29" s="967"/>
      <c r="AN29" s="967"/>
      <c r="AO29" s="967"/>
      <c r="AP29" s="967" t="s">
        <v>561</v>
      </c>
      <c r="AQ29" s="967"/>
      <c r="AR29" s="967"/>
      <c r="AS29" s="967"/>
      <c r="AT29" s="967"/>
      <c r="AU29" s="967" t="s">
        <v>561</v>
      </c>
      <c r="AV29" s="967"/>
      <c r="AW29" s="967"/>
      <c r="AX29" s="967"/>
      <c r="AY29" s="967"/>
      <c r="AZ29" s="1037" t="s">
        <v>561</v>
      </c>
      <c r="BA29" s="1037"/>
      <c r="BB29" s="1037"/>
      <c r="BC29" s="1037"/>
      <c r="BD29" s="1037"/>
      <c r="BE29" s="968"/>
      <c r="BF29" s="968"/>
      <c r="BG29" s="968"/>
      <c r="BH29" s="968"/>
      <c r="BI29" s="969"/>
      <c r="BJ29" s="220"/>
      <c r="BK29" s="220"/>
      <c r="BL29" s="220"/>
      <c r="BM29" s="220"/>
      <c r="BN29" s="220"/>
      <c r="BO29" s="229"/>
      <c r="BP29" s="229"/>
      <c r="BQ29" s="226">
        <v>23</v>
      </c>
      <c r="BR29" s="227"/>
      <c r="BS29" s="988"/>
      <c r="BT29" s="989"/>
      <c r="BU29" s="989"/>
      <c r="BV29" s="989"/>
      <c r="BW29" s="989"/>
      <c r="BX29" s="989"/>
      <c r="BY29" s="989"/>
      <c r="BZ29" s="989"/>
      <c r="CA29" s="989"/>
      <c r="CB29" s="989"/>
      <c r="CC29" s="989"/>
      <c r="CD29" s="989"/>
      <c r="CE29" s="989"/>
      <c r="CF29" s="989"/>
      <c r="CG29" s="1010"/>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218"/>
    </row>
    <row r="30" spans="1:131" ht="26.25" customHeight="1" x14ac:dyDescent="0.2">
      <c r="A30" s="230">
        <v>3</v>
      </c>
      <c r="B30" s="1026" t="s">
        <v>395</v>
      </c>
      <c r="C30" s="1027"/>
      <c r="D30" s="1027"/>
      <c r="E30" s="1027"/>
      <c r="F30" s="1027"/>
      <c r="G30" s="1027"/>
      <c r="H30" s="1027"/>
      <c r="I30" s="1027"/>
      <c r="J30" s="1027"/>
      <c r="K30" s="1027"/>
      <c r="L30" s="1027"/>
      <c r="M30" s="1027"/>
      <c r="N30" s="1027"/>
      <c r="O30" s="1027"/>
      <c r="P30" s="1028"/>
      <c r="Q30" s="1034">
        <v>7376</v>
      </c>
      <c r="R30" s="1035"/>
      <c r="S30" s="1035"/>
      <c r="T30" s="1035"/>
      <c r="U30" s="1035"/>
      <c r="V30" s="1035">
        <v>7185</v>
      </c>
      <c r="W30" s="1035"/>
      <c r="X30" s="1035"/>
      <c r="Y30" s="1035"/>
      <c r="Z30" s="1035"/>
      <c r="AA30" s="1035">
        <v>191</v>
      </c>
      <c r="AB30" s="1035"/>
      <c r="AC30" s="1035"/>
      <c r="AD30" s="1035"/>
      <c r="AE30" s="1036"/>
      <c r="AF30" s="1031">
        <v>191</v>
      </c>
      <c r="AG30" s="1032"/>
      <c r="AH30" s="1032"/>
      <c r="AI30" s="1032"/>
      <c r="AJ30" s="1033"/>
      <c r="AK30" s="976">
        <v>1305</v>
      </c>
      <c r="AL30" s="967"/>
      <c r="AM30" s="967"/>
      <c r="AN30" s="967"/>
      <c r="AO30" s="967"/>
      <c r="AP30" s="967" t="s">
        <v>561</v>
      </c>
      <c r="AQ30" s="967"/>
      <c r="AR30" s="967"/>
      <c r="AS30" s="967"/>
      <c r="AT30" s="967"/>
      <c r="AU30" s="967" t="s">
        <v>561</v>
      </c>
      <c r="AV30" s="967"/>
      <c r="AW30" s="967"/>
      <c r="AX30" s="967"/>
      <c r="AY30" s="967"/>
      <c r="AZ30" s="1037" t="s">
        <v>561</v>
      </c>
      <c r="BA30" s="1037"/>
      <c r="BB30" s="1037"/>
      <c r="BC30" s="1037"/>
      <c r="BD30" s="1037"/>
      <c r="BE30" s="968"/>
      <c r="BF30" s="968"/>
      <c r="BG30" s="968"/>
      <c r="BH30" s="968"/>
      <c r="BI30" s="969"/>
      <c r="BJ30" s="220"/>
      <c r="BK30" s="220"/>
      <c r="BL30" s="220"/>
      <c r="BM30" s="220"/>
      <c r="BN30" s="220"/>
      <c r="BO30" s="229"/>
      <c r="BP30" s="229"/>
      <c r="BQ30" s="226">
        <v>24</v>
      </c>
      <c r="BR30" s="227"/>
      <c r="BS30" s="988"/>
      <c r="BT30" s="989"/>
      <c r="BU30" s="989"/>
      <c r="BV30" s="989"/>
      <c r="BW30" s="989"/>
      <c r="BX30" s="989"/>
      <c r="BY30" s="989"/>
      <c r="BZ30" s="989"/>
      <c r="CA30" s="989"/>
      <c r="CB30" s="989"/>
      <c r="CC30" s="989"/>
      <c r="CD30" s="989"/>
      <c r="CE30" s="989"/>
      <c r="CF30" s="989"/>
      <c r="CG30" s="1010"/>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218"/>
    </row>
    <row r="31" spans="1:131" ht="26.25" customHeight="1" x14ac:dyDescent="0.2">
      <c r="A31" s="230">
        <v>4</v>
      </c>
      <c r="B31" s="1026" t="s">
        <v>396</v>
      </c>
      <c r="C31" s="1027"/>
      <c r="D31" s="1027"/>
      <c r="E31" s="1027"/>
      <c r="F31" s="1027"/>
      <c r="G31" s="1027"/>
      <c r="H31" s="1027"/>
      <c r="I31" s="1027"/>
      <c r="J31" s="1027"/>
      <c r="K31" s="1027"/>
      <c r="L31" s="1027"/>
      <c r="M31" s="1027"/>
      <c r="N31" s="1027"/>
      <c r="O31" s="1027"/>
      <c r="P31" s="1028"/>
      <c r="Q31" s="1034">
        <v>7787</v>
      </c>
      <c r="R31" s="1035"/>
      <c r="S31" s="1035"/>
      <c r="T31" s="1035"/>
      <c r="U31" s="1035"/>
      <c r="V31" s="1035">
        <v>6759</v>
      </c>
      <c r="W31" s="1035"/>
      <c r="X31" s="1035"/>
      <c r="Y31" s="1035"/>
      <c r="Z31" s="1035"/>
      <c r="AA31" s="1035">
        <v>1028</v>
      </c>
      <c r="AB31" s="1035"/>
      <c r="AC31" s="1035"/>
      <c r="AD31" s="1035"/>
      <c r="AE31" s="1036"/>
      <c r="AF31" s="1031">
        <v>4915</v>
      </c>
      <c r="AG31" s="1032"/>
      <c r="AH31" s="1032"/>
      <c r="AI31" s="1032"/>
      <c r="AJ31" s="1033"/>
      <c r="AK31" s="976">
        <v>64</v>
      </c>
      <c r="AL31" s="967"/>
      <c r="AM31" s="967"/>
      <c r="AN31" s="967"/>
      <c r="AO31" s="967"/>
      <c r="AP31" s="967">
        <v>21621</v>
      </c>
      <c r="AQ31" s="967"/>
      <c r="AR31" s="967"/>
      <c r="AS31" s="967"/>
      <c r="AT31" s="967"/>
      <c r="AU31" s="967" t="s">
        <v>561</v>
      </c>
      <c r="AV31" s="967"/>
      <c r="AW31" s="967"/>
      <c r="AX31" s="967"/>
      <c r="AY31" s="967"/>
      <c r="AZ31" s="1037" t="s">
        <v>561</v>
      </c>
      <c r="BA31" s="1037"/>
      <c r="BB31" s="1037"/>
      <c r="BC31" s="1037"/>
      <c r="BD31" s="1037"/>
      <c r="BE31" s="968" t="s">
        <v>397</v>
      </c>
      <c r="BF31" s="968"/>
      <c r="BG31" s="968"/>
      <c r="BH31" s="968"/>
      <c r="BI31" s="969"/>
      <c r="BJ31" s="220"/>
      <c r="BK31" s="220"/>
      <c r="BL31" s="220"/>
      <c r="BM31" s="220"/>
      <c r="BN31" s="220"/>
      <c r="BO31" s="229"/>
      <c r="BP31" s="229"/>
      <c r="BQ31" s="226">
        <v>25</v>
      </c>
      <c r="BR31" s="227"/>
      <c r="BS31" s="988"/>
      <c r="BT31" s="989"/>
      <c r="BU31" s="989"/>
      <c r="BV31" s="989"/>
      <c r="BW31" s="989"/>
      <c r="BX31" s="989"/>
      <c r="BY31" s="989"/>
      <c r="BZ31" s="989"/>
      <c r="CA31" s="989"/>
      <c r="CB31" s="989"/>
      <c r="CC31" s="989"/>
      <c r="CD31" s="989"/>
      <c r="CE31" s="989"/>
      <c r="CF31" s="989"/>
      <c r="CG31" s="1010"/>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218"/>
    </row>
    <row r="32" spans="1:131" ht="26.25" customHeight="1" x14ac:dyDescent="0.2">
      <c r="A32" s="230">
        <v>5</v>
      </c>
      <c r="B32" s="1026" t="s">
        <v>398</v>
      </c>
      <c r="C32" s="1027"/>
      <c r="D32" s="1027"/>
      <c r="E32" s="1027"/>
      <c r="F32" s="1027"/>
      <c r="G32" s="1027"/>
      <c r="H32" s="1027"/>
      <c r="I32" s="1027"/>
      <c r="J32" s="1027"/>
      <c r="K32" s="1027"/>
      <c r="L32" s="1027"/>
      <c r="M32" s="1027"/>
      <c r="N32" s="1027"/>
      <c r="O32" s="1027"/>
      <c r="P32" s="1028"/>
      <c r="Q32" s="1034">
        <v>9558</v>
      </c>
      <c r="R32" s="1035"/>
      <c r="S32" s="1035"/>
      <c r="T32" s="1035"/>
      <c r="U32" s="1035"/>
      <c r="V32" s="1035">
        <v>8789</v>
      </c>
      <c r="W32" s="1035"/>
      <c r="X32" s="1035"/>
      <c r="Y32" s="1035"/>
      <c r="Z32" s="1035"/>
      <c r="AA32" s="1035">
        <v>769</v>
      </c>
      <c r="AB32" s="1035"/>
      <c r="AC32" s="1035"/>
      <c r="AD32" s="1035"/>
      <c r="AE32" s="1036"/>
      <c r="AF32" s="1031">
        <v>4640</v>
      </c>
      <c r="AG32" s="1032"/>
      <c r="AH32" s="1032"/>
      <c r="AI32" s="1032"/>
      <c r="AJ32" s="1033"/>
      <c r="AK32" s="976">
        <v>2854</v>
      </c>
      <c r="AL32" s="967"/>
      <c r="AM32" s="967"/>
      <c r="AN32" s="967"/>
      <c r="AO32" s="967"/>
      <c r="AP32" s="967">
        <v>28734</v>
      </c>
      <c r="AQ32" s="967"/>
      <c r="AR32" s="967"/>
      <c r="AS32" s="967"/>
      <c r="AT32" s="967"/>
      <c r="AU32" s="967">
        <v>13505</v>
      </c>
      <c r="AV32" s="967"/>
      <c r="AW32" s="967"/>
      <c r="AX32" s="967"/>
      <c r="AY32" s="967"/>
      <c r="AZ32" s="1037" t="s">
        <v>561</v>
      </c>
      <c r="BA32" s="1037"/>
      <c r="BB32" s="1037"/>
      <c r="BC32" s="1037"/>
      <c r="BD32" s="1037"/>
      <c r="BE32" s="968" t="s">
        <v>397</v>
      </c>
      <c r="BF32" s="968"/>
      <c r="BG32" s="968"/>
      <c r="BH32" s="968"/>
      <c r="BI32" s="969"/>
      <c r="BJ32" s="220"/>
      <c r="BK32" s="220"/>
      <c r="BL32" s="220"/>
      <c r="BM32" s="220"/>
      <c r="BN32" s="220"/>
      <c r="BO32" s="229"/>
      <c r="BP32" s="229"/>
      <c r="BQ32" s="226">
        <v>26</v>
      </c>
      <c r="BR32" s="227"/>
      <c r="BS32" s="988"/>
      <c r="BT32" s="989"/>
      <c r="BU32" s="989"/>
      <c r="BV32" s="989"/>
      <c r="BW32" s="989"/>
      <c r="BX32" s="989"/>
      <c r="BY32" s="989"/>
      <c r="BZ32" s="989"/>
      <c r="CA32" s="989"/>
      <c r="CB32" s="989"/>
      <c r="CC32" s="989"/>
      <c r="CD32" s="989"/>
      <c r="CE32" s="989"/>
      <c r="CF32" s="989"/>
      <c r="CG32" s="1010"/>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218"/>
    </row>
    <row r="33" spans="1:131" ht="26.25" customHeight="1" x14ac:dyDescent="0.2">
      <c r="A33" s="230">
        <v>6</v>
      </c>
      <c r="B33" s="1026"/>
      <c r="C33" s="1027"/>
      <c r="D33" s="1027"/>
      <c r="E33" s="1027"/>
      <c r="F33" s="1027"/>
      <c r="G33" s="1027"/>
      <c r="H33" s="1027"/>
      <c r="I33" s="1027"/>
      <c r="J33" s="1027"/>
      <c r="K33" s="1027"/>
      <c r="L33" s="1027"/>
      <c r="M33" s="1027"/>
      <c r="N33" s="1027"/>
      <c r="O33" s="1027"/>
      <c r="P33" s="1028"/>
      <c r="Q33" s="1034"/>
      <c r="R33" s="1035"/>
      <c r="S33" s="1035"/>
      <c r="T33" s="1035"/>
      <c r="U33" s="1035"/>
      <c r="V33" s="1035"/>
      <c r="W33" s="1035"/>
      <c r="X33" s="1035"/>
      <c r="Y33" s="1035"/>
      <c r="Z33" s="1035"/>
      <c r="AA33" s="1035"/>
      <c r="AB33" s="1035"/>
      <c r="AC33" s="1035"/>
      <c r="AD33" s="1035"/>
      <c r="AE33" s="1036"/>
      <c r="AF33" s="1031"/>
      <c r="AG33" s="1032"/>
      <c r="AH33" s="1032"/>
      <c r="AI33" s="1032"/>
      <c r="AJ33" s="1033"/>
      <c r="AK33" s="976"/>
      <c r="AL33" s="967"/>
      <c r="AM33" s="967"/>
      <c r="AN33" s="967"/>
      <c r="AO33" s="967"/>
      <c r="AP33" s="967"/>
      <c r="AQ33" s="967"/>
      <c r="AR33" s="967"/>
      <c r="AS33" s="967"/>
      <c r="AT33" s="967"/>
      <c r="AU33" s="967"/>
      <c r="AV33" s="967"/>
      <c r="AW33" s="967"/>
      <c r="AX33" s="967"/>
      <c r="AY33" s="967"/>
      <c r="AZ33" s="1037"/>
      <c r="BA33" s="1037"/>
      <c r="BB33" s="1037"/>
      <c r="BC33" s="1037"/>
      <c r="BD33" s="1037"/>
      <c r="BE33" s="968"/>
      <c r="BF33" s="968"/>
      <c r="BG33" s="968"/>
      <c r="BH33" s="968"/>
      <c r="BI33" s="969"/>
      <c r="BJ33" s="220"/>
      <c r="BK33" s="220"/>
      <c r="BL33" s="220"/>
      <c r="BM33" s="220"/>
      <c r="BN33" s="220"/>
      <c r="BO33" s="229"/>
      <c r="BP33" s="229"/>
      <c r="BQ33" s="226">
        <v>27</v>
      </c>
      <c r="BR33" s="227"/>
      <c r="BS33" s="988"/>
      <c r="BT33" s="989"/>
      <c r="BU33" s="989"/>
      <c r="BV33" s="989"/>
      <c r="BW33" s="989"/>
      <c r="BX33" s="989"/>
      <c r="BY33" s="989"/>
      <c r="BZ33" s="989"/>
      <c r="CA33" s="989"/>
      <c r="CB33" s="989"/>
      <c r="CC33" s="989"/>
      <c r="CD33" s="989"/>
      <c r="CE33" s="989"/>
      <c r="CF33" s="989"/>
      <c r="CG33" s="1010"/>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218"/>
    </row>
    <row r="34" spans="1:131" ht="26.25" customHeight="1" x14ac:dyDescent="0.2">
      <c r="A34" s="230">
        <v>7</v>
      </c>
      <c r="B34" s="1026"/>
      <c r="C34" s="1027"/>
      <c r="D34" s="1027"/>
      <c r="E34" s="1027"/>
      <c r="F34" s="1027"/>
      <c r="G34" s="1027"/>
      <c r="H34" s="1027"/>
      <c r="I34" s="1027"/>
      <c r="J34" s="1027"/>
      <c r="K34" s="1027"/>
      <c r="L34" s="1027"/>
      <c r="M34" s="1027"/>
      <c r="N34" s="1027"/>
      <c r="O34" s="1027"/>
      <c r="P34" s="1028"/>
      <c r="Q34" s="1034"/>
      <c r="R34" s="1035"/>
      <c r="S34" s="1035"/>
      <c r="T34" s="1035"/>
      <c r="U34" s="1035"/>
      <c r="V34" s="1035"/>
      <c r="W34" s="1035"/>
      <c r="X34" s="1035"/>
      <c r="Y34" s="1035"/>
      <c r="Z34" s="1035"/>
      <c r="AA34" s="1035"/>
      <c r="AB34" s="1035"/>
      <c r="AC34" s="1035"/>
      <c r="AD34" s="1035"/>
      <c r="AE34" s="1036"/>
      <c r="AF34" s="1031"/>
      <c r="AG34" s="1032"/>
      <c r="AH34" s="1032"/>
      <c r="AI34" s="1032"/>
      <c r="AJ34" s="1033"/>
      <c r="AK34" s="976"/>
      <c r="AL34" s="967"/>
      <c r="AM34" s="967"/>
      <c r="AN34" s="967"/>
      <c r="AO34" s="967"/>
      <c r="AP34" s="967"/>
      <c r="AQ34" s="967"/>
      <c r="AR34" s="967"/>
      <c r="AS34" s="967"/>
      <c r="AT34" s="967"/>
      <c r="AU34" s="967"/>
      <c r="AV34" s="967"/>
      <c r="AW34" s="967"/>
      <c r="AX34" s="967"/>
      <c r="AY34" s="967"/>
      <c r="AZ34" s="1037"/>
      <c r="BA34" s="1037"/>
      <c r="BB34" s="1037"/>
      <c r="BC34" s="1037"/>
      <c r="BD34" s="1037"/>
      <c r="BE34" s="968"/>
      <c r="BF34" s="968"/>
      <c r="BG34" s="968"/>
      <c r="BH34" s="968"/>
      <c r="BI34" s="969"/>
      <c r="BJ34" s="220"/>
      <c r="BK34" s="220"/>
      <c r="BL34" s="220"/>
      <c r="BM34" s="220"/>
      <c r="BN34" s="220"/>
      <c r="BO34" s="229"/>
      <c r="BP34" s="229"/>
      <c r="BQ34" s="226">
        <v>28</v>
      </c>
      <c r="BR34" s="227"/>
      <c r="BS34" s="988"/>
      <c r="BT34" s="989"/>
      <c r="BU34" s="989"/>
      <c r="BV34" s="989"/>
      <c r="BW34" s="989"/>
      <c r="BX34" s="989"/>
      <c r="BY34" s="989"/>
      <c r="BZ34" s="989"/>
      <c r="CA34" s="989"/>
      <c r="CB34" s="989"/>
      <c r="CC34" s="989"/>
      <c r="CD34" s="989"/>
      <c r="CE34" s="989"/>
      <c r="CF34" s="989"/>
      <c r="CG34" s="1010"/>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218"/>
    </row>
    <row r="35" spans="1:131" ht="26.25" customHeight="1" x14ac:dyDescent="0.2">
      <c r="A35" s="230">
        <v>8</v>
      </c>
      <c r="B35" s="1026"/>
      <c r="C35" s="1027"/>
      <c r="D35" s="1027"/>
      <c r="E35" s="1027"/>
      <c r="F35" s="1027"/>
      <c r="G35" s="1027"/>
      <c r="H35" s="1027"/>
      <c r="I35" s="1027"/>
      <c r="J35" s="1027"/>
      <c r="K35" s="1027"/>
      <c r="L35" s="1027"/>
      <c r="M35" s="1027"/>
      <c r="N35" s="1027"/>
      <c r="O35" s="1027"/>
      <c r="P35" s="1028"/>
      <c r="Q35" s="1034"/>
      <c r="R35" s="1035"/>
      <c r="S35" s="1035"/>
      <c r="T35" s="1035"/>
      <c r="U35" s="1035"/>
      <c r="V35" s="1035"/>
      <c r="W35" s="1035"/>
      <c r="X35" s="1035"/>
      <c r="Y35" s="1035"/>
      <c r="Z35" s="1035"/>
      <c r="AA35" s="1035"/>
      <c r="AB35" s="1035"/>
      <c r="AC35" s="1035"/>
      <c r="AD35" s="1035"/>
      <c r="AE35" s="1036"/>
      <c r="AF35" s="1031"/>
      <c r="AG35" s="1032"/>
      <c r="AH35" s="1032"/>
      <c r="AI35" s="1032"/>
      <c r="AJ35" s="1033"/>
      <c r="AK35" s="976"/>
      <c r="AL35" s="967"/>
      <c r="AM35" s="967"/>
      <c r="AN35" s="967"/>
      <c r="AO35" s="967"/>
      <c r="AP35" s="967"/>
      <c r="AQ35" s="967"/>
      <c r="AR35" s="967"/>
      <c r="AS35" s="967"/>
      <c r="AT35" s="967"/>
      <c r="AU35" s="967"/>
      <c r="AV35" s="967"/>
      <c r="AW35" s="967"/>
      <c r="AX35" s="967"/>
      <c r="AY35" s="967"/>
      <c r="AZ35" s="1037"/>
      <c r="BA35" s="1037"/>
      <c r="BB35" s="1037"/>
      <c r="BC35" s="1037"/>
      <c r="BD35" s="1037"/>
      <c r="BE35" s="968"/>
      <c r="BF35" s="968"/>
      <c r="BG35" s="968"/>
      <c r="BH35" s="968"/>
      <c r="BI35" s="969"/>
      <c r="BJ35" s="220"/>
      <c r="BK35" s="220"/>
      <c r="BL35" s="220"/>
      <c r="BM35" s="220"/>
      <c r="BN35" s="220"/>
      <c r="BO35" s="229"/>
      <c r="BP35" s="229"/>
      <c r="BQ35" s="226">
        <v>29</v>
      </c>
      <c r="BR35" s="227"/>
      <c r="BS35" s="988"/>
      <c r="BT35" s="989"/>
      <c r="BU35" s="989"/>
      <c r="BV35" s="989"/>
      <c r="BW35" s="989"/>
      <c r="BX35" s="989"/>
      <c r="BY35" s="989"/>
      <c r="BZ35" s="989"/>
      <c r="CA35" s="989"/>
      <c r="CB35" s="989"/>
      <c r="CC35" s="989"/>
      <c r="CD35" s="989"/>
      <c r="CE35" s="989"/>
      <c r="CF35" s="989"/>
      <c r="CG35" s="1010"/>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218"/>
    </row>
    <row r="36" spans="1:131" ht="26.25" customHeight="1" x14ac:dyDescent="0.2">
      <c r="A36" s="230">
        <v>9</v>
      </c>
      <c r="B36" s="1026"/>
      <c r="C36" s="1027"/>
      <c r="D36" s="1027"/>
      <c r="E36" s="1027"/>
      <c r="F36" s="1027"/>
      <c r="G36" s="1027"/>
      <c r="H36" s="1027"/>
      <c r="I36" s="1027"/>
      <c r="J36" s="1027"/>
      <c r="K36" s="1027"/>
      <c r="L36" s="1027"/>
      <c r="M36" s="1027"/>
      <c r="N36" s="1027"/>
      <c r="O36" s="1027"/>
      <c r="P36" s="1028"/>
      <c r="Q36" s="1034"/>
      <c r="R36" s="1035"/>
      <c r="S36" s="1035"/>
      <c r="T36" s="1035"/>
      <c r="U36" s="1035"/>
      <c r="V36" s="1035"/>
      <c r="W36" s="1035"/>
      <c r="X36" s="1035"/>
      <c r="Y36" s="1035"/>
      <c r="Z36" s="1035"/>
      <c r="AA36" s="1035"/>
      <c r="AB36" s="1035"/>
      <c r="AC36" s="1035"/>
      <c r="AD36" s="1035"/>
      <c r="AE36" s="1036"/>
      <c r="AF36" s="1031"/>
      <c r="AG36" s="1032"/>
      <c r="AH36" s="1032"/>
      <c r="AI36" s="1032"/>
      <c r="AJ36" s="1033"/>
      <c r="AK36" s="976"/>
      <c r="AL36" s="967"/>
      <c r="AM36" s="967"/>
      <c r="AN36" s="967"/>
      <c r="AO36" s="967"/>
      <c r="AP36" s="967"/>
      <c r="AQ36" s="967"/>
      <c r="AR36" s="967"/>
      <c r="AS36" s="967"/>
      <c r="AT36" s="967"/>
      <c r="AU36" s="967"/>
      <c r="AV36" s="967"/>
      <c r="AW36" s="967"/>
      <c r="AX36" s="967"/>
      <c r="AY36" s="967"/>
      <c r="AZ36" s="1037"/>
      <c r="BA36" s="1037"/>
      <c r="BB36" s="1037"/>
      <c r="BC36" s="1037"/>
      <c r="BD36" s="1037"/>
      <c r="BE36" s="968"/>
      <c r="BF36" s="968"/>
      <c r="BG36" s="968"/>
      <c r="BH36" s="968"/>
      <c r="BI36" s="969"/>
      <c r="BJ36" s="220"/>
      <c r="BK36" s="220"/>
      <c r="BL36" s="220"/>
      <c r="BM36" s="220"/>
      <c r="BN36" s="220"/>
      <c r="BO36" s="229"/>
      <c r="BP36" s="229"/>
      <c r="BQ36" s="226">
        <v>30</v>
      </c>
      <c r="BR36" s="227"/>
      <c r="BS36" s="988"/>
      <c r="BT36" s="989"/>
      <c r="BU36" s="989"/>
      <c r="BV36" s="989"/>
      <c r="BW36" s="989"/>
      <c r="BX36" s="989"/>
      <c r="BY36" s="989"/>
      <c r="BZ36" s="989"/>
      <c r="CA36" s="989"/>
      <c r="CB36" s="989"/>
      <c r="CC36" s="989"/>
      <c r="CD36" s="989"/>
      <c r="CE36" s="989"/>
      <c r="CF36" s="989"/>
      <c r="CG36" s="1010"/>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218"/>
    </row>
    <row r="37" spans="1:131" ht="26.25" customHeight="1" x14ac:dyDescent="0.2">
      <c r="A37" s="230">
        <v>10</v>
      </c>
      <c r="B37" s="1026"/>
      <c r="C37" s="1027"/>
      <c r="D37" s="1027"/>
      <c r="E37" s="1027"/>
      <c r="F37" s="1027"/>
      <c r="G37" s="1027"/>
      <c r="H37" s="1027"/>
      <c r="I37" s="1027"/>
      <c r="J37" s="1027"/>
      <c r="K37" s="1027"/>
      <c r="L37" s="1027"/>
      <c r="M37" s="1027"/>
      <c r="N37" s="1027"/>
      <c r="O37" s="1027"/>
      <c r="P37" s="1028"/>
      <c r="Q37" s="1034"/>
      <c r="R37" s="1035"/>
      <c r="S37" s="1035"/>
      <c r="T37" s="1035"/>
      <c r="U37" s="1035"/>
      <c r="V37" s="1035"/>
      <c r="W37" s="1035"/>
      <c r="X37" s="1035"/>
      <c r="Y37" s="1035"/>
      <c r="Z37" s="1035"/>
      <c r="AA37" s="1035"/>
      <c r="AB37" s="1035"/>
      <c r="AC37" s="1035"/>
      <c r="AD37" s="1035"/>
      <c r="AE37" s="1036"/>
      <c r="AF37" s="1031"/>
      <c r="AG37" s="1032"/>
      <c r="AH37" s="1032"/>
      <c r="AI37" s="1032"/>
      <c r="AJ37" s="1033"/>
      <c r="AK37" s="976"/>
      <c r="AL37" s="967"/>
      <c r="AM37" s="967"/>
      <c r="AN37" s="967"/>
      <c r="AO37" s="967"/>
      <c r="AP37" s="967"/>
      <c r="AQ37" s="967"/>
      <c r="AR37" s="967"/>
      <c r="AS37" s="967"/>
      <c r="AT37" s="967"/>
      <c r="AU37" s="967"/>
      <c r="AV37" s="967"/>
      <c r="AW37" s="967"/>
      <c r="AX37" s="967"/>
      <c r="AY37" s="967"/>
      <c r="AZ37" s="1037"/>
      <c r="BA37" s="1037"/>
      <c r="BB37" s="1037"/>
      <c r="BC37" s="1037"/>
      <c r="BD37" s="1037"/>
      <c r="BE37" s="968"/>
      <c r="BF37" s="968"/>
      <c r="BG37" s="968"/>
      <c r="BH37" s="968"/>
      <c r="BI37" s="969"/>
      <c r="BJ37" s="220"/>
      <c r="BK37" s="220"/>
      <c r="BL37" s="220"/>
      <c r="BM37" s="220"/>
      <c r="BN37" s="220"/>
      <c r="BO37" s="229"/>
      <c r="BP37" s="229"/>
      <c r="BQ37" s="226">
        <v>31</v>
      </c>
      <c r="BR37" s="227"/>
      <c r="BS37" s="988"/>
      <c r="BT37" s="989"/>
      <c r="BU37" s="989"/>
      <c r="BV37" s="989"/>
      <c r="BW37" s="989"/>
      <c r="BX37" s="989"/>
      <c r="BY37" s="989"/>
      <c r="BZ37" s="989"/>
      <c r="CA37" s="989"/>
      <c r="CB37" s="989"/>
      <c r="CC37" s="989"/>
      <c r="CD37" s="989"/>
      <c r="CE37" s="989"/>
      <c r="CF37" s="989"/>
      <c r="CG37" s="1010"/>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218"/>
    </row>
    <row r="38" spans="1:131" ht="26.25" customHeight="1" x14ac:dyDescent="0.2">
      <c r="A38" s="230">
        <v>11</v>
      </c>
      <c r="B38" s="1026"/>
      <c r="C38" s="1027"/>
      <c r="D38" s="1027"/>
      <c r="E38" s="1027"/>
      <c r="F38" s="1027"/>
      <c r="G38" s="1027"/>
      <c r="H38" s="1027"/>
      <c r="I38" s="1027"/>
      <c r="J38" s="1027"/>
      <c r="K38" s="1027"/>
      <c r="L38" s="1027"/>
      <c r="M38" s="1027"/>
      <c r="N38" s="1027"/>
      <c r="O38" s="1027"/>
      <c r="P38" s="1028"/>
      <c r="Q38" s="1034"/>
      <c r="R38" s="1035"/>
      <c r="S38" s="1035"/>
      <c r="T38" s="1035"/>
      <c r="U38" s="1035"/>
      <c r="V38" s="1035"/>
      <c r="W38" s="1035"/>
      <c r="X38" s="1035"/>
      <c r="Y38" s="1035"/>
      <c r="Z38" s="1035"/>
      <c r="AA38" s="1035"/>
      <c r="AB38" s="1035"/>
      <c r="AC38" s="1035"/>
      <c r="AD38" s="1035"/>
      <c r="AE38" s="1036"/>
      <c r="AF38" s="1031"/>
      <c r="AG38" s="1032"/>
      <c r="AH38" s="1032"/>
      <c r="AI38" s="1032"/>
      <c r="AJ38" s="1033"/>
      <c r="AK38" s="976"/>
      <c r="AL38" s="967"/>
      <c r="AM38" s="967"/>
      <c r="AN38" s="967"/>
      <c r="AO38" s="967"/>
      <c r="AP38" s="967"/>
      <c r="AQ38" s="967"/>
      <c r="AR38" s="967"/>
      <c r="AS38" s="967"/>
      <c r="AT38" s="967"/>
      <c r="AU38" s="967"/>
      <c r="AV38" s="967"/>
      <c r="AW38" s="967"/>
      <c r="AX38" s="967"/>
      <c r="AY38" s="967"/>
      <c r="AZ38" s="1037"/>
      <c r="BA38" s="1037"/>
      <c r="BB38" s="1037"/>
      <c r="BC38" s="1037"/>
      <c r="BD38" s="1037"/>
      <c r="BE38" s="968"/>
      <c r="BF38" s="968"/>
      <c r="BG38" s="968"/>
      <c r="BH38" s="968"/>
      <c r="BI38" s="969"/>
      <c r="BJ38" s="220"/>
      <c r="BK38" s="220"/>
      <c r="BL38" s="220"/>
      <c r="BM38" s="220"/>
      <c r="BN38" s="220"/>
      <c r="BO38" s="229"/>
      <c r="BP38" s="229"/>
      <c r="BQ38" s="226">
        <v>32</v>
      </c>
      <c r="BR38" s="227"/>
      <c r="BS38" s="988"/>
      <c r="BT38" s="989"/>
      <c r="BU38" s="989"/>
      <c r="BV38" s="989"/>
      <c r="BW38" s="989"/>
      <c r="BX38" s="989"/>
      <c r="BY38" s="989"/>
      <c r="BZ38" s="989"/>
      <c r="CA38" s="989"/>
      <c r="CB38" s="989"/>
      <c r="CC38" s="989"/>
      <c r="CD38" s="989"/>
      <c r="CE38" s="989"/>
      <c r="CF38" s="989"/>
      <c r="CG38" s="1010"/>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218"/>
    </row>
    <row r="39" spans="1:131" ht="26.25" customHeight="1" x14ac:dyDescent="0.2">
      <c r="A39" s="230">
        <v>12</v>
      </c>
      <c r="B39" s="1026"/>
      <c r="C39" s="1027"/>
      <c r="D39" s="1027"/>
      <c r="E39" s="1027"/>
      <c r="F39" s="1027"/>
      <c r="G39" s="1027"/>
      <c r="H39" s="1027"/>
      <c r="I39" s="1027"/>
      <c r="J39" s="1027"/>
      <c r="K39" s="1027"/>
      <c r="L39" s="1027"/>
      <c r="M39" s="1027"/>
      <c r="N39" s="1027"/>
      <c r="O39" s="1027"/>
      <c r="P39" s="1028"/>
      <c r="Q39" s="1034"/>
      <c r="R39" s="1035"/>
      <c r="S39" s="1035"/>
      <c r="T39" s="1035"/>
      <c r="U39" s="1035"/>
      <c r="V39" s="1035"/>
      <c r="W39" s="1035"/>
      <c r="X39" s="1035"/>
      <c r="Y39" s="1035"/>
      <c r="Z39" s="1035"/>
      <c r="AA39" s="1035"/>
      <c r="AB39" s="1035"/>
      <c r="AC39" s="1035"/>
      <c r="AD39" s="1035"/>
      <c r="AE39" s="1036"/>
      <c r="AF39" s="1031"/>
      <c r="AG39" s="1032"/>
      <c r="AH39" s="1032"/>
      <c r="AI39" s="1032"/>
      <c r="AJ39" s="1033"/>
      <c r="AK39" s="976"/>
      <c r="AL39" s="967"/>
      <c r="AM39" s="967"/>
      <c r="AN39" s="967"/>
      <c r="AO39" s="967"/>
      <c r="AP39" s="967"/>
      <c r="AQ39" s="967"/>
      <c r="AR39" s="967"/>
      <c r="AS39" s="967"/>
      <c r="AT39" s="967"/>
      <c r="AU39" s="967"/>
      <c r="AV39" s="967"/>
      <c r="AW39" s="967"/>
      <c r="AX39" s="967"/>
      <c r="AY39" s="967"/>
      <c r="AZ39" s="1037"/>
      <c r="BA39" s="1037"/>
      <c r="BB39" s="1037"/>
      <c r="BC39" s="1037"/>
      <c r="BD39" s="1037"/>
      <c r="BE39" s="968"/>
      <c r="BF39" s="968"/>
      <c r="BG39" s="968"/>
      <c r="BH39" s="968"/>
      <c r="BI39" s="969"/>
      <c r="BJ39" s="220"/>
      <c r="BK39" s="220"/>
      <c r="BL39" s="220"/>
      <c r="BM39" s="220"/>
      <c r="BN39" s="220"/>
      <c r="BO39" s="229"/>
      <c r="BP39" s="229"/>
      <c r="BQ39" s="226">
        <v>33</v>
      </c>
      <c r="BR39" s="227"/>
      <c r="BS39" s="988"/>
      <c r="BT39" s="989"/>
      <c r="BU39" s="989"/>
      <c r="BV39" s="989"/>
      <c r="BW39" s="989"/>
      <c r="BX39" s="989"/>
      <c r="BY39" s="989"/>
      <c r="BZ39" s="989"/>
      <c r="CA39" s="989"/>
      <c r="CB39" s="989"/>
      <c r="CC39" s="989"/>
      <c r="CD39" s="989"/>
      <c r="CE39" s="989"/>
      <c r="CF39" s="989"/>
      <c r="CG39" s="1010"/>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218"/>
    </row>
    <row r="40" spans="1:131" ht="26.25" customHeight="1" x14ac:dyDescent="0.2">
      <c r="A40" s="226">
        <v>13</v>
      </c>
      <c r="B40" s="1026"/>
      <c r="C40" s="1027"/>
      <c r="D40" s="1027"/>
      <c r="E40" s="1027"/>
      <c r="F40" s="1027"/>
      <c r="G40" s="1027"/>
      <c r="H40" s="1027"/>
      <c r="I40" s="1027"/>
      <c r="J40" s="1027"/>
      <c r="K40" s="1027"/>
      <c r="L40" s="1027"/>
      <c r="M40" s="1027"/>
      <c r="N40" s="1027"/>
      <c r="O40" s="1027"/>
      <c r="P40" s="1028"/>
      <c r="Q40" s="1034"/>
      <c r="R40" s="1035"/>
      <c r="S40" s="1035"/>
      <c r="T40" s="1035"/>
      <c r="U40" s="1035"/>
      <c r="V40" s="1035"/>
      <c r="W40" s="1035"/>
      <c r="X40" s="1035"/>
      <c r="Y40" s="1035"/>
      <c r="Z40" s="1035"/>
      <c r="AA40" s="1035"/>
      <c r="AB40" s="1035"/>
      <c r="AC40" s="1035"/>
      <c r="AD40" s="1035"/>
      <c r="AE40" s="1036"/>
      <c r="AF40" s="1031"/>
      <c r="AG40" s="1032"/>
      <c r="AH40" s="1032"/>
      <c r="AI40" s="1032"/>
      <c r="AJ40" s="1033"/>
      <c r="AK40" s="976"/>
      <c r="AL40" s="967"/>
      <c r="AM40" s="967"/>
      <c r="AN40" s="967"/>
      <c r="AO40" s="967"/>
      <c r="AP40" s="967"/>
      <c r="AQ40" s="967"/>
      <c r="AR40" s="967"/>
      <c r="AS40" s="967"/>
      <c r="AT40" s="967"/>
      <c r="AU40" s="967"/>
      <c r="AV40" s="967"/>
      <c r="AW40" s="967"/>
      <c r="AX40" s="967"/>
      <c r="AY40" s="967"/>
      <c r="AZ40" s="1037"/>
      <c r="BA40" s="1037"/>
      <c r="BB40" s="1037"/>
      <c r="BC40" s="1037"/>
      <c r="BD40" s="1037"/>
      <c r="BE40" s="968"/>
      <c r="BF40" s="968"/>
      <c r="BG40" s="968"/>
      <c r="BH40" s="968"/>
      <c r="BI40" s="969"/>
      <c r="BJ40" s="220"/>
      <c r="BK40" s="220"/>
      <c r="BL40" s="220"/>
      <c r="BM40" s="220"/>
      <c r="BN40" s="220"/>
      <c r="BO40" s="229"/>
      <c r="BP40" s="229"/>
      <c r="BQ40" s="226">
        <v>34</v>
      </c>
      <c r="BR40" s="227"/>
      <c r="BS40" s="988"/>
      <c r="BT40" s="989"/>
      <c r="BU40" s="989"/>
      <c r="BV40" s="989"/>
      <c r="BW40" s="989"/>
      <c r="BX40" s="989"/>
      <c r="BY40" s="989"/>
      <c r="BZ40" s="989"/>
      <c r="CA40" s="989"/>
      <c r="CB40" s="989"/>
      <c r="CC40" s="989"/>
      <c r="CD40" s="989"/>
      <c r="CE40" s="989"/>
      <c r="CF40" s="989"/>
      <c r="CG40" s="1010"/>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218"/>
    </row>
    <row r="41" spans="1:131" ht="26.25" customHeight="1" x14ac:dyDescent="0.2">
      <c r="A41" s="226">
        <v>14</v>
      </c>
      <c r="B41" s="1026"/>
      <c r="C41" s="1027"/>
      <c r="D41" s="1027"/>
      <c r="E41" s="1027"/>
      <c r="F41" s="1027"/>
      <c r="G41" s="1027"/>
      <c r="H41" s="1027"/>
      <c r="I41" s="1027"/>
      <c r="J41" s="1027"/>
      <c r="K41" s="1027"/>
      <c r="L41" s="1027"/>
      <c r="M41" s="1027"/>
      <c r="N41" s="1027"/>
      <c r="O41" s="1027"/>
      <c r="P41" s="1028"/>
      <c r="Q41" s="1034"/>
      <c r="R41" s="1035"/>
      <c r="S41" s="1035"/>
      <c r="T41" s="1035"/>
      <c r="U41" s="1035"/>
      <c r="V41" s="1035"/>
      <c r="W41" s="1035"/>
      <c r="X41" s="1035"/>
      <c r="Y41" s="1035"/>
      <c r="Z41" s="1035"/>
      <c r="AA41" s="1035"/>
      <c r="AB41" s="1035"/>
      <c r="AC41" s="1035"/>
      <c r="AD41" s="1035"/>
      <c r="AE41" s="1036"/>
      <c r="AF41" s="1031"/>
      <c r="AG41" s="1032"/>
      <c r="AH41" s="1032"/>
      <c r="AI41" s="1032"/>
      <c r="AJ41" s="1033"/>
      <c r="AK41" s="976"/>
      <c r="AL41" s="967"/>
      <c r="AM41" s="967"/>
      <c r="AN41" s="967"/>
      <c r="AO41" s="967"/>
      <c r="AP41" s="967"/>
      <c r="AQ41" s="967"/>
      <c r="AR41" s="967"/>
      <c r="AS41" s="967"/>
      <c r="AT41" s="967"/>
      <c r="AU41" s="967"/>
      <c r="AV41" s="967"/>
      <c r="AW41" s="967"/>
      <c r="AX41" s="967"/>
      <c r="AY41" s="967"/>
      <c r="AZ41" s="1037"/>
      <c r="BA41" s="1037"/>
      <c r="BB41" s="1037"/>
      <c r="BC41" s="1037"/>
      <c r="BD41" s="1037"/>
      <c r="BE41" s="968"/>
      <c r="BF41" s="968"/>
      <c r="BG41" s="968"/>
      <c r="BH41" s="968"/>
      <c r="BI41" s="969"/>
      <c r="BJ41" s="220"/>
      <c r="BK41" s="220"/>
      <c r="BL41" s="220"/>
      <c r="BM41" s="220"/>
      <c r="BN41" s="220"/>
      <c r="BO41" s="229"/>
      <c r="BP41" s="229"/>
      <c r="BQ41" s="226">
        <v>35</v>
      </c>
      <c r="BR41" s="227"/>
      <c r="BS41" s="988"/>
      <c r="BT41" s="989"/>
      <c r="BU41" s="989"/>
      <c r="BV41" s="989"/>
      <c r="BW41" s="989"/>
      <c r="BX41" s="989"/>
      <c r="BY41" s="989"/>
      <c r="BZ41" s="989"/>
      <c r="CA41" s="989"/>
      <c r="CB41" s="989"/>
      <c r="CC41" s="989"/>
      <c r="CD41" s="989"/>
      <c r="CE41" s="989"/>
      <c r="CF41" s="989"/>
      <c r="CG41" s="1010"/>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218"/>
    </row>
    <row r="42" spans="1:131" ht="26.25" customHeight="1" x14ac:dyDescent="0.2">
      <c r="A42" s="226">
        <v>15</v>
      </c>
      <c r="B42" s="1026"/>
      <c r="C42" s="1027"/>
      <c r="D42" s="1027"/>
      <c r="E42" s="1027"/>
      <c r="F42" s="1027"/>
      <c r="G42" s="1027"/>
      <c r="H42" s="1027"/>
      <c r="I42" s="1027"/>
      <c r="J42" s="1027"/>
      <c r="K42" s="1027"/>
      <c r="L42" s="1027"/>
      <c r="M42" s="1027"/>
      <c r="N42" s="1027"/>
      <c r="O42" s="1027"/>
      <c r="P42" s="1028"/>
      <c r="Q42" s="1034"/>
      <c r="R42" s="1035"/>
      <c r="S42" s="1035"/>
      <c r="T42" s="1035"/>
      <c r="U42" s="1035"/>
      <c r="V42" s="1035"/>
      <c r="W42" s="1035"/>
      <c r="X42" s="1035"/>
      <c r="Y42" s="1035"/>
      <c r="Z42" s="1035"/>
      <c r="AA42" s="1035"/>
      <c r="AB42" s="1035"/>
      <c r="AC42" s="1035"/>
      <c r="AD42" s="1035"/>
      <c r="AE42" s="1036"/>
      <c r="AF42" s="1031"/>
      <c r="AG42" s="1032"/>
      <c r="AH42" s="1032"/>
      <c r="AI42" s="1032"/>
      <c r="AJ42" s="1033"/>
      <c r="AK42" s="976"/>
      <c r="AL42" s="967"/>
      <c r="AM42" s="967"/>
      <c r="AN42" s="967"/>
      <c r="AO42" s="967"/>
      <c r="AP42" s="967"/>
      <c r="AQ42" s="967"/>
      <c r="AR42" s="967"/>
      <c r="AS42" s="967"/>
      <c r="AT42" s="967"/>
      <c r="AU42" s="967"/>
      <c r="AV42" s="967"/>
      <c r="AW42" s="967"/>
      <c r="AX42" s="967"/>
      <c r="AY42" s="967"/>
      <c r="AZ42" s="1037"/>
      <c r="BA42" s="1037"/>
      <c r="BB42" s="1037"/>
      <c r="BC42" s="1037"/>
      <c r="BD42" s="1037"/>
      <c r="BE42" s="968"/>
      <c r="BF42" s="968"/>
      <c r="BG42" s="968"/>
      <c r="BH42" s="968"/>
      <c r="BI42" s="969"/>
      <c r="BJ42" s="220"/>
      <c r="BK42" s="220"/>
      <c r="BL42" s="220"/>
      <c r="BM42" s="220"/>
      <c r="BN42" s="220"/>
      <c r="BO42" s="229"/>
      <c r="BP42" s="229"/>
      <c r="BQ42" s="226">
        <v>36</v>
      </c>
      <c r="BR42" s="227"/>
      <c r="BS42" s="988"/>
      <c r="BT42" s="989"/>
      <c r="BU42" s="989"/>
      <c r="BV42" s="989"/>
      <c r="BW42" s="989"/>
      <c r="BX42" s="989"/>
      <c r="BY42" s="989"/>
      <c r="BZ42" s="989"/>
      <c r="CA42" s="989"/>
      <c r="CB42" s="989"/>
      <c r="CC42" s="989"/>
      <c r="CD42" s="989"/>
      <c r="CE42" s="989"/>
      <c r="CF42" s="989"/>
      <c r="CG42" s="1010"/>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218"/>
    </row>
    <row r="43" spans="1:131" ht="26.25" customHeight="1" x14ac:dyDescent="0.2">
      <c r="A43" s="226">
        <v>16</v>
      </c>
      <c r="B43" s="1026"/>
      <c r="C43" s="1027"/>
      <c r="D43" s="1027"/>
      <c r="E43" s="1027"/>
      <c r="F43" s="1027"/>
      <c r="G43" s="1027"/>
      <c r="H43" s="1027"/>
      <c r="I43" s="1027"/>
      <c r="J43" s="1027"/>
      <c r="K43" s="1027"/>
      <c r="L43" s="1027"/>
      <c r="M43" s="1027"/>
      <c r="N43" s="1027"/>
      <c r="O43" s="1027"/>
      <c r="P43" s="1028"/>
      <c r="Q43" s="1034"/>
      <c r="R43" s="1035"/>
      <c r="S43" s="1035"/>
      <c r="T43" s="1035"/>
      <c r="U43" s="1035"/>
      <c r="V43" s="1035"/>
      <c r="W43" s="1035"/>
      <c r="X43" s="1035"/>
      <c r="Y43" s="1035"/>
      <c r="Z43" s="1035"/>
      <c r="AA43" s="1035"/>
      <c r="AB43" s="1035"/>
      <c r="AC43" s="1035"/>
      <c r="AD43" s="1035"/>
      <c r="AE43" s="1036"/>
      <c r="AF43" s="1031"/>
      <c r="AG43" s="1032"/>
      <c r="AH43" s="1032"/>
      <c r="AI43" s="1032"/>
      <c r="AJ43" s="1033"/>
      <c r="AK43" s="976"/>
      <c r="AL43" s="967"/>
      <c r="AM43" s="967"/>
      <c r="AN43" s="967"/>
      <c r="AO43" s="967"/>
      <c r="AP43" s="967"/>
      <c r="AQ43" s="967"/>
      <c r="AR43" s="967"/>
      <c r="AS43" s="967"/>
      <c r="AT43" s="967"/>
      <c r="AU43" s="967"/>
      <c r="AV43" s="967"/>
      <c r="AW43" s="967"/>
      <c r="AX43" s="967"/>
      <c r="AY43" s="967"/>
      <c r="AZ43" s="1037"/>
      <c r="BA43" s="1037"/>
      <c r="BB43" s="1037"/>
      <c r="BC43" s="1037"/>
      <c r="BD43" s="1037"/>
      <c r="BE43" s="968"/>
      <c r="BF43" s="968"/>
      <c r="BG43" s="968"/>
      <c r="BH43" s="968"/>
      <c r="BI43" s="969"/>
      <c r="BJ43" s="220"/>
      <c r="BK43" s="220"/>
      <c r="BL43" s="220"/>
      <c r="BM43" s="220"/>
      <c r="BN43" s="220"/>
      <c r="BO43" s="229"/>
      <c r="BP43" s="229"/>
      <c r="BQ43" s="226">
        <v>37</v>
      </c>
      <c r="BR43" s="227"/>
      <c r="BS43" s="988"/>
      <c r="BT43" s="989"/>
      <c r="BU43" s="989"/>
      <c r="BV43" s="989"/>
      <c r="BW43" s="989"/>
      <c r="BX43" s="989"/>
      <c r="BY43" s="989"/>
      <c r="BZ43" s="989"/>
      <c r="CA43" s="989"/>
      <c r="CB43" s="989"/>
      <c r="CC43" s="989"/>
      <c r="CD43" s="989"/>
      <c r="CE43" s="989"/>
      <c r="CF43" s="989"/>
      <c r="CG43" s="1010"/>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218"/>
    </row>
    <row r="44" spans="1:131" ht="26.25" customHeight="1" x14ac:dyDescent="0.2">
      <c r="A44" s="226">
        <v>17</v>
      </c>
      <c r="B44" s="1026"/>
      <c r="C44" s="1027"/>
      <c r="D44" s="1027"/>
      <c r="E44" s="1027"/>
      <c r="F44" s="1027"/>
      <c r="G44" s="1027"/>
      <c r="H44" s="1027"/>
      <c r="I44" s="1027"/>
      <c r="J44" s="1027"/>
      <c r="K44" s="1027"/>
      <c r="L44" s="1027"/>
      <c r="M44" s="1027"/>
      <c r="N44" s="1027"/>
      <c r="O44" s="1027"/>
      <c r="P44" s="1028"/>
      <c r="Q44" s="1034"/>
      <c r="R44" s="1035"/>
      <c r="S44" s="1035"/>
      <c r="T44" s="1035"/>
      <c r="U44" s="1035"/>
      <c r="V44" s="1035"/>
      <c r="W44" s="1035"/>
      <c r="X44" s="1035"/>
      <c r="Y44" s="1035"/>
      <c r="Z44" s="1035"/>
      <c r="AA44" s="1035"/>
      <c r="AB44" s="1035"/>
      <c r="AC44" s="1035"/>
      <c r="AD44" s="1035"/>
      <c r="AE44" s="1036"/>
      <c r="AF44" s="1031"/>
      <c r="AG44" s="1032"/>
      <c r="AH44" s="1032"/>
      <c r="AI44" s="1032"/>
      <c r="AJ44" s="1033"/>
      <c r="AK44" s="976"/>
      <c r="AL44" s="967"/>
      <c r="AM44" s="967"/>
      <c r="AN44" s="967"/>
      <c r="AO44" s="967"/>
      <c r="AP44" s="967"/>
      <c r="AQ44" s="967"/>
      <c r="AR44" s="967"/>
      <c r="AS44" s="967"/>
      <c r="AT44" s="967"/>
      <c r="AU44" s="967"/>
      <c r="AV44" s="967"/>
      <c r="AW44" s="967"/>
      <c r="AX44" s="967"/>
      <c r="AY44" s="967"/>
      <c r="AZ44" s="1037"/>
      <c r="BA44" s="1037"/>
      <c r="BB44" s="1037"/>
      <c r="BC44" s="1037"/>
      <c r="BD44" s="1037"/>
      <c r="BE44" s="968"/>
      <c r="BF44" s="968"/>
      <c r="BG44" s="968"/>
      <c r="BH44" s="968"/>
      <c r="BI44" s="969"/>
      <c r="BJ44" s="220"/>
      <c r="BK44" s="220"/>
      <c r="BL44" s="220"/>
      <c r="BM44" s="220"/>
      <c r="BN44" s="220"/>
      <c r="BO44" s="229"/>
      <c r="BP44" s="229"/>
      <c r="BQ44" s="226">
        <v>38</v>
      </c>
      <c r="BR44" s="227"/>
      <c r="BS44" s="988"/>
      <c r="BT44" s="989"/>
      <c r="BU44" s="989"/>
      <c r="BV44" s="989"/>
      <c r="BW44" s="989"/>
      <c r="BX44" s="989"/>
      <c r="BY44" s="989"/>
      <c r="BZ44" s="989"/>
      <c r="CA44" s="989"/>
      <c r="CB44" s="989"/>
      <c r="CC44" s="989"/>
      <c r="CD44" s="989"/>
      <c r="CE44" s="989"/>
      <c r="CF44" s="989"/>
      <c r="CG44" s="1010"/>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218"/>
    </row>
    <row r="45" spans="1:131" ht="26.25" customHeight="1" x14ac:dyDescent="0.2">
      <c r="A45" s="226">
        <v>18</v>
      </c>
      <c r="B45" s="1026"/>
      <c r="C45" s="1027"/>
      <c r="D45" s="1027"/>
      <c r="E45" s="1027"/>
      <c r="F45" s="1027"/>
      <c r="G45" s="1027"/>
      <c r="H45" s="1027"/>
      <c r="I45" s="1027"/>
      <c r="J45" s="1027"/>
      <c r="K45" s="1027"/>
      <c r="L45" s="1027"/>
      <c r="M45" s="1027"/>
      <c r="N45" s="1027"/>
      <c r="O45" s="1027"/>
      <c r="P45" s="1028"/>
      <c r="Q45" s="1034"/>
      <c r="R45" s="1035"/>
      <c r="S45" s="1035"/>
      <c r="T45" s="1035"/>
      <c r="U45" s="1035"/>
      <c r="V45" s="1035"/>
      <c r="W45" s="1035"/>
      <c r="X45" s="1035"/>
      <c r="Y45" s="1035"/>
      <c r="Z45" s="1035"/>
      <c r="AA45" s="1035"/>
      <c r="AB45" s="1035"/>
      <c r="AC45" s="1035"/>
      <c r="AD45" s="1035"/>
      <c r="AE45" s="1036"/>
      <c r="AF45" s="1031"/>
      <c r="AG45" s="1032"/>
      <c r="AH45" s="1032"/>
      <c r="AI45" s="1032"/>
      <c r="AJ45" s="1033"/>
      <c r="AK45" s="976"/>
      <c r="AL45" s="967"/>
      <c r="AM45" s="967"/>
      <c r="AN45" s="967"/>
      <c r="AO45" s="967"/>
      <c r="AP45" s="967"/>
      <c r="AQ45" s="967"/>
      <c r="AR45" s="967"/>
      <c r="AS45" s="967"/>
      <c r="AT45" s="967"/>
      <c r="AU45" s="967"/>
      <c r="AV45" s="967"/>
      <c r="AW45" s="967"/>
      <c r="AX45" s="967"/>
      <c r="AY45" s="967"/>
      <c r="AZ45" s="1037"/>
      <c r="BA45" s="1037"/>
      <c r="BB45" s="1037"/>
      <c r="BC45" s="1037"/>
      <c r="BD45" s="1037"/>
      <c r="BE45" s="968"/>
      <c r="BF45" s="968"/>
      <c r="BG45" s="968"/>
      <c r="BH45" s="968"/>
      <c r="BI45" s="969"/>
      <c r="BJ45" s="220"/>
      <c r="BK45" s="220"/>
      <c r="BL45" s="220"/>
      <c r="BM45" s="220"/>
      <c r="BN45" s="220"/>
      <c r="BO45" s="229"/>
      <c r="BP45" s="229"/>
      <c r="BQ45" s="226">
        <v>39</v>
      </c>
      <c r="BR45" s="227"/>
      <c r="BS45" s="988"/>
      <c r="BT45" s="989"/>
      <c r="BU45" s="989"/>
      <c r="BV45" s="989"/>
      <c r="BW45" s="989"/>
      <c r="BX45" s="989"/>
      <c r="BY45" s="989"/>
      <c r="BZ45" s="989"/>
      <c r="CA45" s="989"/>
      <c r="CB45" s="989"/>
      <c r="CC45" s="989"/>
      <c r="CD45" s="989"/>
      <c r="CE45" s="989"/>
      <c r="CF45" s="989"/>
      <c r="CG45" s="1010"/>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218"/>
    </row>
    <row r="46" spans="1:131" ht="26.25" customHeight="1" x14ac:dyDescent="0.2">
      <c r="A46" s="226">
        <v>19</v>
      </c>
      <c r="B46" s="1026"/>
      <c r="C46" s="1027"/>
      <c r="D46" s="1027"/>
      <c r="E46" s="1027"/>
      <c r="F46" s="1027"/>
      <c r="G46" s="1027"/>
      <c r="H46" s="1027"/>
      <c r="I46" s="1027"/>
      <c r="J46" s="1027"/>
      <c r="K46" s="1027"/>
      <c r="L46" s="1027"/>
      <c r="M46" s="1027"/>
      <c r="N46" s="1027"/>
      <c r="O46" s="1027"/>
      <c r="P46" s="1028"/>
      <c r="Q46" s="1034"/>
      <c r="R46" s="1035"/>
      <c r="S46" s="1035"/>
      <c r="T46" s="1035"/>
      <c r="U46" s="1035"/>
      <c r="V46" s="1035"/>
      <c r="W46" s="1035"/>
      <c r="X46" s="1035"/>
      <c r="Y46" s="1035"/>
      <c r="Z46" s="1035"/>
      <c r="AA46" s="1035"/>
      <c r="AB46" s="1035"/>
      <c r="AC46" s="1035"/>
      <c r="AD46" s="1035"/>
      <c r="AE46" s="1036"/>
      <c r="AF46" s="1031"/>
      <c r="AG46" s="1032"/>
      <c r="AH46" s="1032"/>
      <c r="AI46" s="1032"/>
      <c r="AJ46" s="1033"/>
      <c r="AK46" s="976"/>
      <c r="AL46" s="967"/>
      <c r="AM46" s="967"/>
      <c r="AN46" s="967"/>
      <c r="AO46" s="967"/>
      <c r="AP46" s="967"/>
      <c r="AQ46" s="967"/>
      <c r="AR46" s="967"/>
      <c r="AS46" s="967"/>
      <c r="AT46" s="967"/>
      <c r="AU46" s="967"/>
      <c r="AV46" s="967"/>
      <c r="AW46" s="967"/>
      <c r="AX46" s="967"/>
      <c r="AY46" s="967"/>
      <c r="AZ46" s="1037"/>
      <c r="BA46" s="1037"/>
      <c r="BB46" s="1037"/>
      <c r="BC46" s="1037"/>
      <c r="BD46" s="1037"/>
      <c r="BE46" s="968"/>
      <c r="BF46" s="968"/>
      <c r="BG46" s="968"/>
      <c r="BH46" s="968"/>
      <c r="BI46" s="969"/>
      <c r="BJ46" s="220"/>
      <c r="BK46" s="220"/>
      <c r="BL46" s="220"/>
      <c r="BM46" s="220"/>
      <c r="BN46" s="220"/>
      <c r="BO46" s="229"/>
      <c r="BP46" s="229"/>
      <c r="BQ46" s="226">
        <v>40</v>
      </c>
      <c r="BR46" s="227"/>
      <c r="BS46" s="988"/>
      <c r="BT46" s="989"/>
      <c r="BU46" s="989"/>
      <c r="BV46" s="989"/>
      <c r="BW46" s="989"/>
      <c r="BX46" s="989"/>
      <c r="BY46" s="989"/>
      <c r="BZ46" s="989"/>
      <c r="CA46" s="989"/>
      <c r="CB46" s="989"/>
      <c r="CC46" s="989"/>
      <c r="CD46" s="989"/>
      <c r="CE46" s="989"/>
      <c r="CF46" s="989"/>
      <c r="CG46" s="1010"/>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218"/>
    </row>
    <row r="47" spans="1:131" ht="26.25" customHeight="1" x14ac:dyDescent="0.2">
      <c r="A47" s="226">
        <v>20</v>
      </c>
      <c r="B47" s="1026"/>
      <c r="C47" s="1027"/>
      <c r="D47" s="1027"/>
      <c r="E47" s="1027"/>
      <c r="F47" s="1027"/>
      <c r="G47" s="1027"/>
      <c r="H47" s="1027"/>
      <c r="I47" s="1027"/>
      <c r="J47" s="1027"/>
      <c r="K47" s="1027"/>
      <c r="L47" s="1027"/>
      <c r="M47" s="1027"/>
      <c r="N47" s="1027"/>
      <c r="O47" s="1027"/>
      <c r="P47" s="1028"/>
      <c r="Q47" s="1034"/>
      <c r="R47" s="1035"/>
      <c r="S47" s="1035"/>
      <c r="T47" s="1035"/>
      <c r="U47" s="1035"/>
      <c r="V47" s="1035"/>
      <c r="W47" s="1035"/>
      <c r="X47" s="1035"/>
      <c r="Y47" s="1035"/>
      <c r="Z47" s="1035"/>
      <c r="AA47" s="1035"/>
      <c r="AB47" s="1035"/>
      <c r="AC47" s="1035"/>
      <c r="AD47" s="1035"/>
      <c r="AE47" s="1036"/>
      <c r="AF47" s="1031"/>
      <c r="AG47" s="1032"/>
      <c r="AH47" s="1032"/>
      <c r="AI47" s="1032"/>
      <c r="AJ47" s="1033"/>
      <c r="AK47" s="976"/>
      <c r="AL47" s="967"/>
      <c r="AM47" s="967"/>
      <c r="AN47" s="967"/>
      <c r="AO47" s="967"/>
      <c r="AP47" s="967"/>
      <c r="AQ47" s="967"/>
      <c r="AR47" s="967"/>
      <c r="AS47" s="967"/>
      <c r="AT47" s="967"/>
      <c r="AU47" s="967"/>
      <c r="AV47" s="967"/>
      <c r="AW47" s="967"/>
      <c r="AX47" s="967"/>
      <c r="AY47" s="967"/>
      <c r="AZ47" s="1037"/>
      <c r="BA47" s="1037"/>
      <c r="BB47" s="1037"/>
      <c r="BC47" s="1037"/>
      <c r="BD47" s="1037"/>
      <c r="BE47" s="968"/>
      <c r="BF47" s="968"/>
      <c r="BG47" s="968"/>
      <c r="BH47" s="968"/>
      <c r="BI47" s="969"/>
      <c r="BJ47" s="220"/>
      <c r="BK47" s="220"/>
      <c r="BL47" s="220"/>
      <c r="BM47" s="220"/>
      <c r="BN47" s="220"/>
      <c r="BO47" s="229"/>
      <c r="BP47" s="229"/>
      <c r="BQ47" s="226">
        <v>41</v>
      </c>
      <c r="BR47" s="227"/>
      <c r="BS47" s="988"/>
      <c r="BT47" s="989"/>
      <c r="BU47" s="989"/>
      <c r="BV47" s="989"/>
      <c r="BW47" s="989"/>
      <c r="BX47" s="989"/>
      <c r="BY47" s="989"/>
      <c r="BZ47" s="989"/>
      <c r="CA47" s="989"/>
      <c r="CB47" s="989"/>
      <c r="CC47" s="989"/>
      <c r="CD47" s="989"/>
      <c r="CE47" s="989"/>
      <c r="CF47" s="989"/>
      <c r="CG47" s="1010"/>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218"/>
    </row>
    <row r="48" spans="1:131" ht="26.25" customHeight="1" x14ac:dyDescent="0.2">
      <c r="A48" s="226">
        <v>21</v>
      </c>
      <c r="B48" s="1026"/>
      <c r="C48" s="1027"/>
      <c r="D48" s="1027"/>
      <c r="E48" s="1027"/>
      <c r="F48" s="1027"/>
      <c r="G48" s="1027"/>
      <c r="H48" s="1027"/>
      <c r="I48" s="1027"/>
      <c r="J48" s="1027"/>
      <c r="K48" s="1027"/>
      <c r="L48" s="1027"/>
      <c r="M48" s="1027"/>
      <c r="N48" s="1027"/>
      <c r="O48" s="1027"/>
      <c r="P48" s="1028"/>
      <c r="Q48" s="1034"/>
      <c r="R48" s="1035"/>
      <c r="S48" s="1035"/>
      <c r="T48" s="1035"/>
      <c r="U48" s="1035"/>
      <c r="V48" s="1035"/>
      <c r="W48" s="1035"/>
      <c r="X48" s="1035"/>
      <c r="Y48" s="1035"/>
      <c r="Z48" s="1035"/>
      <c r="AA48" s="1035"/>
      <c r="AB48" s="1035"/>
      <c r="AC48" s="1035"/>
      <c r="AD48" s="1035"/>
      <c r="AE48" s="1036"/>
      <c r="AF48" s="1031"/>
      <c r="AG48" s="1032"/>
      <c r="AH48" s="1032"/>
      <c r="AI48" s="1032"/>
      <c r="AJ48" s="1033"/>
      <c r="AK48" s="976"/>
      <c r="AL48" s="967"/>
      <c r="AM48" s="967"/>
      <c r="AN48" s="967"/>
      <c r="AO48" s="967"/>
      <c r="AP48" s="967"/>
      <c r="AQ48" s="967"/>
      <c r="AR48" s="967"/>
      <c r="AS48" s="967"/>
      <c r="AT48" s="967"/>
      <c r="AU48" s="967"/>
      <c r="AV48" s="967"/>
      <c r="AW48" s="967"/>
      <c r="AX48" s="967"/>
      <c r="AY48" s="967"/>
      <c r="AZ48" s="1037"/>
      <c r="BA48" s="1037"/>
      <c r="BB48" s="1037"/>
      <c r="BC48" s="1037"/>
      <c r="BD48" s="1037"/>
      <c r="BE48" s="968"/>
      <c r="BF48" s="968"/>
      <c r="BG48" s="968"/>
      <c r="BH48" s="968"/>
      <c r="BI48" s="969"/>
      <c r="BJ48" s="220"/>
      <c r="BK48" s="220"/>
      <c r="BL48" s="220"/>
      <c r="BM48" s="220"/>
      <c r="BN48" s="220"/>
      <c r="BO48" s="229"/>
      <c r="BP48" s="229"/>
      <c r="BQ48" s="226">
        <v>42</v>
      </c>
      <c r="BR48" s="227"/>
      <c r="BS48" s="988"/>
      <c r="BT48" s="989"/>
      <c r="BU48" s="989"/>
      <c r="BV48" s="989"/>
      <c r="BW48" s="989"/>
      <c r="BX48" s="989"/>
      <c r="BY48" s="989"/>
      <c r="BZ48" s="989"/>
      <c r="CA48" s="989"/>
      <c r="CB48" s="989"/>
      <c r="CC48" s="989"/>
      <c r="CD48" s="989"/>
      <c r="CE48" s="989"/>
      <c r="CF48" s="989"/>
      <c r="CG48" s="1010"/>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218"/>
    </row>
    <row r="49" spans="1:131" ht="26.25" customHeight="1" x14ac:dyDescent="0.2">
      <c r="A49" s="226">
        <v>22</v>
      </c>
      <c r="B49" s="1026"/>
      <c r="C49" s="1027"/>
      <c r="D49" s="1027"/>
      <c r="E49" s="1027"/>
      <c r="F49" s="1027"/>
      <c r="G49" s="1027"/>
      <c r="H49" s="1027"/>
      <c r="I49" s="1027"/>
      <c r="J49" s="1027"/>
      <c r="K49" s="1027"/>
      <c r="L49" s="1027"/>
      <c r="M49" s="1027"/>
      <c r="N49" s="1027"/>
      <c r="O49" s="1027"/>
      <c r="P49" s="1028"/>
      <c r="Q49" s="1034"/>
      <c r="R49" s="1035"/>
      <c r="S49" s="1035"/>
      <c r="T49" s="1035"/>
      <c r="U49" s="1035"/>
      <c r="V49" s="1035"/>
      <c r="W49" s="1035"/>
      <c r="X49" s="1035"/>
      <c r="Y49" s="1035"/>
      <c r="Z49" s="1035"/>
      <c r="AA49" s="1035"/>
      <c r="AB49" s="1035"/>
      <c r="AC49" s="1035"/>
      <c r="AD49" s="1035"/>
      <c r="AE49" s="1036"/>
      <c r="AF49" s="1031"/>
      <c r="AG49" s="1032"/>
      <c r="AH49" s="1032"/>
      <c r="AI49" s="1032"/>
      <c r="AJ49" s="1033"/>
      <c r="AK49" s="976"/>
      <c r="AL49" s="967"/>
      <c r="AM49" s="967"/>
      <c r="AN49" s="967"/>
      <c r="AO49" s="967"/>
      <c r="AP49" s="967"/>
      <c r="AQ49" s="967"/>
      <c r="AR49" s="967"/>
      <c r="AS49" s="967"/>
      <c r="AT49" s="967"/>
      <c r="AU49" s="967"/>
      <c r="AV49" s="967"/>
      <c r="AW49" s="967"/>
      <c r="AX49" s="967"/>
      <c r="AY49" s="967"/>
      <c r="AZ49" s="1037"/>
      <c r="BA49" s="1037"/>
      <c r="BB49" s="1037"/>
      <c r="BC49" s="1037"/>
      <c r="BD49" s="1037"/>
      <c r="BE49" s="968"/>
      <c r="BF49" s="968"/>
      <c r="BG49" s="968"/>
      <c r="BH49" s="968"/>
      <c r="BI49" s="969"/>
      <c r="BJ49" s="220"/>
      <c r="BK49" s="220"/>
      <c r="BL49" s="220"/>
      <c r="BM49" s="220"/>
      <c r="BN49" s="220"/>
      <c r="BO49" s="229"/>
      <c r="BP49" s="229"/>
      <c r="BQ49" s="226">
        <v>43</v>
      </c>
      <c r="BR49" s="227"/>
      <c r="BS49" s="988"/>
      <c r="BT49" s="989"/>
      <c r="BU49" s="989"/>
      <c r="BV49" s="989"/>
      <c r="BW49" s="989"/>
      <c r="BX49" s="989"/>
      <c r="BY49" s="989"/>
      <c r="BZ49" s="989"/>
      <c r="CA49" s="989"/>
      <c r="CB49" s="989"/>
      <c r="CC49" s="989"/>
      <c r="CD49" s="989"/>
      <c r="CE49" s="989"/>
      <c r="CF49" s="989"/>
      <c r="CG49" s="1010"/>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218"/>
    </row>
    <row r="50" spans="1:131" ht="26.25" customHeight="1" x14ac:dyDescent="0.2">
      <c r="A50" s="226">
        <v>23</v>
      </c>
      <c r="B50" s="1026"/>
      <c r="C50" s="1027"/>
      <c r="D50" s="1027"/>
      <c r="E50" s="1027"/>
      <c r="F50" s="1027"/>
      <c r="G50" s="1027"/>
      <c r="H50" s="1027"/>
      <c r="I50" s="1027"/>
      <c r="J50" s="1027"/>
      <c r="K50" s="1027"/>
      <c r="L50" s="1027"/>
      <c r="M50" s="1027"/>
      <c r="N50" s="1027"/>
      <c r="O50" s="1027"/>
      <c r="P50" s="1028"/>
      <c r="Q50" s="1029"/>
      <c r="R50" s="1021"/>
      <c r="S50" s="1021"/>
      <c r="T50" s="1021"/>
      <c r="U50" s="1021"/>
      <c r="V50" s="1021"/>
      <c r="W50" s="1021"/>
      <c r="X50" s="1021"/>
      <c r="Y50" s="1021"/>
      <c r="Z50" s="1021"/>
      <c r="AA50" s="1021"/>
      <c r="AB50" s="1021"/>
      <c r="AC50" s="1021"/>
      <c r="AD50" s="1021"/>
      <c r="AE50" s="1030"/>
      <c r="AF50" s="1031"/>
      <c r="AG50" s="1032"/>
      <c r="AH50" s="1032"/>
      <c r="AI50" s="1032"/>
      <c r="AJ50" s="1033"/>
      <c r="AK50" s="1020"/>
      <c r="AL50" s="1021"/>
      <c r="AM50" s="1021"/>
      <c r="AN50" s="1021"/>
      <c r="AO50" s="1021"/>
      <c r="AP50" s="1021"/>
      <c r="AQ50" s="1021"/>
      <c r="AR50" s="1021"/>
      <c r="AS50" s="1021"/>
      <c r="AT50" s="1021"/>
      <c r="AU50" s="1021"/>
      <c r="AV50" s="1021"/>
      <c r="AW50" s="1021"/>
      <c r="AX50" s="1021"/>
      <c r="AY50" s="1021"/>
      <c r="AZ50" s="1022"/>
      <c r="BA50" s="1022"/>
      <c r="BB50" s="1022"/>
      <c r="BC50" s="1022"/>
      <c r="BD50" s="1022"/>
      <c r="BE50" s="968"/>
      <c r="BF50" s="968"/>
      <c r="BG50" s="968"/>
      <c r="BH50" s="968"/>
      <c r="BI50" s="969"/>
      <c r="BJ50" s="220"/>
      <c r="BK50" s="220"/>
      <c r="BL50" s="220"/>
      <c r="BM50" s="220"/>
      <c r="BN50" s="220"/>
      <c r="BO50" s="229"/>
      <c r="BP50" s="229"/>
      <c r="BQ50" s="226">
        <v>44</v>
      </c>
      <c r="BR50" s="227"/>
      <c r="BS50" s="988"/>
      <c r="BT50" s="989"/>
      <c r="BU50" s="989"/>
      <c r="BV50" s="989"/>
      <c r="BW50" s="989"/>
      <c r="BX50" s="989"/>
      <c r="BY50" s="989"/>
      <c r="BZ50" s="989"/>
      <c r="CA50" s="989"/>
      <c r="CB50" s="989"/>
      <c r="CC50" s="989"/>
      <c r="CD50" s="989"/>
      <c r="CE50" s="989"/>
      <c r="CF50" s="989"/>
      <c r="CG50" s="1010"/>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218"/>
    </row>
    <row r="51" spans="1:131" ht="26.25" customHeight="1" x14ac:dyDescent="0.2">
      <c r="A51" s="226">
        <v>24</v>
      </c>
      <c r="B51" s="1026"/>
      <c r="C51" s="1027"/>
      <c r="D51" s="1027"/>
      <c r="E51" s="1027"/>
      <c r="F51" s="1027"/>
      <c r="G51" s="1027"/>
      <c r="H51" s="1027"/>
      <c r="I51" s="1027"/>
      <c r="J51" s="1027"/>
      <c r="K51" s="1027"/>
      <c r="L51" s="1027"/>
      <c r="M51" s="1027"/>
      <c r="N51" s="1027"/>
      <c r="O51" s="1027"/>
      <c r="P51" s="1028"/>
      <c r="Q51" s="1029"/>
      <c r="R51" s="1021"/>
      <c r="S51" s="1021"/>
      <c r="T51" s="1021"/>
      <c r="U51" s="1021"/>
      <c r="V51" s="1021"/>
      <c r="W51" s="1021"/>
      <c r="X51" s="1021"/>
      <c r="Y51" s="1021"/>
      <c r="Z51" s="1021"/>
      <c r="AA51" s="1021"/>
      <c r="AB51" s="1021"/>
      <c r="AC51" s="1021"/>
      <c r="AD51" s="1021"/>
      <c r="AE51" s="1030"/>
      <c r="AF51" s="1031"/>
      <c r="AG51" s="1032"/>
      <c r="AH51" s="1032"/>
      <c r="AI51" s="1032"/>
      <c r="AJ51" s="1033"/>
      <c r="AK51" s="1020"/>
      <c r="AL51" s="1021"/>
      <c r="AM51" s="1021"/>
      <c r="AN51" s="1021"/>
      <c r="AO51" s="1021"/>
      <c r="AP51" s="1021"/>
      <c r="AQ51" s="1021"/>
      <c r="AR51" s="1021"/>
      <c r="AS51" s="1021"/>
      <c r="AT51" s="1021"/>
      <c r="AU51" s="1021"/>
      <c r="AV51" s="1021"/>
      <c r="AW51" s="1021"/>
      <c r="AX51" s="1021"/>
      <c r="AY51" s="1021"/>
      <c r="AZ51" s="1022"/>
      <c r="BA51" s="1022"/>
      <c r="BB51" s="1022"/>
      <c r="BC51" s="1022"/>
      <c r="BD51" s="1022"/>
      <c r="BE51" s="968"/>
      <c r="BF51" s="968"/>
      <c r="BG51" s="968"/>
      <c r="BH51" s="968"/>
      <c r="BI51" s="969"/>
      <c r="BJ51" s="220"/>
      <c r="BK51" s="220"/>
      <c r="BL51" s="220"/>
      <c r="BM51" s="220"/>
      <c r="BN51" s="220"/>
      <c r="BO51" s="229"/>
      <c r="BP51" s="229"/>
      <c r="BQ51" s="226">
        <v>45</v>
      </c>
      <c r="BR51" s="227"/>
      <c r="BS51" s="988"/>
      <c r="BT51" s="989"/>
      <c r="BU51" s="989"/>
      <c r="BV51" s="989"/>
      <c r="BW51" s="989"/>
      <c r="BX51" s="989"/>
      <c r="BY51" s="989"/>
      <c r="BZ51" s="989"/>
      <c r="CA51" s="989"/>
      <c r="CB51" s="989"/>
      <c r="CC51" s="989"/>
      <c r="CD51" s="989"/>
      <c r="CE51" s="989"/>
      <c r="CF51" s="989"/>
      <c r="CG51" s="1010"/>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218"/>
    </row>
    <row r="52" spans="1:131" ht="26.25" customHeight="1" x14ac:dyDescent="0.2">
      <c r="A52" s="226">
        <v>25</v>
      </c>
      <c r="B52" s="1026"/>
      <c r="C52" s="1027"/>
      <c r="D52" s="1027"/>
      <c r="E52" s="1027"/>
      <c r="F52" s="1027"/>
      <c r="G52" s="1027"/>
      <c r="H52" s="1027"/>
      <c r="I52" s="1027"/>
      <c r="J52" s="1027"/>
      <c r="K52" s="1027"/>
      <c r="L52" s="1027"/>
      <c r="M52" s="1027"/>
      <c r="N52" s="1027"/>
      <c r="O52" s="1027"/>
      <c r="P52" s="1028"/>
      <c r="Q52" s="1029"/>
      <c r="R52" s="1021"/>
      <c r="S52" s="1021"/>
      <c r="T52" s="1021"/>
      <c r="U52" s="1021"/>
      <c r="V52" s="1021"/>
      <c r="W52" s="1021"/>
      <c r="X52" s="1021"/>
      <c r="Y52" s="1021"/>
      <c r="Z52" s="1021"/>
      <c r="AA52" s="1021"/>
      <c r="AB52" s="1021"/>
      <c r="AC52" s="1021"/>
      <c r="AD52" s="1021"/>
      <c r="AE52" s="1030"/>
      <c r="AF52" s="1031"/>
      <c r="AG52" s="1032"/>
      <c r="AH52" s="1032"/>
      <c r="AI52" s="1032"/>
      <c r="AJ52" s="1033"/>
      <c r="AK52" s="1020"/>
      <c r="AL52" s="1021"/>
      <c r="AM52" s="1021"/>
      <c r="AN52" s="1021"/>
      <c r="AO52" s="1021"/>
      <c r="AP52" s="1021"/>
      <c r="AQ52" s="1021"/>
      <c r="AR52" s="1021"/>
      <c r="AS52" s="1021"/>
      <c r="AT52" s="1021"/>
      <c r="AU52" s="1021"/>
      <c r="AV52" s="1021"/>
      <c r="AW52" s="1021"/>
      <c r="AX52" s="1021"/>
      <c r="AY52" s="1021"/>
      <c r="AZ52" s="1022"/>
      <c r="BA52" s="1022"/>
      <c r="BB52" s="1022"/>
      <c r="BC52" s="1022"/>
      <c r="BD52" s="1022"/>
      <c r="BE52" s="968"/>
      <c r="BF52" s="968"/>
      <c r="BG52" s="968"/>
      <c r="BH52" s="968"/>
      <c r="BI52" s="969"/>
      <c r="BJ52" s="220"/>
      <c r="BK52" s="220"/>
      <c r="BL52" s="220"/>
      <c r="BM52" s="220"/>
      <c r="BN52" s="220"/>
      <c r="BO52" s="229"/>
      <c r="BP52" s="229"/>
      <c r="BQ52" s="226">
        <v>46</v>
      </c>
      <c r="BR52" s="227"/>
      <c r="BS52" s="988"/>
      <c r="BT52" s="989"/>
      <c r="BU52" s="989"/>
      <c r="BV52" s="989"/>
      <c r="BW52" s="989"/>
      <c r="BX52" s="989"/>
      <c r="BY52" s="989"/>
      <c r="BZ52" s="989"/>
      <c r="CA52" s="989"/>
      <c r="CB52" s="989"/>
      <c r="CC52" s="989"/>
      <c r="CD52" s="989"/>
      <c r="CE52" s="989"/>
      <c r="CF52" s="989"/>
      <c r="CG52" s="1010"/>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218"/>
    </row>
    <row r="53" spans="1:131" ht="26.25" customHeight="1" x14ac:dyDescent="0.2">
      <c r="A53" s="226">
        <v>26</v>
      </c>
      <c r="B53" s="1026"/>
      <c r="C53" s="1027"/>
      <c r="D53" s="1027"/>
      <c r="E53" s="1027"/>
      <c r="F53" s="1027"/>
      <c r="G53" s="1027"/>
      <c r="H53" s="1027"/>
      <c r="I53" s="1027"/>
      <c r="J53" s="1027"/>
      <c r="K53" s="1027"/>
      <c r="L53" s="1027"/>
      <c r="M53" s="1027"/>
      <c r="N53" s="1027"/>
      <c r="O53" s="1027"/>
      <c r="P53" s="1028"/>
      <c r="Q53" s="1029"/>
      <c r="R53" s="1021"/>
      <c r="S53" s="1021"/>
      <c r="T53" s="1021"/>
      <c r="U53" s="1021"/>
      <c r="V53" s="1021"/>
      <c r="W53" s="1021"/>
      <c r="X53" s="1021"/>
      <c r="Y53" s="1021"/>
      <c r="Z53" s="1021"/>
      <c r="AA53" s="1021"/>
      <c r="AB53" s="1021"/>
      <c r="AC53" s="1021"/>
      <c r="AD53" s="1021"/>
      <c r="AE53" s="1030"/>
      <c r="AF53" s="1031"/>
      <c r="AG53" s="1032"/>
      <c r="AH53" s="1032"/>
      <c r="AI53" s="1032"/>
      <c r="AJ53" s="1033"/>
      <c r="AK53" s="1020"/>
      <c r="AL53" s="1021"/>
      <c r="AM53" s="1021"/>
      <c r="AN53" s="1021"/>
      <c r="AO53" s="1021"/>
      <c r="AP53" s="1021"/>
      <c r="AQ53" s="1021"/>
      <c r="AR53" s="1021"/>
      <c r="AS53" s="1021"/>
      <c r="AT53" s="1021"/>
      <c r="AU53" s="1021"/>
      <c r="AV53" s="1021"/>
      <c r="AW53" s="1021"/>
      <c r="AX53" s="1021"/>
      <c r="AY53" s="1021"/>
      <c r="AZ53" s="1022"/>
      <c r="BA53" s="1022"/>
      <c r="BB53" s="1022"/>
      <c r="BC53" s="1022"/>
      <c r="BD53" s="1022"/>
      <c r="BE53" s="968"/>
      <c r="BF53" s="968"/>
      <c r="BG53" s="968"/>
      <c r="BH53" s="968"/>
      <c r="BI53" s="969"/>
      <c r="BJ53" s="220"/>
      <c r="BK53" s="220"/>
      <c r="BL53" s="220"/>
      <c r="BM53" s="220"/>
      <c r="BN53" s="220"/>
      <c r="BO53" s="229"/>
      <c r="BP53" s="229"/>
      <c r="BQ53" s="226">
        <v>47</v>
      </c>
      <c r="BR53" s="227"/>
      <c r="BS53" s="988"/>
      <c r="BT53" s="989"/>
      <c r="BU53" s="989"/>
      <c r="BV53" s="989"/>
      <c r="BW53" s="989"/>
      <c r="BX53" s="989"/>
      <c r="BY53" s="989"/>
      <c r="BZ53" s="989"/>
      <c r="CA53" s="989"/>
      <c r="CB53" s="989"/>
      <c r="CC53" s="989"/>
      <c r="CD53" s="989"/>
      <c r="CE53" s="989"/>
      <c r="CF53" s="989"/>
      <c r="CG53" s="1010"/>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218"/>
    </row>
    <row r="54" spans="1:131" ht="26.25" customHeight="1" x14ac:dyDescent="0.2">
      <c r="A54" s="226">
        <v>27</v>
      </c>
      <c r="B54" s="1026"/>
      <c r="C54" s="1027"/>
      <c r="D54" s="1027"/>
      <c r="E54" s="1027"/>
      <c r="F54" s="1027"/>
      <c r="G54" s="1027"/>
      <c r="H54" s="1027"/>
      <c r="I54" s="1027"/>
      <c r="J54" s="1027"/>
      <c r="K54" s="1027"/>
      <c r="L54" s="1027"/>
      <c r="M54" s="1027"/>
      <c r="N54" s="1027"/>
      <c r="O54" s="1027"/>
      <c r="P54" s="1028"/>
      <c r="Q54" s="1029"/>
      <c r="R54" s="1021"/>
      <c r="S54" s="1021"/>
      <c r="T54" s="1021"/>
      <c r="U54" s="1021"/>
      <c r="V54" s="1021"/>
      <c r="W54" s="1021"/>
      <c r="X54" s="1021"/>
      <c r="Y54" s="1021"/>
      <c r="Z54" s="1021"/>
      <c r="AA54" s="1021"/>
      <c r="AB54" s="1021"/>
      <c r="AC54" s="1021"/>
      <c r="AD54" s="1021"/>
      <c r="AE54" s="1030"/>
      <c r="AF54" s="1031"/>
      <c r="AG54" s="1032"/>
      <c r="AH54" s="1032"/>
      <c r="AI54" s="1032"/>
      <c r="AJ54" s="1033"/>
      <c r="AK54" s="1020"/>
      <c r="AL54" s="1021"/>
      <c r="AM54" s="1021"/>
      <c r="AN54" s="1021"/>
      <c r="AO54" s="1021"/>
      <c r="AP54" s="1021"/>
      <c r="AQ54" s="1021"/>
      <c r="AR54" s="1021"/>
      <c r="AS54" s="1021"/>
      <c r="AT54" s="1021"/>
      <c r="AU54" s="1021"/>
      <c r="AV54" s="1021"/>
      <c r="AW54" s="1021"/>
      <c r="AX54" s="1021"/>
      <c r="AY54" s="1021"/>
      <c r="AZ54" s="1022"/>
      <c r="BA54" s="1022"/>
      <c r="BB54" s="1022"/>
      <c r="BC54" s="1022"/>
      <c r="BD54" s="1022"/>
      <c r="BE54" s="968"/>
      <c r="BF54" s="968"/>
      <c r="BG54" s="968"/>
      <c r="BH54" s="968"/>
      <c r="BI54" s="969"/>
      <c r="BJ54" s="220"/>
      <c r="BK54" s="220"/>
      <c r="BL54" s="220"/>
      <c r="BM54" s="220"/>
      <c r="BN54" s="220"/>
      <c r="BO54" s="229"/>
      <c r="BP54" s="229"/>
      <c r="BQ54" s="226">
        <v>48</v>
      </c>
      <c r="BR54" s="227"/>
      <c r="BS54" s="988"/>
      <c r="BT54" s="989"/>
      <c r="BU54" s="989"/>
      <c r="BV54" s="989"/>
      <c r="BW54" s="989"/>
      <c r="BX54" s="989"/>
      <c r="BY54" s="989"/>
      <c r="BZ54" s="989"/>
      <c r="CA54" s="989"/>
      <c r="CB54" s="989"/>
      <c r="CC54" s="989"/>
      <c r="CD54" s="989"/>
      <c r="CE54" s="989"/>
      <c r="CF54" s="989"/>
      <c r="CG54" s="1010"/>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218"/>
    </row>
    <row r="55" spans="1:131" ht="26.25" customHeight="1" x14ac:dyDescent="0.2">
      <c r="A55" s="226">
        <v>28</v>
      </c>
      <c r="B55" s="1026"/>
      <c r="C55" s="1027"/>
      <c r="D55" s="1027"/>
      <c r="E55" s="1027"/>
      <c r="F55" s="1027"/>
      <c r="G55" s="1027"/>
      <c r="H55" s="1027"/>
      <c r="I55" s="1027"/>
      <c r="J55" s="1027"/>
      <c r="K55" s="1027"/>
      <c r="L55" s="1027"/>
      <c r="M55" s="1027"/>
      <c r="N55" s="1027"/>
      <c r="O55" s="1027"/>
      <c r="P55" s="1028"/>
      <c r="Q55" s="1029"/>
      <c r="R55" s="1021"/>
      <c r="S55" s="1021"/>
      <c r="T55" s="1021"/>
      <c r="U55" s="1021"/>
      <c r="V55" s="1021"/>
      <c r="W55" s="1021"/>
      <c r="X55" s="1021"/>
      <c r="Y55" s="1021"/>
      <c r="Z55" s="1021"/>
      <c r="AA55" s="1021"/>
      <c r="AB55" s="1021"/>
      <c r="AC55" s="1021"/>
      <c r="AD55" s="1021"/>
      <c r="AE55" s="1030"/>
      <c r="AF55" s="1031"/>
      <c r="AG55" s="1032"/>
      <c r="AH55" s="1032"/>
      <c r="AI55" s="1032"/>
      <c r="AJ55" s="1033"/>
      <c r="AK55" s="1020"/>
      <c r="AL55" s="1021"/>
      <c r="AM55" s="1021"/>
      <c r="AN55" s="1021"/>
      <c r="AO55" s="1021"/>
      <c r="AP55" s="1021"/>
      <c r="AQ55" s="1021"/>
      <c r="AR55" s="1021"/>
      <c r="AS55" s="1021"/>
      <c r="AT55" s="1021"/>
      <c r="AU55" s="1021"/>
      <c r="AV55" s="1021"/>
      <c r="AW55" s="1021"/>
      <c r="AX55" s="1021"/>
      <c r="AY55" s="1021"/>
      <c r="AZ55" s="1022"/>
      <c r="BA55" s="1022"/>
      <c r="BB55" s="1022"/>
      <c r="BC55" s="1022"/>
      <c r="BD55" s="1022"/>
      <c r="BE55" s="968"/>
      <c r="BF55" s="968"/>
      <c r="BG55" s="968"/>
      <c r="BH55" s="968"/>
      <c r="BI55" s="969"/>
      <c r="BJ55" s="220"/>
      <c r="BK55" s="220"/>
      <c r="BL55" s="220"/>
      <c r="BM55" s="220"/>
      <c r="BN55" s="220"/>
      <c r="BO55" s="229"/>
      <c r="BP55" s="229"/>
      <c r="BQ55" s="226">
        <v>49</v>
      </c>
      <c r="BR55" s="227"/>
      <c r="BS55" s="988"/>
      <c r="BT55" s="989"/>
      <c r="BU55" s="989"/>
      <c r="BV55" s="989"/>
      <c r="BW55" s="989"/>
      <c r="BX55" s="989"/>
      <c r="BY55" s="989"/>
      <c r="BZ55" s="989"/>
      <c r="CA55" s="989"/>
      <c r="CB55" s="989"/>
      <c r="CC55" s="989"/>
      <c r="CD55" s="989"/>
      <c r="CE55" s="989"/>
      <c r="CF55" s="989"/>
      <c r="CG55" s="1010"/>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218"/>
    </row>
    <row r="56" spans="1:131" ht="26.25" customHeight="1" x14ac:dyDescent="0.2">
      <c r="A56" s="226">
        <v>29</v>
      </c>
      <c r="B56" s="1026"/>
      <c r="C56" s="1027"/>
      <c r="D56" s="1027"/>
      <c r="E56" s="1027"/>
      <c r="F56" s="1027"/>
      <c r="G56" s="1027"/>
      <c r="H56" s="1027"/>
      <c r="I56" s="1027"/>
      <c r="J56" s="1027"/>
      <c r="K56" s="1027"/>
      <c r="L56" s="1027"/>
      <c r="M56" s="1027"/>
      <c r="N56" s="1027"/>
      <c r="O56" s="1027"/>
      <c r="P56" s="1028"/>
      <c r="Q56" s="1029"/>
      <c r="R56" s="1021"/>
      <c r="S56" s="1021"/>
      <c r="T56" s="1021"/>
      <c r="U56" s="1021"/>
      <c r="V56" s="1021"/>
      <c r="W56" s="1021"/>
      <c r="X56" s="1021"/>
      <c r="Y56" s="1021"/>
      <c r="Z56" s="1021"/>
      <c r="AA56" s="1021"/>
      <c r="AB56" s="1021"/>
      <c r="AC56" s="1021"/>
      <c r="AD56" s="1021"/>
      <c r="AE56" s="1030"/>
      <c r="AF56" s="1031"/>
      <c r="AG56" s="1032"/>
      <c r="AH56" s="1032"/>
      <c r="AI56" s="1032"/>
      <c r="AJ56" s="1033"/>
      <c r="AK56" s="1020"/>
      <c r="AL56" s="1021"/>
      <c r="AM56" s="1021"/>
      <c r="AN56" s="1021"/>
      <c r="AO56" s="1021"/>
      <c r="AP56" s="1021"/>
      <c r="AQ56" s="1021"/>
      <c r="AR56" s="1021"/>
      <c r="AS56" s="1021"/>
      <c r="AT56" s="1021"/>
      <c r="AU56" s="1021"/>
      <c r="AV56" s="1021"/>
      <c r="AW56" s="1021"/>
      <c r="AX56" s="1021"/>
      <c r="AY56" s="1021"/>
      <c r="AZ56" s="1022"/>
      <c r="BA56" s="1022"/>
      <c r="BB56" s="1022"/>
      <c r="BC56" s="1022"/>
      <c r="BD56" s="1022"/>
      <c r="BE56" s="968"/>
      <c r="BF56" s="968"/>
      <c r="BG56" s="968"/>
      <c r="BH56" s="968"/>
      <c r="BI56" s="969"/>
      <c r="BJ56" s="220"/>
      <c r="BK56" s="220"/>
      <c r="BL56" s="220"/>
      <c r="BM56" s="220"/>
      <c r="BN56" s="220"/>
      <c r="BO56" s="229"/>
      <c r="BP56" s="229"/>
      <c r="BQ56" s="226">
        <v>50</v>
      </c>
      <c r="BR56" s="227"/>
      <c r="BS56" s="988"/>
      <c r="BT56" s="989"/>
      <c r="BU56" s="989"/>
      <c r="BV56" s="989"/>
      <c r="BW56" s="989"/>
      <c r="BX56" s="989"/>
      <c r="BY56" s="989"/>
      <c r="BZ56" s="989"/>
      <c r="CA56" s="989"/>
      <c r="CB56" s="989"/>
      <c r="CC56" s="989"/>
      <c r="CD56" s="989"/>
      <c r="CE56" s="989"/>
      <c r="CF56" s="989"/>
      <c r="CG56" s="1010"/>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218"/>
    </row>
    <row r="57" spans="1:131" ht="26.25" customHeight="1" x14ac:dyDescent="0.2">
      <c r="A57" s="226">
        <v>30</v>
      </c>
      <c r="B57" s="1026"/>
      <c r="C57" s="1027"/>
      <c r="D57" s="1027"/>
      <c r="E57" s="1027"/>
      <c r="F57" s="1027"/>
      <c r="G57" s="1027"/>
      <c r="H57" s="1027"/>
      <c r="I57" s="1027"/>
      <c r="J57" s="1027"/>
      <c r="K57" s="1027"/>
      <c r="L57" s="1027"/>
      <c r="M57" s="1027"/>
      <c r="N57" s="1027"/>
      <c r="O57" s="1027"/>
      <c r="P57" s="1028"/>
      <c r="Q57" s="1029"/>
      <c r="R57" s="1021"/>
      <c r="S57" s="1021"/>
      <c r="T57" s="1021"/>
      <c r="U57" s="1021"/>
      <c r="V57" s="1021"/>
      <c r="W57" s="1021"/>
      <c r="X57" s="1021"/>
      <c r="Y57" s="1021"/>
      <c r="Z57" s="1021"/>
      <c r="AA57" s="1021"/>
      <c r="AB57" s="1021"/>
      <c r="AC57" s="1021"/>
      <c r="AD57" s="1021"/>
      <c r="AE57" s="1030"/>
      <c r="AF57" s="1031"/>
      <c r="AG57" s="1032"/>
      <c r="AH57" s="1032"/>
      <c r="AI57" s="1032"/>
      <c r="AJ57" s="1033"/>
      <c r="AK57" s="1020"/>
      <c r="AL57" s="1021"/>
      <c r="AM57" s="1021"/>
      <c r="AN57" s="1021"/>
      <c r="AO57" s="1021"/>
      <c r="AP57" s="1021"/>
      <c r="AQ57" s="1021"/>
      <c r="AR57" s="1021"/>
      <c r="AS57" s="1021"/>
      <c r="AT57" s="1021"/>
      <c r="AU57" s="1021"/>
      <c r="AV57" s="1021"/>
      <c r="AW57" s="1021"/>
      <c r="AX57" s="1021"/>
      <c r="AY57" s="1021"/>
      <c r="AZ57" s="1022"/>
      <c r="BA57" s="1022"/>
      <c r="BB57" s="1022"/>
      <c r="BC57" s="1022"/>
      <c r="BD57" s="1022"/>
      <c r="BE57" s="968"/>
      <c r="BF57" s="968"/>
      <c r="BG57" s="968"/>
      <c r="BH57" s="968"/>
      <c r="BI57" s="969"/>
      <c r="BJ57" s="220"/>
      <c r="BK57" s="220"/>
      <c r="BL57" s="220"/>
      <c r="BM57" s="220"/>
      <c r="BN57" s="220"/>
      <c r="BO57" s="229"/>
      <c r="BP57" s="229"/>
      <c r="BQ57" s="226">
        <v>51</v>
      </c>
      <c r="BR57" s="227"/>
      <c r="BS57" s="988"/>
      <c r="BT57" s="989"/>
      <c r="BU57" s="989"/>
      <c r="BV57" s="989"/>
      <c r="BW57" s="989"/>
      <c r="BX57" s="989"/>
      <c r="BY57" s="989"/>
      <c r="BZ57" s="989"/>
      <c r="CA57" s="989"/>
      <c r="CB57" s="989"/>
      <c r="CC57" s="989"/>
      <c r="CD57" s="989"/>
      <c r="CE57" s="989"/>
      <c r="CF57" s="989"/>
      <c r="CG57" s="1010"/>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218"/>
    </row>
    <row r="58" spans="1:131" ht="26.25" customHeight="1" x14ac:dyDescent="0.2">
      <c r="A58" s="226">
        <v>31</v>
      </c>
      <c r="B58" s="1026"/>
      <c r="C58" s="1027"/>
      <c r="D58" s="1027"/>
      <c r="E58" s="1027"/>
      <c r="F58" s="1027"/>
      <c r="G58" s="1027"/>
      <c r="H58" s="1027"/>
      <c r="I58" s="1027"/>
      <c r="J58" s="1027"/>
      <c r="K58" s="1027"/>
      <c r="L58" s="1027"/>
      <c r="M58" s="1027"/>
      <c r="N58" s="1027"/>
      <c r="O58" s="1027"/>
      <c r="P58" s="1028"/>
      <c r="Q58" s="1029"/>
      <c r="R58" s="1021"/>
      <c r="S58" s="1021"/>
      <c r="T58" s="1021"/>
      <c r="U58" s="1021"/>
      <c r="V58" s="1021"/>
      <c r="W58" s="1021"/>
      <c r="X58" s="1021"/>
      <c r="Y58" s="1021"/>
      <c r="Z58" s="1021"/>
      <c r="AA58" s="1021"/>
      <c r="AB58" s="1021"/>
      <c r="AC58" s="1021"/>
      <c r="AD58" s="1021"/>
      <c r="AE58" s="1030"/>
      <c r="AF58" s="1031"/>
      <c r="AG58" s="1032"/>
      <c r="AH58" s="1032"/>
      <c r="AI58" s="1032"/>
      <c r="AJ58" s="1033"/>
      <c r="AK58" s="1020"/>
      <c r="AL58" s="1021"/>
      <c r="AM58" s="1021"/>
      <c r="AN58" s="1021"/>
      <c r="AO58" s="1021"/>
      <c r="AP58" s="1021"/>
      <c r="AQ58" s="1021"/>
      <c r="AR58" s="1021"/>
      <c r="AS58" s="1021"/>
      <c r="AT58" s="1021"/>
      <c r="AU58" s="1021"/>
      <c r="AV58" s="1021"/>
      <c r="AW58" s="1021"/>
      <c r="AX58" s="1021"/>
      <c r="AY58" s="1021"/>
      <c r="AZ58" s="1022"/>
      <c r="BA58" s="1022"/>
      <c r="BB58" s="1022"/>
      <c r="BC58" s="1022"/>
      <c r="BD58" s="1022"/>
      <c r="BE58" s="968"/>
      <c r="BF58" s="968"/>
      <c r="BG58" s="968"/>
      <c r="BH58" s="968"/>
      <c r="BI58" s="969"/>
      <c r="BJ58" s="220"/>
      <c r="BK58" s="220"/>
      <c r="BL58" s="220"/>
      <c r="BM58" s="220"/>
      <c r="BN58" s="220"/>
      <c r="BO58" s="229"/>
      <c r="BP58" s="229"/>
      <c r="BQ58" s="226">
        <v>52</v>
      </c>
      <c r="BR58" s="227"/>
      <c r="BS58" s="988"/>
      <c r="BT58" s="989"/>
      <c r="BU58" s="989"/>
      <c r="BV58" s="989"/>
      <c r="BW58" s="989"/>
      <c r="BX58" s="989"/>
      <c r="BY58" s="989"/>
      <c r="BZ58" s="989"/>
      <c r="CA58" s="989"/>
      <c r="CB58" s="989"/>
      <c r="CC58" s="989"/>
      <c r="CD58" s="989"/>
      <c r="CE58" s="989"/>
      <c r="CF58" s="989"/>
      <c r="CG58" s="1010"/>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218"/>
    </row>
    <row r="59" spans="1:131" ht="26.25" customHeight="1" x14ac:dyDescent="0.2">
      <c r="A59" s="226">
        <v>32</v>
      </c>
      <c r="B59" s="1026"/>
      <c r="C59" s="1027"/>
      <c r="D59" s="1027"/>
      <c r="E59" s="1027"/>
      <c r="F59" s="1027"/>
      <c r="G59" s="1027"/>
      <c r="H59" s="1027"/>
      <c r="I59" s="1027"/>
      <c r="J59" s="1027"/>
      <c r="K59" s="1027"/>
      <c r="L59" s="1027"/>
      <c r="M59" s="1027"/>
      <c r="N59" s="1027"/>
      <c r="O59" s="1027"/>
      <c r="P59" s="1028"/>
      <c r="Q59" s="1029"/>
      <c r="R59" s="1021"/>
      <c r="S59" s="1021"/>
      <c r="T59" s="1021"/>
      <c r="U59" s="1021"/>
      <c r="V59" s="1021"/>
      <c r="W59" s="1021"/>
      <c r="X59" s="1021"/>
      <c r="Y59" s="1021"/>
      <c r="Z59" s="1021"/>
      <c r="AA59" s="1021"/>
      <c r="AB59" s="1021"/>
      <c r="AC59" s="1021"/>
      <c r="AD59" s="1021"/>
      <c r="AE59" s="1030"/>
      <c r="AF59" s="1031"/>
      <c r="AG59" s="1032"/>
      <c r="AH59" s="1032"/>
      <c r="AI59" s="1032"/>
      <c r="AJ59" s="1033"/>
      <c r="AK59" s="1020"/>
      <c r="AL59" s="1021"/>
      <c r="AM59" s="1021"/>
      <c r="AN59" s="1021"/>
      <c r="AO59" s="1021"/>
      <c r="AP59" s="1021"/>
      <c r="AQ59" s="1021"/>
      <c r="AR59" s="1021"/>
      <c r="AS59" s="1021"/>
      <c r="AT59" s="1021"/>
      <c r="AU59" s="1021"/>
      <c r="AV59" s="1021"/>
      <c r="AW59" s="1021"/>
      <c r="AX59" s="1021"/>
      <c r="AY59" s="1021"/>
      <c r="AZ59" s="1022"/>
      <c r="BA59" s="1022"/>
      <c r="BB59" s="1022"/>
      <c r="BC59" s="1022"/>
      <c r="BD59" s="1022"/>
      <c r="BE59" s="968"/>
      <c r="BF59" s="968"/>
      <c r="BG59" s="968"/>
      <c r="BH59" s="968"/>
      <c r="BI59" s="969"/>
      <c r="BJ59" s="220"/>
      <c r="BK59" s="220"/>
      <c r="BL59" s="220"/>
      <c r="BM59" s="220"/>
      <c r="BN59" s="220"/>
      <c r="BO59" s="229"/>
      <c r="BP59" s="229"/>
      <c r="BQ59" s="226">
        <v>53</v>
      </c>
      <c r="BR59" s="227"/>
      <c r="BS59" s="988"/>
      <c r="BT59" s="989"/>
      <c r="BU59" s="989"/>
      <c r="BV59" s="989"/>
      <c r="BW59" s="989"/>
      <c r="BX59" s="989"/>
      <c r="BY59" s="989"/>
      <c r="BZ59" s="989"/>
      <c r="CA59" s="989"/>
      <c r="CB59" s="989"/>
      <c r="CC59" s="989"/>
      <c r="CD59" s="989"/>
      <c r="CE59" s="989"/>
      <c r="CF59" s="989"/>
      <c r="CG59" s="1010"/>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218"/>
    </row>
    <row r="60" spans="1:131" ht="26.25" customHeight="1" x14ac:dyDescent="0.2">
      <c r="A60" s="226">
        <v>33</v>
      </c>
      <c r="B60" s="1026"/>
      <c r="C60" s="1027"/>
      <c r="D60" s="1027"/>
      <c r="E60" s="1027"/>
      <c r="F60" s="1027"/>
      <c r="G60" s="1027"/>
      <c r="H60" s="1027"/>
      <c r="I60" s="1027"/>
      <c r="J60" s="1027"/>
      <c r="K60" s="1027"/>
      <c r="L60" s="1027"/>
      <c r="M60" s="1027"/>
      <c r="N60" s="1027"/>
      <c r="O60" s="1027"/>
      <c r="P60" s="1028"/>
      <c r="Q60" s="1029"/>
      <c r="R60" s="1021"/>
      <c r="S60" s="1021"/>
      <c r="T60" s="1021"/>
      <c r="U60" s="1021"/>
      <c r="V60" s="1021"/>
      <c r="W60" s="1021"/>
      <c r="X60" s="1021"/>
      <c r="Y60" s="1021"/>
      <c r="Z60" s="1021"/>
      <c r="AA60" s="1021"/>
      <c r="AB60" s="1021"/>
      <c r="AC60" s="1021"/>
      <c r="AD60" s="1021"/>
      <c r="AE60" s="1030"/>
      <c r="AF60" s="1031"/>
      <c r="AG60" s="1032"/>
      <c r="AH60" s="1032"/>
      <c r="AI60" s="1032"/>
      <c r="AJ60" s="1033"/>
      <c r="AK60" s="1020"/>
      <c r="AL60" s="1021"/>
      <c r="AM60" s="1021"/>
      <c r="AN60" s="1021"/>
      <c r="AO60" s="1021"/>
      <c r="AP60" s="1021"/>
      <c r="AQ60" s="1021"/>
      <c r="AR60" s="1021"/>
      <c r="AS60" s="1021"/>
      <c r="AT60" s="1021"/>
      <c r="AU60" s="1021"/>
      <c r="AV60" s="1021"/>
      <c r="AW60" s="1021"/>
      <c r="AX60" s="1021"/>
      <c r="AY60" s="1021"/>
      <c r="AZ60" s="1022"/>
      <c r="BA60" s="1022"/>
      <c r="BB60" s="1022"/>
      <c r="BC60" s="1022"/>
      <c r="BD60" s="1022"/>
      <c r="BE60" s="968"/>
      <c r="BF60" s="968"/>
      <c r="BG60" s="968"/>
      <c r="BH60" s="968"/>
      <c r="BI60" s="969"/>
      <c r="BJ60" s="220"/>
      <c r="BK60" s="220"/>
      <c r="BL60" s="220"/>
      <c r="BM60" s="220"/>
      <c r="BN60" s="220"/>
      <c r="BO60" s="229"/>
      <c r="BP60" s="229"/>
      <c r="BQ60" s="226">
        <v>54</v>
      </c>
      <c r="BR60" s="227"/>
      <c r="BS60" s="988"/>
      <c r="BT60" s="989"/>
      <c r="BU60" s="989"/>
      <c r="BV60" s="989"/>
      <c r="BW60" s="989"/>
      <c r="BX60" s="989"/>
      <c r="BY60" s="989"/>
      <c r="BZ60" s="989"/>
      <c r="CA60" s="989"/>
      <c r="CB60" s="989"/>
      <c r="CC60" s="989"/>
      <c r="CD60" s="989"/>
      <c r="CE60" s="989"/>
      <c r="CF60" s="989"/>
      <c r="CG60" s="1010"/>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218"/>
    </row>
    <row r="61" spans="1:131" ht="26.25" customHeight="1" thickBot="1" x14ac:dyDescent="0.25">
      <c r="A61" s="226">
        <v>34</v>
      </c>
      <c r="B61" s="1026"/>
      <c r="C61" s="1027"/>
      <c r="D61" s="1027"/>
      <c r="E61" s="1027"/>
      <c r="F61" s="1027"/>
      <c r="G61" s="1027"/>
      <c r="H61" s="1027"/>
      <c r="I61" s="1027"/>
      <c r="J61" s="1027"/>
      <c r="K61" s="1027"/>
      <c r="L61" s="1027"/>
      <c r="M61" s="1027"/>
      <c r="N61" s="1027"/>
      <c r="O61" s="1027"/>
      <c r="P61" s="1028"/>
      <c r="Q61" s="1029"/>
      <c r="R61" s="1021"/>
      <c r="S61" s="1021"/>
      <c r="T61" s="1021"/>
      <c r="U61" s="1021"/>
      <c r="V61" s="1021"/>
      <c r="W61" s="1021"/>
      <c r="X61" s="1021"/>
      <c r="Y61" s="1021"/>
      <c r="Z61" s="1021"/>
      <c r="AA61" s="1021"/>
      <c r="AB61" s="1021"/>
      <c r="AC61" s="1021"/>
      <c r="AD61" s="1021"/>
      <c r="AE61" s="1030"/>
      <c r="AF61" s="1031"/>
      <c r="AG61" s="1032"/>
      <c r="AH61" s="1032"/>
      <c r="AI61" s="1032"/>
      <c r="AJ61" s="1033"/>
      <c r="AK61" s="1020"/>
      <c r="AL61" s="1021"/>
      <c r="AM61" s="1021"/>
      <c r="AN61" s="1021"/>
      <c r="AO61" s="1021"/>
      <c r="AP61" s="1021"/>
      <c r="AQ61" s="1021"/>
      <c r="AR61" s="1021"/>
      <c r="AS61" s="1021"/>
      <c r="AT61" s="1021"/>
      <c r="AU61" s="1021"/>
      <c r="AV61" s="1021"/>
      <c r="AW61" s="1021"/>
      <c r="AX61" s="1021"/>
      <c r="AY61" s="1021"/>
      <c r="AZ61" s="1022"/>
      <c r="BA61" s="1022"/>
      <c r="BB61" s="1022"/>
      <c r="BC61" s="1022"/>
      <c r="BD61" s="1022"/>
      <c r="BE61" s="968"/>
      <c r="BF61" s="968"/>
      <c r="BG61" s="968"/>
      <c r="BH61" s="968"/>
      <c r="BI61" s="969"/>
      <c r="BJ61" s="220"/>
      <c r="BK61" s="220"/>
      <c r="BL61" s="220"/>
      <c r="BM61" s="220"/>
      <c r="BN61" s="220"/>
      <c r="BO61" s="229"/>
      <c r="BP61" s="229"/>
      <c r="BQ61" s="226">
        <v>55</v>
      </c>
      <c r="BR61" s="227"/>
      <c r="BS61" s="988"/>
      <c r="BT61" s="989"/>
      <c r="BU61" s="989"/>
      <c r="BV61" s="989"/>
      <c r="BW61" s="989"/>
      <c r="BX61" s="989"/>
      <c r="BY61" s="989"/>
      <c r="BZ61" s="989"/>
      <c r="CA61" s="989"/>
      <c r="CB61" s="989"/>
      <c r="CC61" s="989"/>
      <c r="CD61" s="989"/>
      <c r="CE61" s="989"/>
      <c r="CF61" s="989"/>
      <c r="CG61" s="1010"/>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218"/>
    </row>
    <row r="62" spans="1:131" ht="26.25" customHeight="1" x14ac:dyDescent="0.2">
      <c r="A62" s="226">
        <v>35</v>
      </c>
      <c r="B62" s="1026"/>
      <c r="C62" s="1027"/>
      <c r="D62" s="1027"/>
      <c r="E62" s="1027"/>
      <c r="F62" s="1027"/>
      <c r="G62" s="1027"/>
      <c r="H62" s="1027"/>
      <c r="I62" s="1027"/>
      <c r="J62" s="1027"/>
      <c r="K62" s="1027"/>
      <c r="L62" s="1027"/>
      <c r="M62" s="1027"/>
      <c r="N62" s="1027"/>
      <c r="O62" s="1027"/>
      <c r="P62" s="1028"/>
      <c r="Q62" s="1029"/>
      <c r="R62" s="1021"/>
      <c r="S62" s="1021"/>
      <c r="T62" s="1021"/>
      <c r="U62" s="1021"/>
      <c r="V62" s="1021"/>
      <c r="W62" s="1021"/>
      <c r="X62" s="1021"/>
      <c r="Y62" s="1021"/>
      <c r="Z62" s="1021"/>
      <c r="AA62" s="1021"/>
      <c r="AB62" s="1021"/>
      <c r="AC62" s="1021"/>
      <c r="AD62" s="1021"/>
      <c r="AE62" s="1030"/>
      <c r="AF62" s="1031"/>
      <c r="AG62" s="1032"/>
      <c r="AH62" s="1032"/>
      <c r="AI62" s="1032"/>
      <c r="AJ62" s="1033"/>
      <c r="AK62" s="1020"/>
      <c r="AL62" s="1021"/>
      <c r="AM62" s="1021"/>
      <c r="AN62" s="1021"/>
      <c r="AO62" s="1021"/>
      <c r="AP62" s="1021"/>
      <c r="AQ62" s="1021"/>
      <c r="AR62" s="1021"/>
      <c r="AS62" s="1021"/>
      <c r="AT62" s="1021"/>
      <c r="AU62" s="1021"/>
      <c r="AV62" s="1021"/>
      <c r="AW62" s="1021"/>
      <c r="AX62" s="1021"/>
      <c r="AY62" s="1021"/>
      <c r="AZ62" s="1022"/>
      <c r="BA62" s="1022"/>
      <c r="BB62" s="1022"/>
      <c r="BC62" s="1022"/>
      <c r="BD62" s="1022"/>
      <c r="BE62" s="968"/>
      <c r="BF62" s="968"/>
      <c r="BG62" s="968"/>
      <c r="BH62" s="968"/>
      <c r="BI62" s="969"/>
      <c r="BJ62" s="1023" t="s">
        <v>399</v>
      </c>
      <c r="BK62" s="1024"/>
      <c r="BL62" s="1024"/>
      <c r="BM62" s="1024"/>
      <c r="BN62" s="1025"/>
      <c r="BO62" s="229"/>
      <c r="BP62" s="229"/>
      <c r="BQ62" s="226">
        <v>56</v>
      </c>
      <c r="BR62" s="227"/>
      <c r="BS62" s="988"/>
      <c r="BT62" s="989"/>
      <c r="BU62" s="989"/>
      <c r="BV62" s="989"/>
      <c r="BW62" s="989"/>
      <c r="BX62" s="989"/>
      <c r="BY62" s="989"/>
      <c r="BZ62" s="989"/>
      <c r="CA62" s="989"/>
      <c r="CB62" s="989"/>
      <c r="CC62" s="989"/>
      <c r="CD62" s="989"/>
      <c r="CE62" s="989"/>
      <c r="CF62" s="989"/>
      <c r="CG62" s="1010"/>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218"/>
    </row>
    <row r="63" spans="1:131" ht="26.25" customHeight="1" thickBot="1" x14ac:dyDescent="0.25">
      <c r="A63" s="228" t="s">
        <v>381</v>
      </c>
      <c r="B63" s="933" t="s">
        <v>400</v>
      </c>
      <c r="C63" s="934"/>
      <c r="D63" s="934"/>
      <c r="E63" s="934"/>
      <c r="F63" s="934"/>
      <c r="G63" s="934"/>
      <c r="H63" s="934"/>
      <c r="I63" s="934"/>
      <c r="J63" s="934"/>
      <c r="K63" s="934"/>
      <c r="L63" s="934"/>
      <c r="M63" s="934"/>
      <c r="N63" s="934"/>
      <c r="O63" s="934"/>
      <c r="P63" s="944"/>
      <c r="Q63" s="958"/>
      <c r="R63" s="959"/>
      <c r="S63" s="959"/>
      <c r="T63" s="959"/>
      <c r="U63" s="959"/>
      <c r="V63" s="959"/>
      <c r="W63" s="959"/>
      <c r="X63" s="959"/>
      <c r="Y63" s="959"/>
      <c r="Z63" s="959"/>
      <c r="AA63" s="959"/>
      <c r="AB63" s="959"/>
      <c r="AC63" s="959"/>
      <c r="AD63" s="959"/>
      <c r="AE63" s="1016"/>
      <c r="AF63" s="1017">
        <v>11022</v>
      </c>
      <c r="AG63" s="955"/>
      <c r="AH63" s="955"/>
      <c r="AI63" s="955"/>
      <c r="AJ63" s="1018"/>
      <c r="AK63" s="1019"/>
      <c r="AL63" s="959"/>
      <c r="AM63" s="959"/>
      <c r="AN63" s="959"/>
      <c r="AO63" s="959"/>
      <c r="AP63" s="955">
        <v>50355</v>
      </c>
      <c r="AQ63" s="955"/>
      <c r="AR63" s="955"/>
      <c r="AS63" s="955"/>
      <c r="AT63" s="955"/>
      <c r="AU63" s="955">
        <v>13505</v>
      </c>
      <c r="AV63" s="955"/>
      <c r="AW63" s="955"/>
      <c r="AX63" s="955"/>
      <c r="AY63" s="955"/>
      <c r="AZ63" s="1013"/>
      <c r="BA63" s="1013"/>
      <c r="BB63" s="1013"/>
      <c r="BC63" s="1013"/>
      <c r="BD63" s="1013"/>
      <c r="BE63" s="956"/>
      <c r="BF63" s="956"/>
      <c r="BG63" s="956"/>
      <c r="BH63" s="956"/>
      <c r="BI63" s="957"/>
      <c r="BJ63" s="1014" t="s">
        <v>122</v>
      </c>
      <c r="BK63" s="949"/>
      <c r="BL63" s="949"/>
      <c r="BM63" s="949"/>
      <c r="BN63" s="1015"/>
      <c r="BO63" s="229"/>
      <c r="BP63" s="229"/>
      <c r="BQ63" s="226">
        <v>57</v>
      </c>
      <c r="BR63" s="227"/>
      <c r="BS63" s="988"/>
      <c r="BT63" s="989"/>
      <c r="BU63" s="989"/>
      <c r="BV63" s="989"/>
      <c r="BW63" s="989"/>
      <c r="BX63" s="989"/>
      <c r="BY63" s="989"/>
      <c r="BZ63" s="989"/>
      <c r="CA63" s="989"/>
      <c r="CB63" s="989"/>
      <c r="CC63" s="989"/>
      <c r="CD63" s="989"/>
      <c r="CE63" s="989"/>
      <c r="CF63" s="989"/>
      <c r="CG63" s="1010"/>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218"/>
    </row>
    <row r="64" spans="1:131" ht="26.25" customHeight="1" x14ac:dyDescent="0.2">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988"/>
      <c r="BT64" s="989"/>
      <c r="BU64" s="989"/>
      <c r="BV64" s="989"/>
      <c r="BW64" s="989"/>
      <c r="BX64" s="989"/>
      <c r="BY64" s="989"/>
      <c r="BZ64" s="989"/>
      <c r="CA64" s="989"/>
      <c r="CB64" s="989"/>
      <c r="CC64" s="989"/>
      <c r="CD64" s="989"/>
      <c r="CE64" s="989"/>
      <c r="CF64" s="989"/>
      <c r="CG64" s="1010"/>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218"/>
    </row>
    <row r="65" spans="1:131" ht="26.25" customHeight="1" thickBot="1" x14ac:dyDescent="0.25">
      <c r="A65" s="220" t="s">
        <v>401</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988"/>
      <c r="BT65" s="989"/>
      <c r="BU65" s="989"/>
      <c r="BV65" s="989"/>
      <c r="BW65" s="989"/>
      <c r="BX65" s="989"/>
      <c r="BY65" s="989"/>
      <c r="BZ65" s="989"/>
      <c r="CA65" s="989"/>
      <c r="CB65" s="989"/>
      <c r="CC65" s="989"/>
      <c r="CD65" s="989"/>
      <c r="CE65" s="989"/>
      <c r="CF65" s="989"/>
      <c r="CG65" s="1010"/>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218"/>
    </row>
    <row r="66" spans="1:131" ht="26.25" customHeight="1" x14ac:dyDescent="0.2">
      <c r="A66" s="991" t="s">
        <v>402</v>
      </c>
      <c r="B66" s="992"/>
      <c r="C66" s="992"/>
      <c r="D66" s="992"/>
      <c r="E66" s="992"/>
      <c r="F66" s="992"/>
      <c r="G66" s="992"/>
      <c r="H66" s="992"/>
      <c r="I66" s="992"/>
      <c r="J66" s="992"/>
      <c r="K66" s="992"/>
      <c r="L66" s="992"/>
      <c r="M66" s="992"/>
      <c r="N66" s="992"/>
      <c r="O66" s="992"/>
      <c r="P66" s="993"/>
      <c r="Q66" s="997" t="s">
        <v>385</v>
      </c>
      <c r="R66" s="998"/>
      <c r="S66" s="998"/>
      <c r="T66" s="998"/>
      <c r="U66" s="999"/>
      <c r="V66" s="997" t="s">
        <v>386</v>
      </c>
      <c r="W66" s="998"/>
      <c r="X66" s="998"/>
      <c r="Y66" s="998"/>
      <c r="Z66" s="999"/>
      <c r="AA66" s="997" t="s">
        <v>387</v>
      </c>
      <c r="AB66" s="998"/>
      <c r="AC66" s="998"/>
      <c r="AD66" s="998"/>
      <c r="AE66" s="999"/>
      <c r="AF66" s="1003" t="s">
        <v>388</v>
      </c>
      <c r="AG66" s="1004"/>
      <c r="AH66" s="1004"/>
      <c r="AI66" s="1004"/>
      <c r="AJ66" s="1005"/>
      <c r="AK66" s="997" t="s">
        <v>389</v>
      </c>
      <c r="AL66" s="992"/>
      <c r="AM66" s="992"/>
      <c r="AN66" s="992"/>
      <c r="AO66" s="993"/>
      <c r="AP66" s="997" t="s">
        <v>390</v>
      </c>
      <c r="AQ66" s="998"/>
      <c r="AR66" s="998"/>
      <c r="AS66" s="998"/>
      <c r="AT66" s="999"/>
      <c r="AU66" s="997" t="s">
        <v>403</v>
      </c>
      <c r="AV66" s="998"/>
      <c r="AW66" s="998"/>
      <c r="AX66" s="998"/>
      <c r="AY66" s="999"/>
      <c r="AZ66" s="997" t="s">
        <v>364</v>
      </c>
      <c r="BA66" s="998"/>
      <c r="BB66" s="998"/>
      <c r="BC66" s="998"/>
      <c r="BD66" s="1011"/>
      <c r="BE66" s="229"/>
      <c r="BF66" s="229"/>
      <c r="BG66" s="229"/>
      <c r="BH66" s="229"/>
      <c r="BI66" s="229"/>
      <c r="BJ66" s="229"/>
      <c r="BK66" s="229"/>
      <c r="BL66" s="229"/>
      <c r="BM66" s="229"/>
      <c r="BN66" s="229"/>
      <c r="BO66" s="229"/>
      <c r="BP66" s="229"/>
      <c r="BQ66" s="226">
        <v>60</v>
      </c>
      <c r="BR66" s="231"/>
      <c r="BS66" s="941"/>
      <c r="BT66" s="942"/>
      <c r="BU66" s="942"/>
      <c r="BV66" s="942"/>
      <c r="BW66" s="942"/>
      <c r="BX66" s="942"/>
      <c r="BY66" s="942"/>
      <c r="BZ66" s="942"/>
      <c r="CA66" s="942"/>
      <c r="CB66" s="942"/>
      <c r="CC66" s="942"/>
      <c r="CD66" s="942"/>
      <c r="CE66" s="942"/>
      <c r="CF66" s="942"/>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41"/>
      <c r="DW66" s="942"/>
      <c r="DX66" s="942"/>
      <c r="DY66" s="942"/>
      <c r="DZ66" s="943"/>
      <c r="EA66" s="218"/>
    </row>
    <row r="67" spans="1:131" ht="26.25" customHeight="1" thickBot="1" x14ac:dyDescent="0.25">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2"/>
      <c r="BE67" s="229"/>
      <c r="BF67" s="229"/>
      <c r="BG67" s="229"/>
      <c r="BH67" s="229"/>
      <c r="BI67" s="229"/>
      <c r="BJ67" s="229"/>
      <c r="BK67" s="229"/>
      <c r="BL67" s="229"/>
      <c r="BM67" s="229"/>
      <c r="BN67" s="229"/>
      <c r="BO67" s="229"/>
      <c r="BP67" s="229"/>
      <c r="BQ67" s="226">
        <v>61</v>
      </c>
      <c r="BR67" s="231"/>
      <c r="BS67" s="941"/>
      <c r="BT67" s="942"/>
      <c r="BU67" s="942"/>
      <c r="BV67" s="942"/>
      <c r="BW67" s="942"/>
      <c r="BX67" s="942"/>
      <c r="BY67" s="942"/>
      <c r="BZ67" s="942"/>
      <c r="CA67" s="942"/>
      <c r="CB67" s="942"/>
      <c r="CC67" s="942"/>
      <c r="CD67" s="942"/>
      <c r="CE67" s="942"/>
      <c r="CF67" s="942"/>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41"/>
      <c r="DW67" s="942"/>
      <c r="DX67" s="942"/>
      <c r="DY67" s="942"/>
      <c r="DZ67" s="943"/>
      <c r="EA67" s="218"/>
    </row>
    <row r="68" spans="1:131" ht="26.25" customHeight="1" thickTop="1" x14ac:dyDescent="0.2">
      <c r="A68" s="224">
        <v>1</v>
      </c>
      <c r="B68" s="981" t="s">
        <v>570</v>
      </c>
      <c r="C68" s="982"/>
      <c r="D68" s="982"/>
      <c r="E68" s="982"/>
      <c r="F68" s="982"/>
      <c r="G68" s="982"/>
      <c r="H68" s="982"/>
      <c r="I68" s="982"/>
      <c r="J68" s="982"/>
      <c r="K68" s="982"/>
      <c r="L68" s="982"/>
      <c r="M68" s="982"/>
      <c r="N68" s="982"/>
      <c r="O68" s="982"/>
      <c r="P68" s="983"/>
      <c r="Q68" s="984">
        <v>116561</v>
      </c>
      <c r="R68" s="978"/>
      <c r="S68" s="978"/>
      <c r="T68" s="978"/>
      <c r="U68" s="978"/>
      <c r="V68" s="978">
        <v>108305</v>
      </c>
      <c r="W68" s="978"/>
      <c r="X68" s="978"/>
      <c r="Y68" s="978"/>
      <c r="Z68" s="978"/>
      <c r="AA68" s="978">
        <v>8256</v>
      </c>
      <c r="AB68" s="978"/>
      <c r="AC68" s="978"/>
      <c r="AD68" s="978"/>
      <c r="AE68" s="978"/>
      <c r="AF68" s="978">
        <v>15120</v>
      </c>
      <c r="AG68" s="978"/>
      <c r="AH68" s="978"/>
      <c r="AI68" s="978"/>
      <c r="AJ68" s="978"/>
      <c r="AK68" s="978" t="s">
        <v>561</v>
      </c>
      <c r="AL68" s="978"/>
      <c r="AM68" s="978"/>
      <c r="AN68" s="978"/>
      <c r="AO68" s="978"/>
      <c r="AP68" s="978" t="s">
        <v>561</v>
      </c>
      <c r="AQ68" s="978"/>
      <c r="AR68" s="978"/>
      <c r="AS68" s="978"/>
      <c r="AT68" s="978"/>
      <c r="AU68" s="978" t="s">
        <v>561</v>
      </c>
      <c r="AV68" s="978"/>
      <c r="AW68" s="978"/>
      <c r="AX68" s="978"/>
      <c r="AY68" s="978"/>
      <c r="AZ68" s="979"/>
      <c r="BA68" s="979"/>
      <c r="BB68" s="979"/>
      <c r="BC68" s="979"/>
      <c r="BD68" s="980"/>
      <c r="BE68" s="229"/>
      <c r="BF68" s="229"/>
      <c r="BG68" s="229"/>
      <c r="BH68" s="229"/>
      <c r="BI68" s="229"/>
      <c r="BJ68" s="229"/>
      <c r="BK68" s="229"/>
      <c r="BL68" s="229"/>
      <c r="BM68" s="229"/>
      <c r="BN68" s="229"/>
      <c r="BO68" s="229"/>
      <c r="BP68" s="229"/>
      <c r="BQ68" s="226">
        <v>62</v>
      </c>
      <c r="BR68" s="231"/>
      <c r="BS68" s="941"/>
      <c r="BT68" s="942"/>
      <c r="BU68" s="942"/>
      <c r="BV68" s="942"/>
      <c r="BW68" s="942"/>
      <c r="BX68" s="942"/>
      <c r="BY68" s="942"/>
      <c r="BZ68" s="942"/>
      <c r="CA68" s="942"/>
      <c r="CB68" s="942"/>
      <c r="CC68" s="942"/>
      <c r="CD68" s="942"/>
      <c r="CE68" s="942"/>
      <c r="CF68" s="942"/>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41"/>
      <c r="DW68" s="942"/>
      <c r="DX68" s="942"/>
      <c r="DY68" s="942"/>
      <c r="DZ68" s="943"/>
      <c r="EA68" s="218"/>
    </row>
    <row r="69" spans="1:131" ht="26.25" customHeight="1" x14ac:dyDescent="0.2">
      <c r="A69" s="226">
        <v>2</v>
      </c>
      <c r="B69" s="970" t="s">
        <v>556</v>
      </c>
      <c r="C69" s="971"/>
      <c r="D69" s="971"/>
      <c r="E69" s="971"/>
      <c r="F69" s="971"/>
      <c r="G69" s="971"/>
      <c r="H69" s="971"/>
      <c r="I69" s="971"/>
      <c r="J69" s="971"/>
      <c r="K69" s="971"/>
      <c r="L69" s="971"/>
      <c r="M69" s="971"/>
      <c r="N69" s="971"/>
      <c r="O69" s="971"/>
      <c r="P69" s="972"/>
      <c r="Q69" s="973">
        <v>290</v>
      </c>
      <c r="R69" s="967"/>
      <c r="S69" s="967"/>
      <c r="T69" s="967"/>
      <c r="U69" s="967"/>
      <c r="V69" s="967">
        <v>250</v>
      </c>
      <c r="W69" s="967"/>
      <c r="X69" s="967"/>
      <c r="Y69" s="967"/>
      <c r="Z69" s="967"/>
      <c r="AA69" s="967">
        <v>40</v>
      </c>
      <c r="AB69" s="967"/>
      <c r="AC69" s="967"/>
      <c r="AD69" s="967"/>
      <c r="AE69" s="967"/>
      <c r="AF69" s="967">
        <v>40</v>
      </c>
      <c r="AG69" s="967"/>
      <c r="AH69" s="967"/>
      <c r="AI69" s="967"/>
      <c r="AJ69" s="967"/>
      <c r="AK69" s="967" t="s">
        <v>561</v>
      </c>
      <c r="AL69" s="967"/>
      <c r="AM69" s="967"/>
      <c r="AN69" s="967"/>
      <c r="AO69" s="967"/>
      <c r="AP69" s="967" t="s">
        <v>561</v>
      </c>
      <c r="AQ69" s="967"/>
      <c r="AR69" s="967"/>
      <c r="AS69" s="967"/>
      <c r="AT69" s="967"/>
      <c r="AU69" s="967" t="s">
        <v>561</v>
      </c>
      <c r="AV69" s="967"/>
      <c r="AW69" s="967"/>
      <c r="AX69" s="967"/>
      <c r="AY69" s="967"/>
      <c r="AZ69" s="968"/>
      <c r="BA69" s="968"/>
      <c r="BB69" s="968"/>
      <c r="BC69" s="968"/>
      <c r="BD69" s="969"/>
      <c r="BE69" s="229"/>
      <c r="BF69" s="229"/>
      <c r="BG69" s="229"/>
      <c r="BH69" s="229"/>
      <c r="BI69" s="229"/>
      <c r="BJ69" s="229"/>
      <c r="BK69" s="229"/>
      <c r="BL69" s="229"/>
      <c r="BM69" s="229"/>
      <c r="BN69" s="229"/>
      <c r="BO69" s="229"/>
      <c r="BP69" s="229"/>
      <c r="BQ69" s="226">
        <v>63</v>
      </c>
      <c r="BR69" s="231"/>
      <c r="BS69" s="941"/>
      <c r="BT69" s="942"/>
      <c r="BU69" s="942"/>
      <c r="BV69" s="942"/>
      <c r="BW69" s="942"/>
      <c r="BX69" s="942"/>
      <c r="BY69" s="942"/>
      <c r="BZ69" s="942"/>
      <c r="CA69" s="942"/>
      <c r="CB69" s="942"/>
      <c r="CC69" s="942"/>
      <c r="CD69" s="942"/>
      <c r="CE69" s="942"/>
      <c r="CF69" s="942"/>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41"/>
      <c r="DW69" s="942"/>
      <c r="DX69" s="942"/>
      <c r="DY69" s="942"/>
      <c r="DZ69" s="943"/>
      <c r="EA69" s="218"/>
    </row>
    <row r="70" spans="1:131" ht="26.25" customHeight="1" x14ac:dyDescent="0.2">
      <c r="A70" s="226">
        <v>3</v>
      </c>
      <c r="B70" s="970" t="s">
        <v>557</v>
      </c>
      <c r="C70" s="971"/>
      <c r="D70" s="971"/>
      <c r="E70" s="971"/>
      <c r="F70" s="971"/>
      <c r="G70" s="971"/>
      <c r="H70" s="971"/>
      <c r="I70" s="971"/>
      <c r="J70" s="971"/>
      <c r="K70" s="971"/>
      <c r="L70" s="971"/>
      <c r="M70" s="971"/>
      <c r="N70" s="971"/>
      <c r="O70" s="971"/>
      <c r="P70" s="972"/>
      <c r="Q70" s="973">
        <v>1428744</v>
      </c>
      <c r="R70" s="967"/>
      <c r="S70" s="967"/>
      <c r="T70" s="967"/>
      <c r="U70" s="967"/>
      <c r="V70" s="967">
        <v>1401874</v>
      </c>
      <c r="W70" s="967"/>
      <c r="X70" s="967"/>
      <c r="Y70" s="967"/>
      <c r="Z70" s="967"/>
      <c r="AA70" s="967">
        <v>26871</v>
      </c>
      <c r="AB70" s="967"/>
      <c r="AC70" s="967"/>
      <c r="AD70" s="967"/>
      <c r="AE70" s="967"/>
      <c r="AF70" s="967">
        <v>26871</v>
      </c>
      <c r="AG70" s="967"/>
      <c r="AH70" s="967"/>
      <c r="AI70" s="967"/>
      <c r="AJ70" s="967"/>
      <c r="AK70" s="967">
        <v>12578</v>
      </c>
      <c r="AL70" s="967"/>
      <c r="AM70" s="967"/>
      <c r="AN70" s="967"/>
      <c r="AO70" s="967"/>
      <c r="AP70" s="967" t="s">
        <v>561</v>
      </c>
      <c r="AQ70" s="967"/>
      <c r="AR70" s="967"/>
      <c r="AS70" s="967"/>
      <c r="AT70" s="967"/>
      <c r="AU70" s="967" t="s">
        <v>561</v>
      </c>
      <c r="AV70" s="967"/>
      <c r="AW70" s="967"/>
      <c r="AX70" s="967"/>
      <c r="AY70" s="967"/>
      <c r="AZ70" s="968"/>
      <c r="BA70" s="968"/>
      <c r="BB70" s="968"/>
      <c r="BC70" s="968"/>
      <c r="BD70" s="969"/>
      <c r="BE70" s="229"/>
      <c r="BF70" s="229"/>
      <c r="BG70" s="229"/>
      <c r="BH70" s="229"/>
      <c r="BI70" s="229"/>
      <c r="BJ70" s="229"/>
      <c r="BK70" s="229"/>
      <c r="BL70" s="229"/>
      <c r="BM70" s="229"/>
      <c r="BN70" s="229"/>
      <c r="BO70" s="229"/>
      <c r="BP70" s="229"/>
      <c r="BQ70" s="226">
        <v>64</v>
      </c>
      <c r="BR70" s="231"/>
      <c r="BS70" s="941"/>
      <c r="BT70" s="942"/>
      <c r="BU70" s="942"/>
      <c r="BV70" s="942"/>
      <c r="BW70" s="942"/>
      <c r="BX70" s="942"/>
      <c r="BY70" s="942"/>
      <c r="BZ70" s="942"/>
      <c r="CA70" s="942"/>
      <c r="CB70" s="942"/>
      <c r="CC70" s="942"/>
      <c r="CD70" s="942"/>
      <c r="CE70" s="942"/>
      <c r="CF70" s="942"/>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41"/>
      <c r="DW70" s="942"/>
      <c r="DX70" s="942"/>
      <c r="DY70" s="942"/>
      <c r="DZ70" s="943"/>
      <c r="EA70" s="218"/>
    </row>
    <row r="71" spans="1:131" ht="26.25" customHeight="1" x14ac:dyDescent="0.2">
      <c r="A71" s="226">
        <v>4</v>
      </c>
      <c r="B71" s="970" t="s">
        <v>558</v>
      </c>
      <c r="C71" s="971"/>
      <c r="D71" s="971"/>
      <c r="E71" s="971"/>
      <c r="F71" s="971"/>
      <c r="G71" s="971"/>
      <c r="H71" s="971"/>
      <c r="I71" s="971"/>
      <c r="J71" s="971"/>
      <c r="K71" s="971"/>
      <c r="L71" s="971"/>
      <c r="M71" s="971"/>
      <c r="N71" s="971"/>
      <c r="O71" s="971"/>
      <c r="P71" s="972"/>
      <c r="Q71" s="973">
        <v>153</v>
      </c>
      <c r="R71" s="967"/>
      <c r="S71" s="967"/>
      <c r="T71" s="967"/>
      <c r="U71" s="967"/>
      <c r="V71" s="967">
        <v>148</v>
      </c>
      <c r="W71" s="967"/>
      <c r="X71" s="967"/>
      <c r="Y71" s="967"/>
      <c r="Z71" s="967"/>
      <c r="AA71" s="967">
        <v>5</v>
      </c>
      <c r="AB71" s="967"/>
      <c r="AC71" s="967"/>
      <c r="AD71" s="967"/>
      <c r="AE71" s="967"/>
      <c r="AF71" s="967">
        <v>5</v>
      </c>
      <c r="AG71" s="967"/>
      <c r="AH71" s="967"/>
      <c r="AI71" s="967"/>
      <c r="AJ71" s="967"/>
      <c r="AK71" s="967" t="s">
        <v>561</v>
      </c>
      <c r="AL71" s="967"/>
      <c r="AM71" s="967"/>
      <c r="AN71" s="967"/>
      <c r="AO71" s="967"/>
      <c r="AP71" s="967" t="s">
        <v>561</v>
      </c>
      <c r="AQ71" s="967"/>
      <c r="AR71" s="967"/>
      <c r="AS71" s="967"/>
      <c r="AT71" s="967"/>
      <c r="AU71" s="967" t="s">
        <v>561</v>
      </c>
      <c r="AV71" s="967"/>
      <c r="AW71" s="967"/>
      <c r="AX71" s="967"/>
      <c r="AY71" s="967"/>
      <c r="AZ71" s="968"/>
      <c r="BA71" s="968"/>
      <c r="BB71" s="968"/>
      <c r="BC71" s="968"/>
      <c r="BD71" s="969"/>
      <c r="BE71" s="229"/>
      <c r="BF71" s="229"/>
      <c r="BG71" s="229"/>
      <c r="BH71" s="229"/>
      <c r="BI71" s="229"/>
      <c r="BJ71" s="229"/>
      <c r="BK71" s="229"/>
      <c r="BL71" s="229"/>
      <c r="BM71" s="229"/>
      <c r="BN71" s="229"/>
      <c r="BO71" s="229"/>
      <c r="BP71" s="229"/>
      <c r="BQ71" s="226">
        <v>65</v>
      </c>
      <c r="BR71" s="231"/>
      <c r="BS71" s="941"/>
      <c r="BT71" s="942"/>
      <c r="BU71" s="942"/>
      <c r="BV71" s="942"/>
      <c r="BW71" s="942"/>
      <c r="BX71" s="942"/>
      <c r="BY71" s="942"/>
      <c r="BZ71" s="942"/>
      <c r="CA71" s="942"/>
      <c r="CB71" s="942"/>
      <c r="CC71" s="942"/>
      <c r="CD71" s="942"/>
      <c r="CE71" s="942"/>
      <c r="CF71" s="942"/>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41"/>
      <c r="DW71" s="942"/>
      <c r="DX71" s="942"/>
      <c r="DY71" s="942"/>
      <c r="DZ71" s="943"/>
      <c r="EA71" s="218"/>
    </row>
    <row r="72" spans="1:131" ht="26.25" customHeight="1" x14ac:dyDescent="0.2">
      <c r="A72" s="226">
        <v>5</v>
      </c>
      <c r="B72" s="970" t="s">
        <v>559</v>
      </c>
      <c r="C72" s="971"/>
      <c r="D72" s="971"/>
      <c r="E72" s="971"/>
      <c r="F72" s="971"/>
      <c r="G72" s="971"/>
      <c r="H72" s="971"/>
      <c r="I72" s="971"/>
      <c r="J72" s="971"/>
      <c r="K72" s="971"/>
      <c r="L72" s="971"/>
      <c r="M72" s="971"/>
      <c r="N72" s="971"/>
      <c r="O72" s="971"/>
      <c r="P72" s="972"/>
      <c r="Q72" s="973">
        <v>38877</v>
      </c>
      <c r="R72" s="967"/>
      <c r="S72" s="967"/>
      <c r="T72" s="967"/>
      <c r="U72" s="967"/>
      <c r="V72" s="967">
        <v>35991</v>
      </c>
      <c r="W72" s="967"/>
      <c r="X72" s="967"/>
      <c r="Y72" s="967"/>
      <c r="Z72" s="967"/>
      <c r="AA72" s="967">
        <v>2886</v>
      </c>
      <c r="AB72" s="967"/>
      <c r="AC72" s="967"/>
      <c r="AD72" s="967"/>
      <c r="AE72" s="967"/>
      <c r="AF72" s="967">
        <v>27482</v>
      </c>
      <c r="AG72" s="967"/>
      <c r="AH72" s="967"/>
      <c r="AI72" s="967"/>
      <c r="AJ72" s="967"/>
      <c r="AK72" s="967" t="s">
        <v>561</v>
      </c>
      <c r="AL72" s="967"/>
      <c r="AM72" s="967"/>
      <c r="AN72" s="967"/>
      <c r="AO72" s="967"/>
      <c r="AP72" s="967">
        <v>96454</v>
      </c>
      <c r="AQ72" s="967"/>
      <c r="AR72" s="967"/>
      <c r="AS72" s="967"/>
      <c r="AT72" s="967"/>
      <c r="AU72" s="967" t="s">
        <v>561</v>
      </c>
      <c r="AV72" s="967"/>
      <c r="AW72" s="967"/>
      <c r="AX72" s="967"/>
      <c r="AY72" s="967"/>
      <c r="AZ72" s="968"/>
      <c r="BA72" s="968"/>
      <c r="BB72" s="968"/>
      <c r="BC72" s="968"/>
      <c r="BD72" s="969"/>
      <c r="BE72" s="229"/>
      <c r="BF72" s="229"/>
      <c r="BG72" s="229"/>
      <c r="BH72" s="229"/>
      <c r="BI72" s="229"/>
      <c r="BJ72" s="229"/>
      <c r="BK72" s="229"/>
      <c r="BL72" s="229"/>
      <c r="BM72" s="229"/>
      <c r="BN72" s="229"/>
      <c r="BO72" s="229"/>
      <c r="BP72" s="229"/>
      <c r="BQ72" s="226">
        <v>66</v>
      </c>
      <c r="BR72" s="231"/>
      <c r="BS72" s="941"/>
      <c r="BT72" s="942"/>
      <c r="BU72" s="942"/>
      <c r="BV72" s="942"/>
      <c r="BW72" s="942"/>
      <c r="BX72" s="942"/>
      <c r="BY72" s="942"/>
      <c r="BZ72" s="942"/>
      <c r="CA72" s="942"/>
      <c r="CB72" s="942"/>
      <c r="CC72" s="942"/>
      <c r="CD72" s="942"/>
      <c r="CE72" s="942"/>
      <c r="CF72" s="942"/>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41"/>
      <c r="DW72" s="942"/>
      <c r="DX72" s="942"/>
      <c r="DY72" s="942"/>
      <c r="DZ72" s="943"/>
      <c r="EA72" s="218"/>
    </row>
    <row r="73" spans="1:131" ht="26.25" customHeight="1" x14ac:dyDescent="0.2">
      <c r="A73" s="226">
        <v>6</v>
      </c>
      <c r="B73" s="970" t="s">
        <v>560</v>
      </c>
      <c r="C73" s="971"/>
      <c r="D73" s="971"/>
      <c r="E73" s="971"/>
      <c r="F73" s="971"/>
      <c r="G73" s="971"/>
      <c r="H73" s="971"/>
      <c r="I73" s="971"/>
      <c r="J73" s="971"/>
      <c r="K73" s="971"/>
      <c r="L73" s="971"/>
      <c r="M73" s="971"/>
      <c r="N73" s="971"/>
      <c r="O73" s="971"/>
      <c r="P73" s="972"/>
      <c r="Q73" s="973">
        <v>6104</v>
      </c>
      <c r="R73" s="967"/>
      <c r="S73" s="967"/>
      <c r="T73" s="967"/>
      <c r="U73" s="967"/>
      <c r="V73" s="967">
        <v>5983</v>
      </c>
      <c r="W73" s="967"/>
      <c r="X73" s="967"/>
      <c r="Y73" s="967"/>
      <c r="Z73" s="967"/>
      <c r="AA73" s="967">
        <v>121</v>
      </c>
      <c r="AB73" s="967"/>
      <c r="AC73" s="967"/>
      <c r="AD73" s="967"/>
      <c r="AE73" s="967"/>
      <c r="AF73" s="967">
        <v>17694</v>
      </c>
      <c r="AG73" s="967"/>
      <c r="AH73" s="967"/>
      <c r="AI73" s="967"/>
      <c r="AJ73" s="967"/>
      <c r="AK73" s="967" t="s">
        <v>561</v>
      </c>
      <c r="AL73" s="967"/>
      <c r="AM73" s="967"/>
      <c r="AN73" s="967"/>
      <c r="AO73" s="967"/>
      <c r="AP73" s="967">
        <v>24010</v>
      </c>
      <c r="AQ73" s="967"/>
      <c r="AR73" s="967"/>
      <c r="AS73" s="967"/>
      <c r="AT73" s="967"/>
      <c r="AU73" s="967" t="s">
        <v>561</v>
      </c>
      <c r="AV73" s="967"/>
      <c r="AW73" s="967"/>
      <c r="AX73" s="967"/>
      <c r="AY73" s="967"/>
      <c r="AZ73" s="968"/>
      <c r="BA73" s="968"/>
      <c r="BB73" s="968"/>
      <c r="BC73" s="968"/>
      <c r="BD73" s="969"/>
      <c r="BE73" s="229"/>
      <c r="BF73" s="229"/>
      <c r="BG73" s="229"/>
      <c r="BH73" s="229"/>
      <c r="BI73" s="229"/>
      <c r="BJ73" s="229"/>
      <c r="BK73" s="229"/>
      <c r="BL73" s="229"/>
      <c r="BM73" s="229"/>
      <c r="BN73" s="229"/>
      <c r="BO73" s="229"/>
      <c r="BP73" s="229"/>
      <c r="BQ73" s="226">
        <v>67</v>
      </c>
      <c r="BR73" s="231"/>
      <c r="BS73" s="941"/>
      <c r="BT73" s="942"/>
      <c r="BU73" s="942"/>
      <c r="BV73" s="942"/>
      <c r="BW73" s="942"/>
      <c r="BX73" s="942"/>
      <c r="BY73" s="942"/>
      <c r="BZ73" s="942"/>
      <c r="CA73" s="942"/>
      <c r="CB73" s="942"/>
      <c r="CC73" s="942"/>
      <c r="CD73" s="942"/>
      <c r="CE73" s="942"/>
      <c r="CF73" s="942"/>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41"/>
      <c r="DW73" s="942"/>
      <c r="DX73" s="942"/>
      <c r="DY73" s="942"/>
      <c r="DZ73" s="943"/>
      <c r="EA73" s="218"/>
    </row>
    <row r="74" spans="1:131" ht="26.25" customHeight="1" x14ac:dyDescent="0.2">
      <c r="A74" s="226">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29"/>
      <c r="BF74" s="229"/>
      <c r="BG74" s="229"/>
      <c r="BH74" s="229"/>
      <c r="BI74" s="229"/>
      <c r="BJ74" s="229"/>
      <c r="BK74" s="229"/>
      <c r="BL74" s="229"/>
      <c r="BM74" s="229"/>
      <c r="BN74" s="229"/>
      <c r="BO74" s="229"/>
      <c r="BP74" s="229"/>
      <c r="BQ74" s="226">
        <v>68</v>
      </c>
      <c r="BR74" s="231"/>
      <c r="BS74" s="941"/>
      <c r="BT74" s="942"/>
      <c r="BU74" s="942"/>
      <c r="BV74" s="942"/>
      <c r="BW74" s="942"/>
      <c r="BX74" s="942"/>
      <c r="BY74" s="942"/>
      <c r="BZ74" s="942"/>
      <c r="CA74" s="942"/>
      <c r="CB74" s="942"/>
      <c r="CC74" s="942"/>
      <c r="CD74" s="942"/>
      <c r="CE74" s="942"/>
      <c r="CF74" s="942"/>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41"/>
      <c r="DW74" s="942"/>
      <c r="DX74" s="942"/>
      <c r="DY74" s="942"/>
      <c r="DZ74" s="943"/>
      <c r="EA74" s="218"/>
    </row>
    <row r="75" spans="1:131" ht="26.25" customHeight="1" x14ac:dyDescent="0.2">
      <c r="A75" s="226">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29"/>
      <c r="BF75" s="229"/>
      <c r="BG75" s="229"/>
      <c r="BH75" s="229"/>
      <c r="BI75" s="229"/>
      <c r="BJ75" s="229"/>
      <c r="BK75" s="229"/>
      <c r="BL75" s="229"/>
      <c r="BM75" s="229"/>
      <c r="BN75" s="229"/>
      <c r="BO75" s="229"/>
      <c r="BP75" s="229"/>
      <c r="BQ75" s="226">
        <v>69</v>
      </c>
      <c r="BR75" s="231"/>
      <c r="BS75" s="941"/>
      <c r="BT75" s="942"/>
      <c r="BU75" s="942"/>
      <c r="BV75" s="942"/>
      <c r="BW75" s="942"/>
      <c r="BX75" s="942"/>
      <c r="BY75" s="942"/>
      <c r="BZ75" s="942"/>
      <c r="CA75" s="942"/>
      <c r="CB75" s="942"/>
      <c r="CC75" s="942"/>
      <c r="CD75" s="942"/>
      <c r="CE75" s="942"/>
      <c r="CF75" s="942"/>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41"/>
      <c r="DW75" s="942"/>
      <c r="DX75" s="942"/>
      <c r="DY75" s="942"/>
      <c r="DZ75" s="943"/>
      <c r="EA75" s="218"/>
    </row>
    <row r="76" spans="1:131" ht="26.25" customHeight="1" x14ac:dyDescent="0.2">
      <c r="A76" s="226">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29"/>
      <c r="BF76" s="229"/>
      <c r="BG76" s="229"/>
      <c r="BH76" s="229"/>
      <c r="BI76" s="229"/>
      <c r="BJ76" s="229"/>
      <c r="BK76" s="229"/>
      <c r="BL76" s="229"/>
      <c r="BM76" s="229"/>
      <c r="BN76" s="229"/>
      <c r="BO76" s="229"/>
      <c r="BP76" s="229"/>
      <c r="BQ76" s="226">
        <v>70</v>
      </c>
      <c r="BR76" s="231"/>
      <c r="BS76" s="941"/>
      <c r="BT76" s="942"/>
      <c r="BU76" s="942"/>
      <c r="BV76" s="942"/>
      <c r="BW76" s="942"/>
      <c r="BX76" s="942"/>
      <c r="BY76" s="942"/>
      <c r="BZ76" s="942"/>
      <c r="CA76" s="942"/>
      <c r="CB76" s="942"/>
      <c r="CC76" s="942"/>
      <c r="CD76" s="942"/>
      <c r="CE76" s="942"/>
      <c r="CF76" s="942"/>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41"/>
      <c r="DW76" s="942"/>
      <c r="DX76" s="942"/>
      <c r="DY76" s="942"/>
      <c r="DZ76" s="943"/>
      <c r="EA76" s="218"/>
    </row>
    <row r="77" spans="1:131" ht="26.25" customHeight="1" x14ac:dyDescent="0.2">
      <c r="A77" s="226">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29"/>
      <c r="BF77" s="229"/>
      <c r="BG77" s="229"/>
      <c r="BH77" s="229"/>
      <c r="BI77" s="229"/>
      <c r="BJ77" s="229"/>
      <c r="BK77" s="229"/>
      <c r="BL77" s="229"/>
      <c r="BM77" s="229"/>
      <c r="BN77" s="229"/>
      <c r="BO77" s="229"/>
      <c r="BP77" s="229"/>
      <c r="BQ77" s="226">
        <v>71</v>
      </c>
      <c r="BR77" s="231"/>
      <c r="BS77" s="941"/>
      <c r="BT77" s="942"/>
      <c r="BU77" s="942"/>
      <c r="BV77" s="942"/>
      <c r="BW77" s="942"/>
      <c r="BX77" s="942"/>
      <c r="BY77" s="942"/>
      <c r="BZ77" s="942"/>
      <c r="CA77" s="942"/>
      <c r="CB77" s="942"/>
      <c r="CC77" s="942"/>
      <c r="CD77" s="942"/>
      <c r="CE77" s="942"/>
      <c r="CF77" s="942"/>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41"/>
      <c r="DW77" s="942"/>
      <c r="DX77" s="942"/>
      <c r="DY77" s="942"/>
      <c r="DZ77" s="943"/>
      <c r="EA77" s="218"/>
    </row>
    <row r="78" spans="1:131" ht="26.25" customHeight="1" x14ac:dyDescent="0.2">
      <c r="A78" s="226">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29"/>
      <c r="BF78" s="229"/>
      <c r="BG78" s="229"/>
      <c r="BH78" s="229"/>
      <c r="BI78" s="229"/>
      <c r="BJ78" s="218"/>
      <c r="BK78" s="218"/>
      <c r="BL78" s="218"/>
      <c r="BM78" s="218"/>
      <c r="BN78" s="218"/>
      <c r="BO78" s="229"/>
      <c r="BP78" s="229"/>
      <c r="BQ78" s="226">
        <v>72</v>
      </c>
      <c r="BR78" s="231"/>
      <c r="BS78" s="941"/>
      <c r="BT78" s="942"/>
      <c r="BU78" s="942"/>
      <c r="BV78" s="942"/>
      <c r="BW78" s="942"/>
      <c r="BX78" s="942"/>
      <c r="BY78" s="942"/>
      <c r="BZ78" s="942"/>
      <c r="CA78" s="942"/>
      <c r="CB78" s="942"/>
      <c r="CC78" s="942"/>
      <c r="CD78" s="942"/>
      <c r="CE78" s="942"/>
      <c r="CF78" s="942"/>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41"/>
      <c r="DW78" s="942"/>
      <c r="DX78" s="942"/>
      <c r="DY78" s="942"/>
      <c r="DZ78" s="943"/>
      <c r="EA78" s="218"/>
    </row>
    <row r="79" spans="1:131" ht="26.25" customHeight="1" x14ac:dyDescent="0.2">
      <c r="A79" s="226">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29"/>
      <c r="BF79" s="229"/>
      <c r="BG79" s="229"/>
      <c r="BH79" s="229"/>
      <c r="BI79" s="229"/>
      <c r="BJ79" s="218"/>
      <c r="BK79" s="218"/>
      <c r="BL79" s="218"/>
      <c r="BM79" s="218"/>
      <c r="BN79" s="218"/>
      <c r="BO79" s="229"/>
      <c r="BP79" s="229"/>
      <c r="BQ79" s="226">
        <v>73</v>
      </c>
      <c r="BR79" s="231"/>
      <c r="BS79" s="941"/>
      <c r="BT79" s="942"/>
      <c r="BU79" s="942"/>
      <c r="BV79" s="942"/>
      <c r="BW79" s="942"/>
      <c r="BX79" s="942"/>
      <c r="BY79" s="942"/>
      <c r="BZ79" s="942"/>
      <c r="CA79" s="942"/>
      <c r="CB79" s="942"/>
      <c r="CC79" s="942"/>
      <c r="CD79" s="942"/>
      <c r="CE79" s="942"/>
      <c r="CF79" s="942"/>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41"/>
      <c r="DW79" s="942"/>
      <c r="DX79" s="942"/>
      <c r="DY79" s="942"/>
      <c r="DZ79" s="943"/>
      <c r="EA79" s="218"/>
    </row>
    <row r="80" spans="1:131" ht="26.25" customHeight="1" x14ac:dyDescent="0.2">
      <c r="A80" s="226">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29"/>
      <c r="BF80" s="229"/>
      <c r="BG80" s="229"/>
      <c r="BH80" s="229"/>
      <c r="BI80" s="229"/>
      <c r="BJ80" s="229"/>
      <c r="BK80" s="229"/>
      <c r="BL80" s="229"/>
      <c r="BM80" s="229"/>
      <c r="BN80" s="229"/>
      <c r="BO80" s="229"/>
      <c r="BP80" s="229"/>
      <c r="BQ80" s="226">
        <v>74</v>
      </c>
      <c r="BR80" s="231"/>
      <c r="BS80" s="941"/>
      <c r="BT80" s="942"/>
      <c r="BU80" s="942"/>
      <c r="BV80" s="942"/>
      <c r="BW80" s="942"/>
      <c r="BX80" s="942"/>
      <c r="BY80" s="942"/>
      <c r="BZ80" s="942"/>
      <c r="CA80" s="942"/>
      <c r="CB80" s="942"/>
      <c r="CC80" s="942"/>
      <c r="CD80" s="942"/>
      <c r="CE80" s="942"/>
      <c r="CF80" s="942"/>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41"/>
      <c r="DW80" s="942"/>
      <c r="DX80" s="942"/>
      <c r="DY80" s="942"/>
      <c r="DZ80" s="943"/>
      <c r="EA80" s="218"/>
    </row>
    <row r="81" spans="1:131" ht="26.25" customHeight="1" x14ac:dyDescent="0.2">
      <c r="A81" s="226">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29"/>
      <c r="BF81" s="229"/>
      <c r="BG81" s="229"/>
      <c r="BH81" s="229"/>
      <c r="BI81" s="229"/>
      <c r="BJ81" s="229"/>
      <c r="BK81" s="229"/>
      <c r="BL81" s="229"/>
      <c r="BM81" s="229"/>
      <c r="BN81" s="229"/>
      <c r="BO81" s="229"/>
      <c r="BP81" s="229"/>
      <c r="BQ81" s="226">
        <v>75</v>
      </c>
      <c r="BR81" s="231"/>
      <c r="BS81" s="941"/>
      <c r="BT81" s="942"/>
      <c r="BU81" s="942"/>
      <c r="BV81" s="942"/>
      <c r="BW81" s="942"/>
      <c r="BX81" s="942"/>
      <c r="BY81" s="942"/>
      <c r="BZ81" s="942"/>
      <c r="CA81" s="942"/>
      <c r="CB81" s="942"/>
      <c r="CC81" s="942"/>
      <c r="CD81" s="942"/>
      <c r="CE81" s="942"/>
      <c r="CF81" s="942"/>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41"/>
      <c r="DW81" s="942"/>
      <c r="DX81" s="942"/>
      <c r="DY81" s="942"/>
      <c r="DZ81" s="943"/>
      <c r="EA81" s="218"/>
    </row>
    <row r="82" spans="1:131" ht="26.25" customHeight="1" x14ac:dyDescent="0.2">
      <c r="A82" s="226">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29"/>
      <c r="BF82" s="229"/>
      <c r="BG82" s="229"/>
      <c r="BH82" s="229"/>
      <c r="BI82" s="229"/>
      <c r="BJ82" s="229"/>
      <c r="BK82" s="229"/>
      <c r="BL82" s="229"/>
      <c r="BM82" s="229"/>
      <c r="BN82" s="229"/>
      <c r="BO82" s="229"/>
      <c r="BP82" s="229"/>
      <c r="BQ82" s="226">
        <v>76</v>
      </c>
      <c r="BR82" s="231"/>
      <c r="BS82" s="941"/>
      <c r="BT82" s="942"/>
      <c r="BU82" s="942"/>
      <c r="BV82" s="942"/>
      <c r="BW82" s="942"/>
      <c r="BX82" s="942"/>
      <c r="BY82" s="942"/>
      <c r="BZ82" s="942"/>
      <c r="CA82" s="942"/>
      <c r="CB82" s="942"/>
      <c r="CC82" s="942"/>
      <c r="CD82" s="942"/>
      <c r="CE82" s="942"/>
      <c r="CF82" s="942"/>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41"/>
      <c r="DW82" s="942"/>
      <c r="DX82" s="942"/>
      <c r="DY82" s="942"/>
      <c r="DZ82" s="943"/>
      <c r="EA82" s="218"/>
    </row>
    <row r="83" spans="1:131" ht="26.25" customHeight="1" x14ac:dyDescent="0.2">
      <c r="A83" s="226">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29"/>
      <c r="BF83" s="229"/>
      <c r="BG83" s="229"/>
      <c r="BH83" s="229"/>
      <c r="BI83" s="229"/>
      <c r="BJ83" s="229"/>
      <c r="BK83" s="229"/>
      <c r="BL83" s="229"/>
      <c r="BM83" s="229"/>
      <c r="BN83" s="229"/>
      <c r="BO83" s="229"/>
      <c r="BP83" s="229"/>
      <c r="BQ83" s="226">
        <v>77</v>
      </c>
      <c r="BR83" s="231"/>
      <c r="BS83" s="941"/>
      <c r="BT83" s="942"/>
      <c r="BU83" s="942"/>
      <c r="BV83" s="942"/>
      <c r="BW83" s="942"/>
      <c r="BX83" s="942"/>
      <c r="BY83" s="942"/>
      <c r="BZ83" s="942"/>
      <c r="CA83" s="942"/>
      <c r="CB83" s="942"/>
      <c r="CC83" s="942"/>
      <c r="CD83" s="942"/>
      <c r="CE83" s="942"/>
      <c r="CF83" s="942"/>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41"/>
      <c r="DW83" s="942"/>
      <c r="DX83" s="942"/>
      <c r="DY83" s="942"/>
      <c r="DZ83" s="943"/>
      <c r="EA83" s="218"/>
    </row>
    <row r="84" spans="1:131" ht="26.25" customHeight="1" x14ac:dyDescent="0.2">
      <c r="A84" s="226">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29"/>
      <c r="BF84" s="229"/>
      <c r="BG84" s="229"/>
      <c r="BH84" s="229"/>
      <c r="BI84" s="229"/>
      <c r="BJ84" s="229"/>
      <c r="BK84" s="229"/>
      <c r="BL84" s="229"/>
      <c r="BM84" s="229"/>
      <c r="BN84" s="229"/>
      <c r="BO84" s="229"/>
      <c r="BP84" s="229"/>
      <c r="BQ84" s="226">
        <v>78</v>
      </c>
      <c r="BR84" s="231"/>
      <c r="BS84" s="941"/>
      <c r="BT84" s="942"/>
      <c r="BU84" s="942"/>
      <c r="BV84" s="942"/>
      <c r="BW84" s="942"/>
      <c r="BX84" s="942"/>
      <c r="BY84" s="942"/>
      <c r="BZ84" s="942"/>
      <c r="CA84" s="942"/>
      <c r="CB84" s="942"/>
      <c r="CC84" s="942"/>
      <c r="CD84" s="942"/>
      <c r="CE84" s="942"/>
      <c r="CF84" s="942"/>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41"/>
      <c r="DW84" s="942"/>
      <c r="DX84" s="942"/>
      <c r="DY84" s="942"/>
      <c r="DZ84" s="943"/>
      <c r="EA84" s="218"/>
    </row>
    <row r="85" spans="1:131" ht="26.25" customHeight="1" x14ac:dyDescent="0.2">
      <c r="A85" s="226">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29"/>
      <c r="BF85" s="229"/>
      <c r="BG85" s="229"/>
      <c r="BH85" s="229"/>
      <c r="BI85" s="229"/>
      <c r="BJ85" s="229"/>
      <c r="BK85" s="229"/>
      <c r="BL85" s="229"/>
      <c r="BM85" s="229"/>
      <c r="BN85" s="229"/>
      <c r="BO85" s="229"/>
      <c r="BP85" s="229"/>
      <c r="BQ85" s="226">
        <v>79</v>
      </c>
      <c r="BR85" s="231"/>
      <c r="BS85" s="941"/>
      <c r="BT85" s="942"/>
      <c r="BU85" s="942"/>
      <c r="BV85" s="942"/>
      <c r="BW85" s="942"/>
      <c r="BX85" s="942"/>
      <c r="BY85" s="942"/>
      <c r="BZ85" s="942"/>
      <c r="CA85" s="942"/>
      <c r="CB85" s="942"/>
      <c r="CC85" s="942"/>
      <c r="CD85" s="942"/>
      <c r="CE85" s="942"/>
      <c r="CF85" s="942"/>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41"/>
      <c r="DW85" s="942"/>
      <c r="DX85" s="942"/>
      <c r="DY85" s="942"/>
      <c r="DZ85" s="943"/>
      <c r="EA85" s="218"/>
    </row>
    <row r="86" spans="1:131" ht="26.25" customHeight="1" x14ac:dyDescent="0.2">
      <c r="A86" s="226">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29"/>
      <c r="BF86" s="229"/>
      <c r="BG86" s="229"/>
      <c r="BH86" s="229"/>
      <c r="BI86" s="229"/>
      <c r="BJ86" s="229"/>
      <c r="BK86" s="229"/>
      <c r="BL86" s="229"/>
      <c r="BM86" s="229"/>
      <c r="BN86" s="229"/>
      <c r="BO86" s="229"/>
      <c r="BP86" s="229"/>
      <c r="BQ86" s="226">
        <v>80</v>
      </c>
      <c r="BR86" s="231"/>
      <c r="BS86" s="941"/>
      <c r="BT86" s="942"/>
      <c r="BU86" s="942"/>
      <c r="BV86" s="942"/>
      <c r="BW86" s="942"/>
      <c r="BX86" s="942"/>
      <c r="BY86" s="942"/>
      <c r="BZ86" s="942"/>
      <c r="CA86" s="942"/>
      <c r="CB86" s="942"/>
      <c r="CC86" s="942"/>
      <c r="CD86" s="942"/>
      <c r="CE86" s="942"/>
      <c r="CF86" s="942"/>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41"/>
      <c r="DW86" s="942"/>
      <c r="DX86" s="942"/>
      <c r="DY86" s="942"/>
      <c r="DZ86" s="943"/>
      <c r="EA86" s="218"/>
    </row>
    <row r="87" spans="1:131" ht="26.25" customHeight="1" x14ac:dyDescent="0.2">
      <c r="A87" s="232">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29"/>
      <c r="BF87" s="229"/>
      <c r="BG87" s="229"/>
      <c r="BH87" s="229"/>
      <c r="BI87" s="229"/>
      <c r="BJ87" s="229"/>
      <c r="BK87" s="229"/>
      <c r="BL87" s="229"/>
      <c r="BM87" s="229"/>
      <c r="BN87" s="229"/>
      <c r="BO87" s="229"/>
      <c r="BP87" s="229"/>
      <c r="BQ87" s="226">
        <v>81</v>
      </c>
      <c r="BR87" s="231"/>
      <c r="BS87" s="941"/>
      <c r="BT87" s="942"/>
      <c r="BU87" s="942"/>
      <c r="BV87" s="942"/>
      <c r="BW87" s="942"/>
      <c r="BX87" s="942"/>
      <c r="BY87" s="942"/>
      <c r="BZ87" s="942"/>
      <c r="CA87" s="942"/>
      <c r="CB87" s="942"/>
      <c r="CC87" s="942"/>
      <c r="CD87" s="942"/>
      <c r="CE87" s="942"/>
      <c r="CF87" s="942"/>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41"/>
      <c r="DW87" s="942"/>
      <c r="DX87" s="942"/>
      <c r="DY87" s="942"/>
      <c r="DZ87" s="943"/>
      <c r="EA87" s="218"/>
    </row>
    <row r="88" spans="1:131" ht="26.25" customHeight="1" thickBot="1" x14ac:dyDescent="0.25">
      <c r="A88" s="228" t="s">
        <v>381</v>
      </c>
      <c r="B88" s="933" t="s">
        <v>404</v>
      </c>
      <c r="C88" s="934"/>
      <c r="D88" s="934"/>
      <c r="E88" s="934"/>
      <c r="F88" s="934"/>
      <c r="G88" s="934"/>
      <c r="H88" s="934"/>
      <c r="I88" s="934"/>
      <c r="J88" s="934"/>
      <c r="K88" s="934"/>
      <c r="L88" s="934"/>
      <c r="M88" s="934"/>
      <c r="N88" s="934"/>
      <c r="O88" s="934"/>
      <c r="P88" s="944"/>
      <c r="Q88" s="958"/>
      <c r="R88" s="959"/>
      <c r="S88" s="959"/>
      <c r="T88" s="959"/>
      <c r="U88" s="959"/>
      <c r="V88" s="959"/>
      <c r="W88" s="959"/>
      <c r="X88" s="959"/>
      <c r="Y88" s="959"/>
      <c r="Z88" s="959"/>
      <c r="AA88" s="959"/>
      <c r="AB88" s="959"/>
      <c r="AC88" s="959"/>
      <c r="AD88" s="959"/>
      <c r="AE88" s="959"/>
      <c r="AF88" s="955">
        <v>87212</v>
      </c>
      <c r="AG88" s="955"/>
      <c r="AH88" s="955"/>
      <c r="AI88" s="955"/>
      <c r="AJ88" s="955"/>
      <c r="AK88" s="959"/>
      <c r="AL88" s="959"/>
      <c r="AM88" s="959"/>
      <c r="AN88" s="959"/>
      <c r="AO88" s="959"/>
      <c r="AP88" s="955">
        <v>120464</v>
      </c>
      <c r="AQ88" s="955"/>
      <c r="AR88" s="955"/>
      <c r="AS88" s="955"/>
      <c r="AT88" s="955"/>
      <c r="AU88" s="955" t="s">
        <v>561</v>
      </c>
      <c r="AV88" s="955"/>
      <c r="AW88" s="955"/>
      <c r="AX88" s="955"/>
      <c r="AY88" s="955"/>
      <c r="AZ88" s="956"/>
      <c r="BA88" s="956"/>
      <c r="BB88" s="956"/>
      <c r="BC88" s="956"/>
      <c r="BD88" s="957"/>
      <c r="BE88" s="229"/>
      <c r="BF88" s="229"/>
      <c r="BG88" s="229"/>
      <c r="BH88" s="229"/>
      <c r="BI88" s="229"/>
      <c r="BJ88" s="229"/>
      <c r="BK88" s="229"/>
      <c r="BL88" s="229"/>
      <c r="BM88" s="229"/>
      <c r="BN88" s="229"/>
      <c r="BO88" s="229"/>
      <c r="BP88" s="229"/>
      <c r="BQ88" s="226">
        <v>82</v>
      </c>
      <c r="BR88" s="231"/>
      <c r="BS88" s="941"/>
      <c r="BT88" s="942"/>
      <c r="BU88" s="942"/>
      <c r="BV88" s="942"/>
      <c r="BW88" s="942"/>
      <c r="BX88" s="942"/>
      <c r="BY88" s="942"/>
      <c r="BZ88" s="942"/>
      <c r="CA88" s="942"/>
      <c r="CB88" s="942"/>
      <c r="CC88" s="942"/>
      <c r="CD88" s="942"/>
      <c r="CE88" s="942"/>
      <c r="CF88" s="942"/>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41"/>
      <c r="DW88" s="942"/>
      <c r="DX88" s="942"/>
      <c r="DY88" s="942"/>
      <c r="DZ88" s="943"/>
      <c r="EA88" s="218"/>
    </row>
    <row r="89" spans="1:131" ht="26.25" hidden="1" customHeight="1" x14ac:dyDescent="0.2">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941"/>
      <c r="BT89" s="942"/>
      <c r="BU89" s="942"/>
      <c r="BV89" s="942"/>
      <c r="BW89" s="942"/>
      <c r="BX89" s="942"/>
      <c r="BY89" s="942"/>
      <c r="BZ89" s="942"/>
      <c r="CA89" s="942"/>
      <c r="CB89" s="942"/>
      <c r="CC89" s="942"/>
      <c r="CD89" s="942"/>
      <c r="CE89" s="942"/>
      <c r="CF89" s="942"/>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41"/>
      <c r="DW89" s="942"/>
      <c r="DX89" s="942"/>
      <c r="DY89" s="942"/>
      <c r="DZ89" s="943"/>
      <c r="EA89" s="218"/>
    </row>
    <row r="90" spans="1:131" ht="26.25" hidden="1" customHeight="1" x14ac:dyDescent="0.2">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941"/>
      <c r="BT90" s="942"/>
      <c r="BU90" s="942"/>
      <c r="BV90" s="942"/>
      <c r="BW90" s="942"/>
      <c r="BX90" s="942"/>
      <c r="BY90" s="942"/>
      <c r="BZ90" s="942"/>
      <c r="CA90" s="942"/>
      <c r="CB90" s="942"/>
      <c r="CC90" s="942"/>
      <c r="CD90" s="942"/>
      <c r="CE90" s="942"/>
      <c r="CF90" s="942"/>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41"/>
      <c r="DW90" s="942"/>
      <c r="DX90" s="942"/>
      <c r="DY90" s="942"/>
      <c r="DZ90" s="943"/>
      <c r="EA90" s="218"/>
    </row>
    <row r="91" spans="1:131" ht="26.25" hidden="1" customHeight="1" x14ac:dyDescent="0.2">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941"/>
      <c r="BT91" s="942"/>
      <c r="BU91" s="942"/>
      <c r="BV91" s="942"/>
      <c r="BW91" s="942"/>
      <c r="BX91" s="942"/>
      <c r="BY91" s="942"/>
      <c r="BZ91" s="942"/>
      <c r="CA91" s="942"/>
      <c r="CB91" s="942"/>
      <c r="CC91" s="942"/>
      <c r="CD91" s="942"/>
      <c r="CE91" s="942"/>
      <c r="CF91" s="942"/>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41"/>
      <c r="DW91" s="942"/>
      <c r="DX91" s="942"/>
      <c r="DY91" s="942"/>
      <c r="DZ91" s="943"/>
      <c r="EA91" s="218"/>
    </row>
    <row r="92" spans="1:131" ht="26.25" hidden="1" customHeight="1" x14ac:dyDescent="0.2">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941"/>
      <c r="BT92" s="942"/>
      <c r="BU92" s="942"/>
      <c r="BV92" s="942"/>
      <c r="BW92" s="942"/>
      <c r="BX92" s="942"/>
      <c r="BY92" s="942"/>
      <c r="BZ92" s="942"/>
      <c r="CA92" s="942"/>
      <c r="CB92" s="942"/>
      <c r="CC92" s="942"/>
      <c r="CD92" s="942"/>
      <c r="CE92" s="942"/>
      <c r="CF92" s="942"/>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41"/>
      <c r="DW92" s="942"/>
      <c r="DX92" s="942"/>
      <c r="DY92" s="942"/>
      <c r="DZ92" s="943"/>
      <c r="EA92" s="218"/>
    </row>
    <row r="93" spans="1:131" ht="26.25" hidden="1" customHeight="1" x14ac:dyDescent="0.2">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941"/>
      <c r="BT93" s="942"/>
      <c r="BU93" s="942"/>
      <c r="BV93" s="942"/>
      <c r="BW93" s="942"/>
      <c r="BX93" s="942"/>
      <c r="BY93" s="942"/>
      <c r="BZ93" s="942"/>
      <c r="CA93" s="942"/>
      <c r="CB93" s="942"/>
      <c r="CC93" s="942"/>
      <c r="CD93" s="942"/>
      <c r="CE93" s="942"/>
      <c r="CF93" s="942"/>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41"/>
      <c r="DW93" s="942"/>
      <c r="DX93" s="942"/>
      <c r="DY93" s="942"/>
      <c r="DZ93" s="943"/>
      <c r="EA93" s="218"/>
    </row>
    <row r="94" spans="1:131" ht="26.25" hidden="1" customHeight="1" x14ac:dyDescent="0.2">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941"/>
      <c r="BT94" s="942"/>
      <c r="BU94" s="942"/>
      <c r="BV94" s="942"/>
      <c r="BW94" s="942"/>
      <c r="BX94" s="942"/>
      <c r="BY94" s="942"/>
      <c r="BZ94" s="942"/>
      <c r="CA94" s="942"/>
      <c r="CB94" s="942"/>
      <c r="CC94" s="942"/>
      <c r="CD94" s="942"/>
      <c r="CE94" s="942"/>
      <c r="CF94" s="942"/>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41"/>
      <c r="DW94" s="942"/>
      <c r="DX94" s="942"/>
      <c r="DY94" s="942"/>
      <c r="DZ94" s="943"/>
      <c r="EA94" s="218"/>
    </row>
    <row r="95" spans="1:131" ht="26.25" hidden="1" customHeight="1" x14ac:dyDescent="0.2">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941"/>
      <c r="BT95" s="942"/>
      <c r="BU95" s="942"/>
      <c r="BV95" s="942"/>
      <c r="BW95" s="942"/>
      <c r="BX95" s="942"/>
      <c r="BY95" s="942"/>
      <c r="BZ95" s="942"/>
      <c r="CA95" s="942"/>
      <c r="CB95" s="942"/>
      <c r="CC95" s="942"/>
      <c r="CD95" s="942"/>
      <c r="CE95" s="942"/>
      <c r="CF95" s="942"/>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41"/>
      <c r="DW95" s="942"/>
      <c r="DX95" s="942"/>
      <c r="DY95" s="942"/>
      <c r="DZ95" s="943"/>
      <c r="EA95" s="218"/>
    </row>
    <row r="96" spans="1:131" ht="26.25" hidden="1" customHeight="1" x14ac:dyDescent="0.2">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941"/>
      <c r="BT96" s="942"/>
      <c r="BU96" s="942"/>
      <c r="BV96" s="942"/>
      <c r="BW96" s="942"/>
      <c r="BX96" s="942"/>
      <c r="BY96" s="942"/>
      <c r="BZ96" s="942"/>
      <c r="CA96" s="942"/>
      <c r="CB96" s="942"/>
      <c r="CC96" s="942"/>
      <c r="CD96" s="942"/>
      <c r="CE96" s="942"/>
      <c r="CF96" s="942"/>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41"/>
      <c r="DW96" s="942"/>
      <c r="DX96" s="942"/>
      <c r="DY96" s="942"/>
      <c r="DZ96" s="943"/>
      <c r="EA96" s="218"/>
    </row>
    <row r="97" spans="1:131" ht="26.25" hidden="1" customHeight="1" x14ac:dyDescent="0.2">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941"/>
      <c r="BT97" s="942"/>
      <c r="BU97" s="942"/>
      <c r="BV97" s="942"/>
      <c r="BW97" s="942"/>
      <c r="BX97" s="942"/>
      <c r="BY97" s="942"/>
      <c r="BZ97" s="942"/>
      <c r="CA97" s="942"/>
      <c r="CB97" s="942"/>
      <c r="CC97" s="942"/>
      <c r="CD97" s="942"/>
      <c r="CE97" s="942"/>
      <c r="CF97" s="942"/>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41"/>
      <c r="DW97" s="942"/>
      <c r="DX97" s="942"/>
      <c r="DY97" s="942"/>
      <c r="DZ97" s="943"/>
      <c r="EA97" s="218"/>
    </row>
    <row r="98" spans="1:131" ht="26.25" hidden="1" customHeight="1" x14ac:dyDescent="0.2">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941"/>
      <c r="BT98" s="942"/>
      <c r="BU98" s="942"/>
      <c r="BV98" s="942"/>
      <c r="BW98" s="942"/>
      <c r="BX98" s="942"/>
      <c r="BY98" s="942"/>
      <c r="BZ98" s="942"/>
      <c r="CA98" s="942"/>
      <c r="CB98" s="942"/>
      <c r="CC98" s="942"/>
      <c r="CD98" s="942"/>
      <c r="CE98" s="942"/>
      <c r="CF98" s="942"/>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41"/>
      <c r="DW98" s="942"/>
      <c r="DX98" s="942"/>
      <c r="DY98" s="942"/>
      <c r="DZ98" s="943"/>
      <c r="EA98" s="218"/>
    </row>
    <row r="99" spans="1:131" ht="26.25" hidden="1" customHeight="1" x14ac:dyDescent="0.2">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941"/>
      <c r="BT99" s="942"/>
      <c r="BU99" s="942"/>
      <c r="BV99" s="942"/>
      <c r="BW99" s="942"/>
      <c r="BX99" s="942"/>
      <c r="BY99" s="942"/>
      <c r="BZ99" s="942"/>
      <c r="CA99" s="942"/>
      <c r="CB99" s="942"/>
      <c r="CC99" s="942"/>
      <c r="CD99" s="942"/>
      <c r="CE99" s="942"/>
      <c r="CF99" s="942"/>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41"/>
      <c r="DW99" s="942"/>
      <c r="DX99" s="942"/>
      <c r="DY99" s="942"/>
      <c r="DZ99" s="943"/>
      <c r="EA99" s="218"/>
    </row>
    <row r="100" spans="1:131" ht="26.25" hidden="1" customHeight="1" x14ac:dyDescent="0.2">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941"/>
      <c r="BT100" s="942"/>
      <c r="BU100" s="942"/>
      <c r="BV100" s="942"/>
      <c r="BW100" s="942"/>
      <c r="BX100" s="942"/>
      <c r="BY100" s="942"/>
      <c r="BZ100" s="942"/>
      <c r="CA100" s="942"/>
      <c r="CB100" s="942"/>
      <c r="CC100" s="942"/>
      <c r="CD100" s="942"/>
      <c r="CE100" s="942"/>
      <c r="CF100" s="942"/>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41"/>
      <c r="DW100" s="942"/>
      <c r="DX100" s="942"/>
      <c r="DY100" s="942"/>
      <c r="DZ100" s="943"/>
      <c r="EA100" s="218"/>
    </row>
    <row r="101" spans="1:131" ht="26.25" hidden="1" customHeight="1" x14ac:dyDescent="0.2">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941"/>
      <c r="BT101" s="942"/>
      <c r="BU101" s="942"/>
      <c r="BV101" s="942"/>
      <c r="BW101" s="942"/>
      <c r="BX101" s="942"/>
      <c r="BY101" s="942"/>
      <c r="BZ101" s="942"/>
      <c r="CA101" s="942"/>
      <c r="CB101" s="942"/>
      <c r="CC101" s="942"/>
      <c r="CD101" s="942"/>
      <c r="CE101" s="942"/>
      <c r="CF101" s="942"/>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41"/>
      <c r="DW101" s="942"/>
      <c r="DX101" s="942"/>
      <c r="DY101" s="942"/>
      <c r="DZ101" s="943"/>
      <c r="EA101" s="218"/>
    </row>
    <row r="102" spans="1:131" ht="26.25" customHeight="1" thickBot="1" x14ac:dyDescent="0.25">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381</v>
      </c>
      <c r="BR102" s="933" t="s">
        <v>405</v>
      </c>
      <c r="BS102" s="934"/>
      <c r="BT102" s="934"/>
      <c r="BU102" s="934"/>
      <c r="BV102" s="934"/>
      <c r="BW102" s="934"/>
      <c r="BX102" s="934"/>
      <c r="BY102" s="934"/>
      <c r="BZ102" s="934"/>
      <c r="CA102" s="934"/>
      <c r="CB102" s="934"/>
      <c r="CC102" s="934"/>
      <c r="CD102" s="934"/>
      <c r="CE102" s="934"/>
      <c r="CF102" s="934"/>
      <c r="CG102" s="944"/>
      <c r="CH102" s="945"/>
      <c r="CI102" s="946"/>
      <c r="CJ102" s="946"/>
      <c r="CK102" s="946"/>
      <c r="CL102" s="947"/>
      <c r="CM102" s="945"/>
      <c r="CN102" s="946"/>
      <c r="CO102" s="946"/>
      <c r="CP102" s="946"/>
      <c r="CQ102" s="947"/>
      <c r="CR102" s="948">
        <v>5101</v>
      </c>
      <c r="CS102" s="949"/>
      <c r="CT102" s="949"/>
      <c r="CU102" s="949"/>
      <c r="CV102" s="950"/>
      <c r="CW102" s="948">
        <v>1120</v>
      </c>
      <c r="CX102" s="949"/>
      <c r="CY102" s="949"/>
      <c r="CZ102" s="949"/>
      <c r="DA102" s="950"/>
      <c r="DB102" s="948">
        <v>15986</v>
      </c>
      <c r="DC102" s="949"/>
      <c r="DD102" s="949"/>
      <c r="DE102" s="949"/>
      <c r="DF102" s="950"/>
      <c r="DG102" s="948" t="s">
        <v>561</v>
      </c>
      <c r="DH102" s="949"/>
      <c r="DI102" s="949"/>
      <c r="DJ102" s="949"/>
      <c r="DK102" s="950"/>
      <c r="DL102" s="948" t="s">
        <v>561</v>
      </c>
      <c r="DM102" s="949"/>
      <c r="DN102" s="949"/>
      <c r="DO102" s="949"/>
      <c r="DP102" s="950"/>
      <c r="DQ102" s="948" t="s">
        <v>561</v>
      </c>
      <c r="DR102" s="949"/>
      <c r="DS102" s="949"/>
      <c r="DT102" s="949"/>
      <c r="DU102" s="950"/>
      <c r="DV102" s="933"/>
      <c r="DW102" s="934"/>
      <c r="DX102" s="934"/>
      <c r="DY102" s="934"/>
      <c r="DZ102" s="935"/>
      <c r="EA102" s="218"/>
    </row>
    <row r="103" spans="1:131" ht="26.25" customHeight="1" x14ac:dyDescent="0.2">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36" t="s">
        <v>406</v>
      </c>
      <c r="BR103" s="936"/>
      <c r="BS103" s="936"/>
      <c r="BT103" s="936"/>
      <c r="BU103" s="936"/>
      <c r="BV103" s="936"/>
      <c r="BW103" s="936"/>
      <c r="BX103" s="936"/>
      <c r="BY103" s="936"/>
      <c r="BZ103" s="936"/>
      <c r="CA103" s="936"/>
      <c r="CB103" s="936"/>
      <c r="CC103" s="936"/>
      <c r="CD103" s="936"/>
      <c r="CE103" s="936"/>
      <c r="CF103" s="936"/>
      <c r="CG103" s="936"/>
      <c r="CH103" s="936"/>
      <c r="CI103" s="936"/>
      <c r="CJ103" s="936"/>
      <c r="CK103" s="936"/>
      <c r="CL103" s="936"/>
      <c r="CM103" s="936"/>
      <c r="CN103" s="936"/>
      <c r="CO103" s="936"/>
      <c r="CP103" s="936"/>
      <c r="CQ103" s="936"/>
      <c r="CR103" s="936"/>
      <c r="CS103" s="936"/>
      <c r="CT103" s="936"/>
      <c r="CU103" s="936"/>
      <c r="CV103" s="936"/>
      <c r="CW103" s="936"/>
      <c r="CX103" s="936"/>
      <c r="CY103" s="936"/>
      <c r="CZ103" s="936"/>
      <c r="DA103" s="936"/>
      <c r="DB103" s="936"/>
      <c r="DC103" s="936"/>
      <c r="DD103" s="936"/>
      <c r="DE103" s="936"/>
      <c r="DF103" s="936"/>
      <c r="DG103" s="936"/>
      <c r="DH103" s="936"/>
      <c r="DI103" s="936"/>
      <c r="DJ103" s="936"/>
      <c r="DK103" s="936"/>
      <c r="DL103" s="936"/>
      <c r="DM103" s="936"/>
      <c r="DN103" s="936"/>
      <c r="DO103" s="936"/>
      <c r="DP103" s="936"/>
      <c r="DQ103" s="936"/>
      <c r="DR103" s="936"/>
      <c r="DS103" s="936"/>
      <c r="DT103" s="936"/>
      <c r="DU103" s="936"/>
      <c r="DV103" s="936"/>
      <c r="DW103" s="936"/>
      <c r="DX103" s="936"/>
      <c r="DY103" s="936"/>
      <c r="DZ103" s="936"/>
      <c r="EA103" s="218"/>
    </row>
    <row r="104" spans="1:131" ht="26.25" customHeight="1" x14ac:dyDescent="0.2">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37" t="s">
        <v>407</v>
      </c>
      <c r="BR104" s="937"/>
      <c r="BS104" s="937"/>
      <c r="BT104" s="937"/>
      <c r="BU104" s="937"/>
      <c r="BV104" s="937"/>
      <c r="BW104" s="937"/>
      <c r="BX104" s="937"/>
      <c r="BY104" s="937"/>
      <c r="BZ104" s="937"/>
      <c r="CA104" s="937"/>
      <c r="CB104" s="937"/>
      <c r="CC104" s="937"/>
      <c r="CD104" s="937"/>
      <c r="CE104" s="937"/>
      <c r="CF104" s="937"/>
      <c r="CG104" s="937"/>
      <c r="CH104" s="937"/>
      <c r="CI104" s="937"/>
      <c r="CJ104" s="937"/>
      <c r="CK104" s="937"/>
      <c r="CL104" s="937"/>
      <c r="CM104" s="937"/>
      <c r="CN104" s="937"/>
      <c r="CO104" s="937"/>
      <c r="CP104" s="937"/>
      <c r="CQ104" s="937"/>
      <c r="CR104" s="937"/>
      <c r="CS104" s="937"/>
      <c r="CT104" s="937"/>
      <c r="CU104" s="937"/>
      <c r="CV104" s="937"/>
      <c r="CW104" s="937"/>
      <c r="CX104" s="937"/>
      <c r="CY104" s="937"/>
      <c r="CZ104" s="937"/>
      <c r="DA104" s="937"/>
      <c r="DB104" s="937"/>
      <c r="DC104" s="937"/>
      <c r="DD104" s="937"/>
      <c r="DE104" s="937"/>
      <c r="DF104" s="937"/>
      <c r="DG104" s="937"/>
      <c r="DH104" s="937"/>
      <c r="DI104" s="937"/>
      <c r="DJ104" s="937"/>
      <c r="DK104" s="937"/>
      <c r="DL104" s="937"/>
      <c r="DM104" s="937"/>
      <c r="DN104" s="937"/>
      <c r="DO104" s="937"/>
      <c r="DP104" s="937"/>
      <c r="DQ104" s="937"/>
      <c r="DR104" s="937"/>
      <c r="DS104" s="937"/>
      <c r="DT104" s="937"/>
      <c r="DU104" s="937"/>
      <c r="DV104" s="937"/>
      <c r="DW104" s="937"/>
      <c r="DX104" s="937"/>
      <c r="DY104" s="937"/>
      <c r="DZ104" s="937"/>
      <c r="EA104" s="218"/>
    </row>
    <row r="105" spans="1:131" ht="11.25" customHeight="1" x14ac:dyDescent="0.2">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2">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5">
      <c r="A107" s="237" t="s">
        <v>408</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409</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2">
      <c r="A108" s="938" t="s">
        <v>410</v>
      </c>
      <c r="B108" s="939"/>
      <c r="C108" s="939"/>
      <c r="D108" s="939"/>
      <c r="E108" s="939"/>
      <c r="F108" s="939"/>
      <c r="G108" s="939"/>
      <c r="H108" s="939"/>
      <c r="I108" s="939"/>
      <c r="J108" s="939"/>
      <c r="K108" s="939"/>
      <c r="L108" s="939"/>
      <c r="M108" s="939"/>
      <c r="N108" s="939"/>
      <c r="O108" s="939"/>
      <c r="P108" s="939"/>
      <c r="Q108" s="939"/>
      <c r="R108" s="939"/>
      <c r="S108" s="939"/>
      <c r="T108" s="939"/>
      <c r="U108" s="939"/>
      <c r="V108" s="939"/>
      <c r="W108" s="939"/>
      <c r="X108" s="939"/>
      <c r="Y108" s="939"/>
      <c r="Z108" s="939"/>
      <c r="AA108" s="939"/>
      <c r="AB108" s="939"/>
      <c r="AC108" s="939"/>
      <c r="AD108" s="939"/>
      <c r="AE108" s="939"/>
      <c r="AF108" s="939"/>
      <c r="AG108" s="939"/>
      <c r="AH108" s="939"/>
      <c r="AI108" s="939"/>
      <c r="AJ108" s="939"/>
      <c r="AK108" s="939"/>
      <c r="AL108" s="939"/>
      <c r="AM108" s="939"/>
      <c r="AN108" s="939"/>
      <c r="AO108" s="939"/>
      <c r="AP108" s="939"/>
      <c r="AQ108" s="939"/>
      <c r="AR108" s="939"/>
      <c r="AS108" s="939"/>
      <c r="AT108" s="940"/>
      <c r="AU108" s="938" t="s">
        <v>411</v>
      </c>
      <c r="AV108" s="939"/>
      <c r="AW108" s="939"/>
      <c r="AX108" s="939"/>
      <c r="AY108" s="939"/>
      <c r="AZ108" s="939"/>
      <c r="BA108" s="939"/>
      <c r="BB108" s="939"/>
      <c r="BC108" s="939"/>
      <c r="BD108" s="939"/>
      <c r="BE108" s="939"/>
      <c r="BF108" s="939"/>
      <c r="BG108" s="939"/>
      <c r="BH108" s="939"/>
      <c r="BI108" s="939"/>
      <c r="BJ108" s="939"/>
      <c r="BK108" s="939"/>
      <c r="BL108" s="939"/>
      <c r="BM108" s="939"/>
      <c r="BN108" s="939"/>
      <c r="BO108" s="939"/>
      <c r="BP108" s="939"/>
      <c r="BQ108" s="939"/>
      <c r="BR108" s="939"/>
      <c r="BS108" s="939"/>
      <c r="BT108" s="939"/>
      <c r="BU108" s="939"/>
      <c r="BV108" s="939"/>
      <c r="BW108" s="939"/>
      <c r="BX108" s="939"/>
      <c r="BY108" s="939"/>
      <c r="BZ108" s="939"/>
      <c r="CA108" s="939"/>
      <c r="CB108" s="939"/>
      <c r="CC108" s="939"/>
      <c r="CD108" s="939"/>
      <c r="CE108" s="939"/>
      <c r="CF108" s="939"/>
      <c r="CG108" s="939"/>
      <c r="CH108" s="939"/>
      <c r="CI108" s="939"/>
      <c r="CJ108" s="939"/>
      <c r="CK108" s="939"/>
      <c r="CL108" s="939"/>
      <c r="CM108" s="939"/>
      <c r="CN108" s="939"/>
      <c r="CO108" s="939"/>
      <c r="CP108" s="939"/>
      <c r="CQ108" s="939"/>
      <c r="CR108" s="939"/>
      <c r="CS108" s="939"/>
      <c r="CT108" s="939"/>
      <c r="CU108" s="939"/>
      <c r="CV108" s="939"/>
      <c r="CW108" s="939"/>
      <c r="CX108" s="939"/>
      <c r="CY108" s="939"/>
      <c r="CZ108" s="939"/>
      <c r="DA108" s="939"/>
      <c r="DB108" s="939"/>
      <c r="DC108" s="939"/>
      <c r="DD108" s="939"/>
      <c r="DE108" s="939"/>
      <c r="DF108" s="939"/>
      <c r="DG108" s="939"/>
      <c r="DH108" s="939"/>
      <c r="DI108" s="939"/>
      <c r="DJ108" s="939"/>
      <c r="DK108" s="939"/>
      <c r="DL108" s="939"/>
      <c r="DM108" s="939"/>
      <c r="DN108" s="939"/>
      <c r="DO108" s="939"/>
      <c r="DP108" s="939"/>
      <c r="DQ108" s="939"/>
      <c r="DR108" s="939"/>
      <c r="DS108" s="939"/>
      <c r="DT108" s="939"/>
      <c r="DU108" s="939"/>
      <c r="DV108" s="939"/>
      <c r="DW108" s="939"/>
      <c r="DX108" s="939"/>
      <c r="DY108" s="939"/>
      <c r="DZ108" s="940"/>
    </row>
    <row r="109" spans="1:131" s="218" customFormat="1" ht="26.25" customHeight="1" x14ac:dyDescent="0.2">
      <c r="A109" s="891" t="s">
        <v>412</v>
      </c>
      <c r="B109" s="892"/>
      <c r="C109" s="892"/>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3"/>
      <c r="AA109" s="894" t="s">
        <v>413</v>
      </c>
      <c r="AB109" s="892"/>
      <c r="AC109" s="892"/>
      <c r="AD109" s="892"/>
      <c r="AE109" s="893"/>
      <c r="AF109" s="894" t="s">
        <v>414</v>
      </c>
      <c r="AG109" s="892"/>
      <c r="AH109" s="892"/>
      <c r="AI109" s="892"/>
      <c r="AJ109" s="893"/>
      <c r="AK109" s="894" t="s">
        <v>294</v>
      </c>
      <c r="AL109" s="892"/>
      <c r="AM109" s="892"/>
      <c r="AN109" s="892"/>
      <c r="AO109" s="893"/>
      <c r="AP109" s="894" t="s">
        <v>415</v>
      </c>
      <c r="AQ109" s="892"/>
      <c r="AR109" s="892"/>
      <c r="AS109" s="892"/>
      <c r="AT109" s="925"/>
      <c r="AU109" s="891" t="s">
        <v>412</v>
      </c>
      <c r="AV109" s="892"/>
      <c r="AW109" s="892"/>
      <c r="AX109" s="892"/>
      <c r="AY109" s="892"/>
      <c r="AZ109" s="892"/>
      <c r="BA109" s="892"/>
      <c r="BB109" s="892"/>
      <c r="BC109" s="892"/>
      <c r="BD109" s="892"/>
      <c r="BE109" s="892"/>
      <c r="BF109" s="892"/>
      <c r="BG109" s="892"/>
      <c r="BH109" s="892"/>
      <c r="BI109" s="892"/>
      <c r="BJ109" s="892"/>
      <c r="BK109" s="892"/>
      <c r="BL109" s="892"/>
      <c r="BM109" s="892"/>
      <c r="BN109" s="892"/>
      <c r="BO109" s="892"/>
      <c r="BP109" s="893"/>
      <c r="BQ109" s="894" t="s">
        <v>413</v>
      </c>
      <c r="BR109" s="892"/>
      <c r="BS109" s="892"/>
      <c r="BT109" s="892"/>
      <c r="BU109" s="893"/>
      <c r="BV109" s="894" t="s">
        <v>414</v>
      </c>
      <c r="BW109" s="892"/>
      <c r="BX109" s="892"/>
      <c r="BY109" s="892"/>
      <c r="BZ109" s="893"/>
      <c r="CA109" s="894" t="s">
        <v>294</v>
      </c>
      <c r="CB109" s="892"/>
      <c r="CC109" s="892"/>
      <c r="CD109" s="892"/>
      <c r="CE109" s="893"/>
      <c r="CF109" s="932" t="s">
        <v>415</v>
      </c>
      <c r="CG109" s="932"/>
      <c r="CH109" s="932"/>
      <c r="CI109" s="932"/>
      <c r="CJ109" s="932"/>
      <c r="CK109" s="894" t="s">
        <v>416</v>
      </c>
      <c r="CL109" s="892"/>
      <c r="CM109" s="892"/>
      <c r="CN109" s="892"/>
      <c r="CO109" s="892"/>
      <c r="CP109" s="892"/>
      <c r="CQ109" s="892"/>
      <c r="CR109" s="892"/>
      <c r="CS109" s="892"/>
      <c r="CT109" s="892"/>
      <c r="CU109" s="892"/>
      <c r="CV109" s="892"/>
      <c r="CW109" s="892"/>
      <c r="CX109" s="892"/>
      <c r="CY109" s="892"/>
      <c r="CZ109" s="892"/>
      <c r="DA109" s="892"/>
      <c r="DB109" s="892"/>
      <c r="DC109" s="892"/>
      <c r="DD109" s="892"/>
      <c r="DE109" s="892"/>
      <c r="DF109" s="893"/>
      <c r="DG109" s="894" t="s">
        <v>413</v>
      </c>
      <c r="DH109" s="892"/>
      <c r="DI109" s="892"/>
      <c r="DJ109" s="892"/>
      <c r="DK109" s="893"/>
      <c r="DL109" s="894" t="s">
        <v>414</v>
      </c>
      <c r="DM109" s="892"/>
      <c r="DN109" s="892"/>
      <c r="DO109" s="892"/>
      <c r="DP109" s="893"/>
      <c r="DQ109" s="894" t="s">
        <v>294</v>
      </c>
      <c r="DR109" s="892"/>
      <c r="DS109" s="892"/>
      <c r="DT109" s="892"/>
      <c r="DU109" s="893"/>
      <c r="DV109" s="894" t="s">
        <v>415</v>
      </c>
      <c r="DW109" s="892"/>
      <c r="DX109" s="892"/>
      <c r="DY109" s="892"/>
      <c r="DZ109" s="925"/>
    </row>
    <row r="110" spans="1:131" s="218" customFormat="1" ht="26.25" customHeight="1" x14ac:dyDescent="0.2">
      <c r="A110" s="803" t="s">
        <v>417</v>
      </c>
      <c r="B110" s="804"/>
      <c r="C110" s="804"/>
      <c r="D110" s="804"/>
      <c r="E110" s="804"/>
      <c r="F110" s="804"/>
      <c r="G110" s="804"/>
      <c r="H110" s="804"/>
      <c r="I110" s="804"/>
      <c r="J110" s="804"/>
      <c r="K110" s="804"/>
      <c r="L110" s="804"/>
      <c r="M110" s="804"/>
      <c r="N110" s="804"/>
      <c r="O110" s="804"/>
      <c r="P110" s="804"/>
      <c r="Q110" s="804"/>
      <c r="R110" s="804"/>
      <c r="S110" s="804"/>
      <c r="T110" s="804"/>
      <c r="U110" s="804"/>
      <c r="V110" s="804"/>
      <c r="W110" s="804"/>
      <c r="X110" s="804"/>
      <c r="Y110" s="804"/>
      <c r="Z110" s="805"/>
      <c r="AA110" s="884">
        <v>8034447</v>
      </c>
      <c r="AB110" s="885"/>
      <c r="AC110" s="885"/>
      <c r="AD110" s="885"/>
      <c r="AE110" s="886"/>
      <c r="AF110" s="887">
        <v>7998767</v>
      </c>
      <c r="AG110" s="885"/>
      <c r="AH110" s="885"/>
      <c r="AI110" s="885"/>
      <c r="AJ110" s="886"/>
      <c r="AK110" s="887">
        <v>7513251</v>
      </c>
      <c r="AL110" s="885"/>
      <c r="AM110" s="885"/>
      <c r="AN110" s="885"/>
      <c r="AO110" s="886"/>
      <c r="AP110" s="888">
        <v>9.6</v>
      </c>
      <c r="AQ110" s="889"/>
      <c r="AR110" s="889"/>
      <c r="AS110" s="889"/>
      <c r="AT110" s="890"/>
      <c r="AU110" s="926" t="s">
        <v>69</v>
      </c>
      <c r="AV110" s="927"/>
      <c r="AW110" s="927"/>
      <c r="AX110" s="927"/>
      <c r="AY110" s="927"/>
      <c r="AZ110" s="856" t="s">
        <v>418</v>
      </c>
      <c r="BA110" s="804"/>
      <c r="BB110" s="804"/>
      <c r="BC110" s="804"/>
      <c r="BD110" s="804"/>
      <c r="BE110" s="804"/>
      <c r="BF110" s="804"/>
      <c r="BG110" s="804"/>
      <c r="BH110" s="804"/>
      <c r="BI110" s="804"/>
      <c r="BJ110" s="804"/>
      <c r="BK110" s="804"/>
      <c r="BL110" s="804"/>
      <c r="BM110" s="804"/>
      <c r="BN110" s="804"/>
      <c r="BO110" s="804"/>
      <c r="BP110" s="805"/>
      <c r="BQ110" s="857">
        <v>73282882</v>
      </c>
      <c r="BR110" s="838"/>
      <c r="BS110" s="838"/>
      <c r="BT110" s="838"/>
      <c r="BU110" s="838"/>
      <c r="BV110" s="838">
        <v>76006169</v>
      </c>
      <c r="BW110" s="838"/>
      <c r="BX110" s="838"/>
      <c r="BY110" s="838"/>
      <c r="BZ110" s="838"/>
      <c r="CA110" s="838">
        <v>84438495</v>
      </c>
      <c r="CB110" s="838"/>
      <c r="CC110" s="838"/>
      <c r="CD110" s="838"/>
      <c r="CE110" s="838"/>
      <c r="CF110" s="862">
        <v>107.9</v>
      </c>
      <c r="CG110" s="863"/>
      <c r="CH110" s="863"/>
      <c r="CI110" s="863"/>
      <c r="CJ110" s="863"/>
      <c r="CK110" s="922" t="s">
        <v>419</v>
      </c>
      <c r="CL110" s="815"/>
      <c r="CM110" s="856" t="s">
        <v>420</v>
      </c>
      <c r="CN110" s="804"/>
      <c r="CO110" s="804"/>
      <c r="CP110" s="804"/>
      <c r="CQ110" s="804"/>
      <c r="CR110" s="804"/>
      <c r="CS110" s="804"/>
      <c r="CT110" s="804"/>
      <c r="CU110" s="804"/>
      <c r="CV110" s="804"/>
      <c r="CW110" s="804"/>
      <c r="CX110" s="804"/>
      <c r="CY110" s="804"/>
      <c r="CZ110" s="804"/>
      <c r="DA110" s="804"/>
      <c r="DB110" s="804"/>
      <c r="DC110" s="804"/>
      <c r="DD110" s="804"/>
      <c r="DE110" s="804"/>
      <c r="DF110" s="805"/>
      <c r="DG110" s="857">
        <v>2320152</v>
      </c>
      <c r="DH110" s="838"/>
      <c r="DI110" s="838"/>
      <c r="DJ110" s="838"/>
      <c r="DK110" s="838"/>
      <c r="DL110" s="838">
        <v>2067784</v>
      </c>
      <c r="DM110" s="838"/>
      <c r="DN110" s="838"/>
      <c r="DO110" s="838"/>
      <c r="DP110" s="838"/>
      <c r="DQ110" s="838">
        <v>1815341</v>
      </c>
      <c r="DR110" s="838"/>
      <c r="DS110" s="838"/>
      <c r="DT110" s="838"/>
      <c r="DU110" s="838"/>
      <c r="DV110" s="839">
        <v>2.2999999999999998</v>
      </c>
      <c r="DW110" s="839"/>
      <c r="DX110" s="839"/>
      <c r="DY110" s="839"/>
      <c r="DZ110" s="840"/>
    </row>
    <row r="111" spans="1:131" s="218" customFormat="1" ht="26.25" customHeight="1" x14ac:dyDescent="0.2">
      <c r="A111" s="770" t="s">
        <v>421</v>
      </c>
      <c r="B111" s="771"/>
      <c r="C111" s="771"/>
      <c r="D111" s="771"/>
      <c r="E111" s="771"/>
      <c r="F111" s="771"/>
      <c r="G111" s="771"/>
      <c r="H111" s="771"/>
      <c r="I111" s="771"/>
      <c r="J111" s="771"/>
      <c r="K111" s="771"/>
      <c r="L111" s="771"/>
      <c r="M111" s="771"/>
      <c r="N111" s="771"/>
      <c r="O111" s="771"/>
      <c r="P111" s="771"/>
      <c r="Q111" s="771"/>
      <c r="R111" s="771"/>
      <c r="S111" s="771"/>
      <c r="T111" s="771"/>
      <c r="U111" s="771"/>
      <c r="V111" s="771"/>
      <c r="W111" s="771"/>
      <c r="X111" s="771"/>
      <c r="Y111" s="771"/>
      <c r="Z111" s="921"/>
      <c r="AA111" s="914" t="s">
        <v>122</v>
      </c>
      <c r="AB111" s="915"/>
      <c r="AC111" s="915"/>
      <c r="AD111" s="915"/>
      <c r="AE111" s="916"/>
      <c r="AF111" s="917" t="s">
        <v>122</v>
      </c>
      <c r="AG111" s="915"/>
      <c r="AH111" s="915"/>
      <c r="AI111" s="915"/>
      <c r="AJ111" s="916"/>
      <c r="AK111" s="917" t="s">
        <v>122</v>
      </c>
      <c r="AL111" s="915"/>
      <c r="AM111" s="915"/>
      <c r="AN111" s="915"/>
      <c r="AO111" s="916"/>
      <c r="AP111" s="918" t="s">
        <v>122</v>
      </c>
      <c r="AQ111" s="919"/>
      <c r="AR111" s="919"/>
      <c r="AS111" s="919"/>
      <c r="AT111" s="920"/>
      <c r="AU111" s="928"/>
      <c r="AV111" s="929"/>
      <c r="AW111" s="929"/>
      <c r="AX111" s="929"/>
      <c r="AY111" s="929"/>
      <c r="AZ111" s="811" t="s">
        <v>422</v>
      </c>
      <c r="BA111" s="748"/>
      <c r="BB111" s="748"/>
      <c r="BC111" s="748"/>
      <c r="BD111" s="748"/>
      <c r="BE111" s="748"/>
      <c r="BF111" s="748"/>
      <c r="BG111" s="748"/>
      <c r="BH111" s="748"/>
      <c r="BI111" s="748"/>
      <c r="BJ111" s="748"/>
      <c r="BK111" s="748"/>
      <c r="BL111" s="748"/>
      <c r="BM111" s="748"/>
      <c r="BN111" s="748"/>
      <c r="BO111" s="748"/>
      <c r="BP111" s="749"/>
      <c r="BQ111" s="812">
        <v>2484799</v>
      </c>
      <c r="BR111" s="813"/>
      <c r="BS111" s="813"/>
      <c r="BT111" s="813"/>
      <c r="BU111" s="813"/>
      <c r="BV111" s="813">
        <v>2211737</v>
      </c>
      <c r="BW111" s="813"/>
      <c r="BX111" s="813"/>
      <c r="BY111" s="813"/>
      <c r="BZ111" s="813"/>
      <c r="CA111" s="813">
        <v>1938502</v>
      </c>
      <c r="CB111" s="813"/>
      <c r="CC111" s="813"/>
      <c r="CD111" s="813"/>
      <c r="CE111" s="813"/>
      <c r="CF111" s="871">
        <v>2.5</v>
      </c>
      <c r="CG111" s="872"/>
      <c r="CH111" s="872"/>
      <c r="CI111" s="872"/>
      <c r="CJ111" s="872"/>
      <c r="CK111" s="923"/>
      <c r="CL111" s="817"/>
      <c r="CM111" s="811" t="s">
        <v>423</v>
      </c>
      <c r="CN111" s="748"/>
      <c r="CO111" s="748"/>
      <c r="CP111" s="748"/>
      <c r="CQ111" s="748"/>
      <c r="CR111" s="748"/>
      <c r="CS111" s="748"/>
      <c r="CT111" s="748"/>
      <c r="CU111" s="748"/>
      <c r="CV111" s="748"/>
      <c r="CW111" s="748"/>
      <c r="CX111" s="748"/>
      <c r="CY111" s="748"/>
      <c r="CZ111" s="748"/>
      <c r="DA111" s="748"/>
      <c r="DB111" s="748"/>
      <c r="DC111" s="748"/>
      <c r="DD111" s="748"/>
      <c r="DE111" s="748"/>
      <c r="DF111" s="749"/>
      <c r="DG111" s="812">
        <v>164647</v>
      </c>
      <c r="DH111" s="813"/>
      <c r="DI111" s="813"/>
      <c r="DJ111" s="813"/>
      <c r="DK111" s="813"/>
      <c r="DL111" s="813">
        <v>143953</v>
      </c>
      <c r="DM111" s="813"/>
      <c r="DN111" s="813"/>
      <c r="DO111" s="813"/>
      <c r="DP111" s="813"/>
      <c r="DQ111" s="813">
        <v>123161</v>
      </c>
      <c r="DR111" s="813"/>
      <c r="DS111" s="813"/>
      <c r="DT111" s="813"/>
      <c r="DU111" s="813"/>
      <c r="DV111" s="790">
        <v>0.2</v>
      </c>
      <c r="DW111" s="790"/>
      <c r="DX111" s="790"/>
      <c r="DY111" s="790"/>
      <c r="DZ111" s="791"/>
    </row>
    <row r="112" spans="1:131" s="218" customFormat="1" ht="26.25" customHeight="1" x14ac:dyDescent="0.2">
      <c r="A112" s="908" t="s">
        <v>424</v>
      </c>
      <c r="B112" s="909"/>
      <c r="C112" s="748" t="s">
        <v>425</v>
      </c>
      <c r="D112" s="748"/>
      <c r="E112" s="748"/>
      <c r="F112" s="748"/>
      <c r="G112" s="748"/>
      <c r="H112" s="748"/>
      <c r="I112" s="748"/>
      <c r="J112" s="748"/>
      <c r="K112" s="748"/>
      <c r="L112" s="748"/>
      <c r="M112" s="748"/>
      <c r="N112" s="748"/>
      <c r="O112" s="748"/>
      <c r="P112" s="748"/>
      <c r="Q112" s="748"/>
      <c r="R112" s="748"/>
      <c r="S112" s="748"/>
      <c r="T112" s="748"/>
      <c r="U112" s="748"/>
      <c r="V112" s="748"/>
      <c r="W112" s="748"/>
      <c r="X112" s="748"/>
      <c r="Y112" s="748"/>
      <c r="Z112" s="749"/>
      <c r="AA112" s="775" t="s">
        <v>122</v>
      </c>
      <c r="AB112" s="776"/>
      <c r="AC112" s="776"/>
      <c r="AD112" s="776"/>
      <c r="AE112" s="777"/>
      <c r="AF112" s="778" t="s">
        <v>122</v>
      </c>
      <c r="AG112" s="776"/>
      <c r="AH112" s="776"/>
      <c r="AI112" s="776"/>
      <c r="AJ112" s="777"/>
      <c r="AK112" s="778" t="s">
        <v>122</v>
      </c>
      <c r="AL112" s="776"/>
      <c r="AM112" s="776"/>
      <c r="AN112" s="776"/>
      <c r="AO112" s="777"/>
      <c r="AP112" s="820" t="s">
        <v>122</v>
      </c>
      <c r="AQ112" s="821"/>
      <c r="AR112" s="821"/>
      <c r="AS112" s="821"/>
      <c r="AT112" s="822"/>
      <c r="AU112" s="928"/>
      <c r="AV112" s="929"/>
      <c r="AW112" s="929"/>
      <c r="AX112" s="929"/>
      <c r="AY112" s="929"/>
      <c r="AZ112" s="811" t="s">
        <v>426</v>
      </c>
      <c r="BA112" s="748"/>
      <c r="BB112" s="748"/>
      <c r="BC112" s="748"/>
      <c r="BD112" s="748"/>
      <c r="BE112" s="748"/>
      <c r="BF112" s="748"/>
      <c r="BG112" s="748"/>
      <c r="BH112" s="748"/>
      <c r="BI112" s="748"/>
      <c r="BJ112" s="748"/>
      <c r="BK112" s="748"/>
      <c r="BL112" s="748"/>
      <c r="BM112" s="748"/>
      <c r="BN112" s="748"/>
      <c r="BO112" s="748"/>
      <c r="BP112" s="749"/>
      <c r="BQ112" s="812">
        <v>13539878</v>
      </c>
      <c r="BR112" s="813"/>
      <c r="BS112" s="813"/>
      <c r="BT112" s="813"/>
      <c r="BU112" s="813"/>
      <c r="BV112" s="813">
        <v>13012836</v>
      </c>
      <c r="BW112" s="813"/>
      <c r="BX112" s="813"/>
      <c r="BY112" s="813"/>
      <c r="BZ112" s="813"/>
      <c r="CA112" s="813">
        <v>13505016</v>
      </c>
      <c r="CB112" s="813"/>
      <c r="CC112" s="813"/>
      <c r="CD112" s="813"/>
      <c r="CE112" s="813"/>
      <c r="CF112" s="871">
        <v>17.2</v>
      </c>
      <c r="CG112" s="872"/>
      <c r="CH112" s="872"/>
      <c r="CI112" s="872"/>
      <c r="CJ112" s="872"/>
      <c r="CK112" s="923"/>
      <c r="CL112" s="817"/>
      <c r="CM112" s="811" t="s">
        <v>427</v>
      </c>
      <c r="CN112" s="748"/>
      <c r="CO112" s="748"/>
      <c r="CP112" s="748"/>
      <c r="CQ112" s="748"/>
      <c r="CR112" s="748"/>
      <c r="CS112" s="748"/>
      <c r="CT112" s="748"/>
      <c r="CU112" s="748"/>
      <c r="CV112" s="748"/>
      <c r="CW112" s="748"/>
      <c r="CX112" s="748"/>
      <c r="CY112" s="748"/>
      <c r="CZ112" s="748"/>
      <c r="DA112" s="748"/>
      <c r="DB112" s="748"/>
      <c r="DC112" s="748"/>
      <c r="DD112" s="748"/>
      <c r="DE112" s="748"/>
      <c r="DF112" s="749"/>
      <c r="DG112" s="812" t="s">
        <v>122</v>
      </c>
      <c r="DH112" s="813"/>
      <c r="DI112" s="813"/>
      <c r="DJ112" s="813"/>
      <c r="DK112" s="813"/>
      <c r="DL112" s="813" t="s">
        <v>122</v>
      </c>
      <c r="DM112" s="813"/>
      <c r="DN112" s="813"/>
      <c r="DO112" s="813"/>
      <c r="DP112" s="813"/>
      <c r="DQ112" s="813" t="s">
        <v>122</v>
      </c>
      <c r="DR112" s="813"/>
      <c r="DS112" s="813"/>
      <c r="DT112" s="813"/>
      <c r="DU112" s="813"/>
      <c r="DV112" s="790" t="s">
        <v>122</v>
      </c>
      <c r="DW112" s="790"/>
      <c r="DX112" s="790"/>
      <c r="DY112" s="790"/>
      <c r="DZ112" s="791"/>
    </row>
    <row r="113" spans="1:130" s="218" customFormat="1" ht="26.25" customHeight="1" x14ac:dyDescent="0.2">
      <c r="A113" s="910"/>
      <c r="B113" s="911"/>
      <c r="C113" s="748" t="s">
        <v>428</v>
      </c>
      <c r="D113" s="748"/>
      <c r="E113" s="748"/>
      <c r="F113" s="748"/>
      <c r="G113" s="748"/>
      <c r="H113" s="748"/>
      <c r="I113" s="748"/>
      <c r="J113" s="748"/>
      <c r="K113" s="748"/>
      <c r="L113" s="748"/>
      <c r="M113" s="748"/>
      <c r="N113" s="748"/>
      <c r="O113" s="748"/>
      <c r="P113" s="748"/>
      <c r="Q113" s="748"/>
      <c r="R113" s="748"/>
      <c r="S113" s="748"/>
      <c r="T113" s="748"/>
      <c r="U113" s="748"/>
      <c r="V113" s="748"/>
      <c r="W113" s="748"/>
      <c r="X113" s="748"/>
      <c r="Y113" s="748"/>
      <c r="Z113" s="749"/>
      <c r="AA113" s="914">
        <v>1605506</v>
      </c>
      <c r="AB113" s="915"/>
      <c r="AC113" s="915"/>
      <c r="AD113" s="915"/>
      <c r="AE113" s="916"/>
      <c r="AF113" s="917">
        <v>1569811</v>
      </c>
      <c r="AG113" s="915"/>
      <c r="AH113" s="915"/>
      <c r="AI113" s="915"/>
      <c r="AJ113" s="916"/>
      <c r="AK113" s="917">
        <v>1579870</v>
      </c>
      <c r="AL113" s="915"/>
      <c r="AM113" s="915"/>
      <c r="AN113" s="915"/>
      <c r="AO113" s="916"/>
      <c r="AP113" s="918">
        <v>2</v>
      </c>
      <c r="AQ113" s="919"/>
      <c r="AR113" s="919"/>
      <c r="AS113" s="919"/>
      <c r="AT113" s="920"/>
      <c r="AU113" s="928"/>
      <c r="AV113" s="929"/>
      <c r="AW113" s="929"/>
      <c r="AX113" s="929"/>
      <c r="AY113" s="929"/>
      <c r="AZ113" s="811" t="s">
        <v>429</v>
      </c>
      <c r="BA113" s="748"/>
      <c r="BB113" s="748"/>
      <c r="BC113" s="748"/>
      <c r="BD113" s="748"/>
      <c r="BE113" s="748"/>
      <c r="BF113" s="748"/>
      <c r="BG113" s="748"/>
      <c r="BH113" s="748"/>
      <c r="BI113" s="748"/>
      <c r="BJ113" s="748"/>
      <c r="BK113" s="748"/>
      <c r="BL113" s="748"/>
      <c r="BM113" s="748"/>
      <c r="BN113" s="748"/>
      <c r="BO113" s="748"/>
      <c r="BP113" s="749"/>
      <c r="BQ113" s="812" t="s">
        <v>122</v>
      </c>
      <c r="BR113" s="813"/>
      <c r="BS113" s="813"/>
      <c r="BT113" s="813"/>
      <c r="BU113" s="813"/>
      <c r="BV113" s="813" t="s">
        <v>122</v>
      </c>
      <c r="BW113" s="813"/>
      <c r="BX113" s="813"/>
      <c r="BY113" s="813"/>
      <c r="BZ113" s="813"/>
      <c r="CA113" s="813" t="s">
        <v>122</v>
      </c>
      <c r="CB113" s="813"/>
      <c r="CC113" s="813"/>
      <c r="CD113" s="813"/>
      <c r="CE113" s="813"/>
      <c r="CF113" s="871" t="s">
        <v>122</v>
      </c>
      <c r="CG113" s="872"/>
      <c r="CH113" s="872"/>
      <c r="CI113" s="872"/>
      <c r="CJ113" s="872"/>
      <c r="CK113" s="923"/>
      <c r="CL113" s="817"/>
      <c r="CM113" s="811" t="s">
        <v>430</v>
      </c>
      <c r="CN113" s="748"/>
      <c r="CO113" s="748"/>
      <c r="CP113" s="748"/>
      <c r="CQ113" s="748"/>
      <c r="CR113" s="748"/>
      <c r="CS113" s="748"/>
      <c r="CT113" s="748"/>
      <c r="CU113" s="748"/>
      <c r="CV113" s="748"/>
      <c r="CW113" s="748"/>
      <c r="CX113" s="748"/>
      <c r="CY113" s="748"/>
      <c r="CZ113" s="748"/>
      <c r="DA113" s="748"/>
      <c r="DB113" s="748"/>
      <c r="DC113" s="748"/>
      <c r="DD113" s="748"/>
      <c r="DE113" s="748"/>
      <c r="DF113" s="749"/>
      <c r="DG113" s="775" t="s">
        <v>122</v>
      </c>
      <c r="DH113" s="776"/>
      <c r="DI113" s="776"/>
      <c r="DJ113" s="776"/>
      <c r="DK113" s="777"/>
      <c r="DL113" s="778" t="s">
        <v>122</v>
      </c>
      <c r="DM113" s="776"/>
      <c r="DN113" s="776"/>
      <c r="DO113" s="776"/>
      <c r="DP113" s="777"/>
      <c r="DQ113" s="778" t="s">
        <v>122</v>
      </c>
      <c r="DR113" s="776"/>
      <c r="DS113" s="776"/>
      <c r="DT113" s="776"/>
      <c r="DU113" s="777"/>
      <c r="DV113" s="820" t="s">
        <v>122</v>
      </c>
      <c r="DW113" s="821"/>
      <c r="DX113" s="821"/>
      <c r="DY113" s="821"/>
      <c r="DZ113" s="822"/>
    </row>
    <row r="114" spans="1:130" s="218" customFormat="1" ht="26.25" customHeight="1" x14ac:dyDescent="0.2">
      <c r="A114" s="910"/>
      <c r="B114" s="911"/>
      <c r="C114" s="748" t="s">
        <v>431</v>
      </c>
      <c r="D114" s="748"/>
      <c r="E114" s="748"/>
      <c r="F114" s="748"/>
      <c r="G114" s="748"/>
      <c r="H114" s="748"/>
      <c r="I114" s="748"/>
      <c r="J114" s="748"/>
      <c r="K114" s="748"/>
      <c r="L114" s="748"/>
      <c r="M114" s="748"/>
      <c r="N114" s="748"/>
      <c r="O114" s="748"/>
      <c r="P114" s="748"/>
      <c r="Q114" s="748"/>
      <c r="R114" s="748"/>
      <c r="S114" s="748"/>
      <c r="T114" s="748"/>
      <c r="U114" s="748"/>
      <c r="V114" s="748"/>
      <c r="W114" s="748"/>
      <c r="X114" s="748"/>
      <c r="Y114" s="748"/>
      <c r="Z114" s="749"/>
      <c r="AA114" s="775" t="s">
        <v>122</v>
      </c>
      <c r="AB114" s="776"/>
      <c r="AC114" s="776"/>
      <c r="AD114" s="776"/>
      <c r="AE114" s="777"/>
      <c r="AF114" s="778" t="s">
        <v>122</v>
      </c>
      <c r="AG114" s="776"/>
      <c r="AH114" s="776"/>
      <c r="AI114" s="776"/>
      <c r="AJ114" s="777"/>
      <c r="AK114" s="778" t="s">
        <v>122</v>
      </c>
      <c r="AL114" s="776"/>
      <c r="AM114" s="776"/>
      <c r="AN114" s="776"/>
      <c r="AO114" s="777"/>
      <c r="AP114" s="820" t="s">
        <v>122</v>
      </c>
      <c r="AQ114" s="821"/>
      <c r="AR114" s="821"/>
      <c r="AS114" s="821"/>
      <c r="AT114" s="822"/>
      <c r="AU114" s="928"/>
      <c r="AV114" s="929"/>
      <c r="AW114" s="929"/>
      <c r="AX114" s="929"/>
      <c r="AY114" s="929"/>
      <c r="AZ114" s="811" t="s">
        <v>432</v>
      </c>
      <c r="BA114" s="748"/>
      <c r="BB114" s="748"/>
      <c r="BC114" s="748"/>
      <c r="BD114" s="748"/>
      <c r="BE114" s="748"/>
      <c r="BF114" s="748"/>
      <c r="BG114" s="748"/>
      <c r="BH114" s="748"/>
      <c r="BI114" s="748"/>
      <c r="BJ114" s="748"/>
      <c r="BK114" s="748"/>
      <c r="BL114" s="748"/>
      <c r="BM114" s="748"/>
      <c r="BN114" s="748"/>
      <c r="BO114" s="748"/>
      <c r="BP114" s="749"/>
      <c r="BQ114" s="812">
        <v>15296177</v>
      </c>
      <c r="BR114" s="813"/>
      <c r="BS114" s="813"/>
      <c r="BT114" s="813"/>
      <c r="BU114" s="813"/>
      <c r="BV114" s="813">
        <v>15860172</v>
      </c>
      <c r="BW114" s="813"/>
      <c r="BX114" s="813"/>
      <c r="BY114" s="813"/>
      <c r="BZ114" s="813"/>
      <c r="CA114" s="813">
        <v>16039243</v>
      </c>
      <c r="CB114" s="813"/>
      <c r="CC114" s="813"/>
      <c r="CD114" s="813"/>
      <c r="CE114" s="813"/>
      <c r="CF114" s="871">
        <v>20.5</v>
      </c>
      <c r="CG114" s="872"/>
      <c r="CH114" s="872"/>
      <c r="CI114" s="872"/>
      <c r="CJ114" s="872"/>
      <c r="CK114" s="923"/>
      <c r="CL114" s="817"/>
      <c r="CM114" s="811" t="s">
        <v>433</v>
      </c>
      <c r="CN114" s="748"/>
      <c r="CO114" s="748"/>
      <c r="CP114" s="748"/>
      <c r="CQ114" s="748"/>
      <c r="CR114" s="748"/>
      <c r="CS114" s="748"/>
      <c r="CT114" s="748"/>
      <c r="CU114" s="748"/>
      <c r="CV114" s="748"/>
      <c r="CW114" s="748"/>
      <c r="CX114" s="748"/>
      <c r="CY114" s="748"/>
      <c r="CZ114" s="748"/>
      <c r="DA114" s="748"/>
      <c r="DB114" s="748"/>
      <c r="DC114" s="748"/>
      <c r="DD114" s="748"/>
      <c r="DE114" s="748"/>
      <c r="DF114" s="749"/>
      <c r="DG114" s="775" t="s">
        <v>122</v>
      </c>
      <c r="DH114" s="776"/>
      <c r="DI114" s="776"/>
      <c r="DJ114" s="776"/>
      <c r="DK114" s="777"/>
      <c r="DL114" s="778" t="s">
        <v>122</v>
      </c>
      <c r="DM114" s="776"/>
      <c r="DN114" s="776"/>
      <c r="DO114" s="776"/>
      <c r="DP114" s="777"/>
      <c r="DQ114" s="778" t="s">
        <v>122</v>
      </c>
      <c r="DR114" s="776"/>
      <c r="DS114" s="776"/>
      <c r="DT114" s="776"/>
      <c r="DU114" s="777"/>
      <c r="DV114" s="820" t="s">
        <v>122</v>
      </c>
      <c r="DW114" s="821"/>
      <c r="DX114" s="821"/>
      <c r="DY114" s="821"/>
      <c r="DZ114" s="822"/>
    </row>
    <row r="115" spans="1:130" s="218" customFormat="1" ht="26.25" customHeight="1" x14ac:dyDescent="0.2">
      <c r="A115" s="910"/>
      <c r="B115" s="911"/>
      <c r="C115" s="748" t="s">
        <v>434</v>
      </c>
      <c r="D115" s="748"/>
      <c r="E115" s="748"/>
      <c r="F115" s="748"/>
      <c r="G115" s="748"/>
      <c r="H115" s="748"/>
      <c r="I115" s="748"/>
      <c r="J115" s="748"/>
      <c r="K115" s="748"/>
      <c r="L115" s="748"/>
      <c r="M115" s="748"/>
      <c r="N115" s="748"/>
      <c r="O115" s="748"/>
      <c r="P115" s="748"/>
      <c r="Q115" s="748"/>
      <c r="R115" s="748"/>
      <c r="S115" s="748"/>
      <c r="T115" s="748"/>
      <c r="U115" s="748"/>
      <c r="V115" s="748"/>
      <c r="W115" s="748"/>
      <c r="X115" s="748"/>
      <c r="Y115" s="748"/>
      <c r="Z115" s="749"/>
      <c r="AA115" s="914">
        <v>310387</v>
      </c>
      <c r="AB115" s="915"/>
      <c r="AC115" s="915"/>
      <c r="AD115" s="915"/>
      <c r="AE115" s="916"/>
      <c r="AF115" s="917">
        <v>306805</v>
      </c>
      <c r="AG115" s="915"/>
      <c r="AH115" s="915"/>
      <c r="AI115" s="915"/>
      <c r="AJ115" s="916"/>
      <c r="AK115" s="917">
        <v>303052</v>
      </c>
      <c r="AL115" s="915"/>
      <c r="AM115" s="915"/>
      <c r="AN115" s="915"/>
      <c r="AO115" s="916"/>
      <c r="AP115" s="918">
        <v>0.4</v>
      </c>
      <c r="AQ115" s="919"/>
      <c r="AR115" s="919"/>
      <c r="AS115" s="919"/>
      <c r="AT115" s="920"/>
      <c r="AU115" s="928"/>
      <c r="AV115" s="929"/>
      <c r="AW115" s="929"/>
      <c r="AX115" s="929"/>
      <c r="AY115" s="929"/>
      <c r="AZ115" s="811" t="s">
        <v>435</v>
      </c>
      <c r="BA115" s="748"/>
      <c r="BB115" s="748"/>
      <c r="BC115" s="748"/>
      <c r="BD115" s="748"/>
      <c r="BE115" s="748"/>
      <c r="BF115" s="748"/>
      <c r="BG115" s="748"/>
      <c r="BH115" s="748"/>
      <c r="BI115" s="748"/>
      <c r="BJ115" s="748"/>
      <c r="BK115" s="748"/>
      <c r="BL115" s="748"/>
      <c r="BM115" s="748"/>
      <c r="BN115" s="748"/>
      <c r="BO115" s="748"/>
      <c r="BP115" s="749"/>
      <c r="BQ115" s="812">
        <v>2205132</v>
      </c>
      <c r="BR115" s="813"/>
      <c r="BS115" s="813"/>
      <c r="BT115" s="813"/>
      <c r="BU115" s="813"/>
      <c r="BV115" s="813">
        <v>3638740</v>
      </c>
      <c r="BW115" s="813"/>
      <c r="BX115" s="813"/>
      <c r="BY115" s="813"/>
      <c r="BZ115" s="813"/>
      <c r="CA115" s="813">
        <v>4081426</v>
      </c>
      <c r="CB115" s="813"/>
      <c r="CC115" s="813"/>
      <c r="CD115" s="813"/>
      <c r="CE115" s="813"/>
      <c r="CF115" s="871">
        <v>5.2</v>
      </c>
      <c r="CG115" s="872"/>
      <c r="CH115" s="872"/>
      <c r="CI115" s="872"/>
      <c r="CJ115" s="872"/>
      <c r="CK115" s="923"/>
      <c r="CL115" s="817"/>
      <c r="CM115" s="811" t="s">
        <v>436</v>
      </c>
      <c r="CN115" s="748"/>
      <c r="CO115" s="748"/>
      <c r="CP115" s="748"/>
      <c r="CQ115" s="748"/>
      <c r="CR115" s="748"/>
      <c r="CS115" s="748"/>
      <c r="CT115" s="748"/>
      <c r="CU115" s="748"/>
      <c r="CV115" s="748"/>
      <c r="CW115" s="748"/>
      <c r="CX115" s="748"/>
      <c r="CY115" s="748"/>
      <c r="CZ115" s="748"/>
      <c r="DA115" s="748"/>
      <c r="DB115" s="748"/>
      <c r="DC115" s="748"/>
      <c r="DD115" s="748"/>
      <c r="DE115" s="748"/>
      <c r="DF115" s="749"/>
      <c r="DG115" s="775" t="s">
        <v>122</v>
      </c>
      <c r="DH115" s="776"/>
      <c r="DI115" s="776"/>
      <c r="DJ115" s="776"/>
      <c r="DK115" s="777"/>
      <c r="DL115" s="778" t="s">
        <v>122</v>
      </c>
      <c r="DM115" s="776"/>
      <c r="DN115" s="776"/>
      <c r="DO115" s="776"/>
      <c r="DP115" s="777"/>
      <c r="DQ115" s="778" t="s">
        <v>122</v>
      </c>
      <c r="DR115" s="776"/>
      <c r="DS115" s="776"/>
      <c r="DT115" s="776"/>
      <c r="DU115" s="777"/>
      <c r="DV115" s="820" t="s">
        <v>122</v>
      </c>
      <c r="DW115" s="821"/>
      <c r="DX115" s="821"/>
      <c r="DY115" s="821"/>
      <c r="DZ115" s="822"/>
    </row>
    <row r="116" spans="1:130" s="218" customFormat="1" ht="26.25" customHeight="1" x14ac:dyDescent="0.2">
      <c r="A116" s="912"/>
      <c r="B116" s="913"/>
      <c r="C116" s="835" t="s">
        <v>437</v>
      </c>
      <c r="D116" s="835"/>
      <c r="E116" s="835"/>
      <c r="F116" s="835"/>
      <c r="G116" s="835"/>
      <c r="H116" s="835"/>
      <c r="I116" s="835"/>
      <c r="J116" s="835"/>
      <c r="K116" s="835"/>
      <c r="L116" s="835"/>
      <c r="M116" s="835"/>
      <c r="N116" s="835"/>
      <c r="O116" s="835"/>
      <c r="P116" s="835"/>
      <c r="Q116" s="835"/>
      <c r="R116" s="835"/>
      <c r="S116" s="835"/>
      <c r="T116" s="835"/>
      <c r="U116" s="835"/>
      <c r="V116" s="835"/>
      <c r="W116" s="835"/>
      <c r="X116" s="835"/>
      <c r="Y116" s="835"/>
      <c r="Z116" s="836"/>
      <c r="AA116" s="775" t="s">
        <v>122</v>
      </c>
      <c r="AB116" s="776"/>
      <c r="AC116" s="776"/>
      <c r="AD116" s="776"/>
      <c r="AE116" s="777"/>
      <c r="AF116" s="778" t="s">
        <v>122</v>
      </c>
      <c r="AG116" s="776"/>
      <c r="AH116" s="776"/>
      <c r="AI116" s="776"/>
      <c r="AJ116" s="777"/>
      <c r="AK116" s="778" t="s">
        <v>122</v>
      </c>
      <c r="AL116" s="776"/>
      <c r="AM116" s="776"/>
      <c r="AN116" s="776"/>
      <c r="AO116" s="777"/>
      <c r="AP116" s="820" t="s">
        <v>122</v>
      </c>
      <c r="AQ116" s="821"/>
      <c r="AR116" s="821"/>
      <c r="AS116" s="821"/>
      <c r="AT116" s="822"/>
      <c r="AU116" s="928"/>
      <c r="AV116" s="929"/>
      <c r="AW116" s="929"/>
      <c r="AX116" s="929"/>
      <c r="AY116" s="929"/>
      <c r="AZ116" s="905" t="s">
        <v>438</v>
      </c>
      <c r="BA116" s="906"/>
      <c r="BB116" s="906"/>
      <c r="BC116" s="906"/>
      <c r="BD116" s="906"/>
      <c r="BE116" s="906"/>
      <c r="BF116" s="906"/>
      <c r="BG116" s="906"/>
      <c r="BH116" s="906"/>
      <c r="BI116" s="906"/>
      <c r="BJ116" s="906"/>
      <c r="BK116" s="906"/>
      <c r="BL116" s="906"/>
      <c r="BM116" s="906"/>
      <c r="BN116" s="906"/>
      <c r="BO116" s="906"/>
      <c r="BP116" s="907"/>
      <c r="BQ116" s="812" t="s">
        <v>122</v>
      </c>
      <c r="BR116" s="813"/>
      <c r="BS116" s="813"/>
      <c r="BT116" s="813"/>
      <c r="BU116" s="813"/>
      <c r="BV116" s="813" t="s">
        <v>122</v>
      </c>
      <c r="BW116" s="813"/>
      <c r="BX116" s="813"/>
      <c r="BY116" s="813"/>
      <c r="BZ116" s="813"/>
      <c r="CA116" s="813" t="s">
        <v>122</v>
      </c>
      <c r="CB116" s="813"/>
      <c r="CC116" s="813"/>
      <c r="CD116" s="813"/>
      <c r="CE116" s="813"/>
      <c r="CF116" s="871" t="s">
        <v>122</v>
      </c>
      <c r="CG116" s="872"/>
      <c r="CH116" s="872"/>
      <c r="CI116" s="872"/>
      <c r="CJ116" s="872"/>
      <c r="CK116" s="923"/>
      <c r="CL116" s="817"/>
      <c r="CM116" s="811" t="s">
        <v>439</v>
      </c>
      <c r="CN116" s="748"/>
      <c r="CO116" s="748"/>
      <c r="CP116" s="748"/>
      <c r="CQ116" s="748"/>
      <c r="CR116" s="748"/>
      <c r="CS116" s="748"/>
      <c r="CT116" s="748"/>
      <c r="CU116" s="748"/>
      <c r="CV116" s="748"/>
      <c r="CW116" s="748"/>
      <c r="CX116" s="748"/>
      <c r="CY116" s="748"/>
      <c r="CZ116" s="748"/>
      <c r="DA116" s="748"/>
      <c r="DB116" s="748"/>
      <c r="DC116" s="748"/>
      <c r="DD116" s="748"/>
      <c r="DE116" s="748"/>
      <c r="DF116" s="749"/>
      <c r="DG116" s="775" t="s">
        <v>122</v>
      </c>
      <c r="DH116" s="776"/>
      <c r="DI116" s="776"/>
      <c r="DJ116" s="776"/>
      <c r="DK116" s="777"/>
      <c r="DL116" s="778" t="s">
        <v>122</v>
      </c>
      <c r="DM116" s="776"/>
      <c r="DN116" s="776"/>
      <c r="DO116" s="776"/>
      <c r="DP116" s="777"/>
      <c r="DQ116" s="778" t="s">
        <v>122</v>
      </c>
      <c r="DR116" s="776"/>
      <c r="DS116" s="776"/>
      <c r="DT116" s="776"/>
      <c r="DU116" s="777"/>
      <c r="DV116" s="820" t="s">
        <v>122</v>
      </c>
      <c r="DW116" s="821"/>
      <c r="DX116" s="821"/>
      <c r="DY116" s="821"/>
      <c r="DZ116" s="822"/>
    </row>
    <row r="117" spans="1:130" s="218" customFormat="1" ht="26.25" customHeight="1" x14ac:dyDescent="0.2">
      <c r="A117" s="891" t="s">
        <v>177</v>
      </c>
      <c r="B117" s="892"/>
      <c r="C117" s="892"/>
      <c r="D117" s="892"/>
      <c r="E117" s="892"/>
      <c r="F117" s="892"/>
      <c r="G117" s="892"/>
      <c r="H117" s="892"/>
      <c r="I117" s="892"/>
      <c r="J117" s="892"/>
      <c r="K117" s="892"/>
      <c r="L117" s="892"/>
      <c r="M117" s="892"/>
      <c r="N117" s="892"/>
      <c r="O117" s="892"/>
      <c r="P117" s="892"/>
      <c r="Q117" s="892"/>
      <c r="R117" s="892"/>
      <c r="S117" s="892"/>
      <c r="T117" s="892"/>
      <c r="U117" s="892"/>
      <c r="V117" s="892"/>
      <c r="W117" s="892"/>
      <c r="X117" s="892"/>
      <c r="Y117" s="873" t="s">
        <v>440</v>
      </c>
      <c r="Z117" s="893"/>
      <c r="AA117" s="898">
        <v>9950340</v>
      </c>
      <c r="AB117" s="899"/>
      <c r="AC117" s="899"/>
      <c r="AD117" s="899"/>
      <c r="AE117" s="900"/>
      <c r="AF117" s="901">
        <v>9875383</v>
      </c>
      <c r="AG117" s="899"/>
      <c r="AH117" s="899"/>
      <c r="AI117" s="899"/>
      <c r="AJ117" s="900"/>
      <c r="AK117" s="901">
        <v>9396173</v>
      </c>
      <c r="AL117" s="899"/>
      <c r="AM117" s="899"/>
      <c r="AN117" s="899"/>
      <c r="AO117" s="900"/>
      <c r="AP117" s="902"/>
      <c r="AQ117" s="903"/>
      <c r="AR117" s="903"/>
      <c r="AS117" s="903"/>
      <c r="AT117" s="904"/>
      <c r="AU117" s="928"/>
      <c r="AV117" s="929"/>
      <c r="AW117" s="929"/>
      <c r="AX117" s="929"/>
      <c r="AY117" s="929"/>
      <c r="AZ117" s="859" t="s">
        <v>441</v>
      </c>
      <c r="BA117" s="860"/>
      <c r="BB117" s="860"/>
      <c r="BC117" s="860"/>
      <c r="BD117" s="860"/>
      <c r="BE117" s="860"/>
      <c r="BF117" s="860"/>
      <c r="BG117" s="860"/>
      <c r="BH117" s="860"/>
      <c r="BI117" s="860"/>
      <c r="BJ117" s="860"/>
      <c r="BK117" s="860"/>
      <c r="BL117" s="860"/>
      <c r="BM117" s="860"/>
      <c r="BN117" s="860"/>
      <c r="BO117" s="860"/>
      <c r="BP117" s="861"/>
      <c r="BQ117" s="812" t="s">
        <v>122</v>
      </c>
      <c r="BR117" s="813"/>
      <c r="BS117" s="813"/>
      <c r="BT117" s="813"/>
      <c r="BU117" s="813"/>
      <c r="BV117" s="813" t="s">
        <v>122</v>
      </c>
      <c r="BW117" s="813"/>
      <c r="BX117" s="813"/>
      <c r="BY117" s="813"/>
      <c r="BZ117" s="813"/>
      <c r="CA117" s="813" t="s">
        <v>122</v>
      </c>
      <c r="CB117" s="813"/>
      <c r="CC117" s="813"/>
      <c r="CD117" s="813"/>
      <c r="CE117" s="813"/>
      <c r="CF117" s="871" t="s">
        <v>122</v>
      </c>
      <c r="CG117" s="872"/>
      <c r="CH117" s="872"/>
      <c r="CI117" s="872"/>
      <c r="CJ117" s="872"/>
      <c r="CK117" s="923"/>
      <c r="CL117" s="817"/>
      <c r="CM117" s="811" t="s">
        <v>442</v>
      </c>
      <c r="CN117" s="748"/>
      <c r="CO117" s="748"/>
      <c r="CP117" s="748"/>
      <c r="CQ117" s="748"/>
      <c r="CR117" s="748"/>
      <c r="CS117" s="748"/>
      <c r="CT117" s="748"/>
      <c r="CU117" s="748"/>
      <c r="CV117" s="748"/>
      <c r="CW117" s="748"/>
      <c r="CX117" s="748"/>
      <c r="CY117" s="748"/>
      <c r="CZ117" s="748"/>
      <c r="DA117" s="748"/>
      <c r="DB117" s="748"/>
      <c r="DC117" s="748"/>
      <c r="DD117" s="748"/>
      <c r="DE117" s="748"/>
      <c r="DF117" s="749"/>
      <c r="DG117" s="775" t="s">
        <v>122</v>
      </c>
      <c r="DH117" s="776"/>
      <c r="DI117" s="776"/>
      <c r="DJ117" s="776"/>
      <c r="DK117" s="777"/>
      <c r="DL117" s="778" t="s">
        <v>122</v>
      </c>
      <c r="DM117" s="776"/>
      <c r="DN117" s="776"/>
      <c r="DO117" s="776"/>
      <c r="DP117" s="777"/>
      <c r="DQ117" s="778" t="s">
        <v>122</v>
      </c>
      <c r="DR117" s="776"/>
      <c r="DS117" s="776"/>
      <c r="DT117" s="776"/>
      <c r="DU117" s="777"/>
      <c r="DV117" s="820" t="s">
        <v>122</v>
      </c>
      <c r="DW117" s="821"/>
      <c r="DX117" s="821"/>
      <c r="DY117" s="821"/>
      <c r="DZ117" s="822"/>
    </row>
    <row r="118" spans="1:130" s="218" customFormat="1" ht="26.25" customHeight="1" x14ac:dyDescent="0.2">
      <c r="A118" s="891" t="s">
        <v>416</v>
      </c>
      <c r="B118" s="892"/>
      <c r="C118" s="892"/>
      <c r="D118" s="892"/>
      <c r="E118" s="892"/>
      <c r="F118" s="892"/>
      <c r="G118" s="892"/>
      <c r="H118" s="892"/>
      <c r="I118" s="892"/>
      <c r="J118" s="892"/>
      <c r="K118" s="892"/>
      <c r="L118" s="892"/>
      <c r="M118" s="892"/>
      <c r="N118" s="892"/>
      <c r="O118" s="892"/>
      <c r="P118" s="892"/>
      <c r="Q118" s="892"/>
      <c r="R118" s="892"/>
      <c r="S118" s="892"/>
      <c r="T118" s="892"/>
      <c r="U118" s="892"/>
      <c r="V118" s="892"/>
      <c r="W118" s="892"/>
      <c r="X118" s="892"/>
      <c r="Y118" s="892"/>
      <c r="Z118" s="893"/>
      <c r="AA118" s="894" t="s">
        <v>413</v>
      </c>
      <c r="AB118" s="892"/>
      <c r="AC118" s="892"/>
      <c r="AD118" s="892"/>
      <c r="AE118" s="893"/>
      <c r="AF118" s="894" t="s">
        <v>414</v>
      </c>
      <c r="AG118" s="892"/>
      <c r="AH118" s="892"/>
      <c r="AI118" s="892"/>
      <c r="AJ118" s="893"/>
      <c r="AK118" s="894" t="s">
        <v>294</v>
      </c>
      <c r="AL118" s="892"/>
      <c r="AM118" s="892"/>
      <c r="AN118" s="892"/>
      <c r="AO118" s="893"/>
      <c r="AP118" s="895" t="s">
        <v>415</v>
      </c>
      <c r="AQ118" s="896"/>
      <c r="AR118" s="896"/>
      <c r="AS118" s="896"/>
      <c r="AT118" s="897"/>
      <c r="AU118" s="928"/>
      <c r="AV118" s="929"/>
      <c r="AW118" s="929"/>
      <c r="AX118" s="929"/>
      <c r="AY118" s="929"/>
      <c r="AZ118" s="834" t="s">
        <v>443</v>
      </c>
      <c r="BA118" s="835"/>
      <c r="BB118" s="835"/>
      <c r="BC118" s="835"/>
      <c r="BD118" s="835"/>
      <c r="BE118" s="835"/>
      <c r="BF118" s="835"/>
      <c r="BG118" s="835"/>
      <c r="BH118" s="835"/>
      <c r="BI118" s="835"/>
      <c r="BJ118" s="835"/>
      <c r="BK118" s="835"/>
      <c r="BL118" s="835"/>
      <c r="BM118" s="835"/>
      <c r="BN118" s="835"/>
      <c r="BO118" s="835"/>
      <c r="BP118" s="836"/>
      <c r="BQ118" s="875" t="s">
        <v>122</v>
      </c>
      <c r="BR118" s="841"/>
      <c r="BS118" s="841"/>
      <c r="BT118" s="841"/>
      <c r="BU118" s="841"/>
      <c r="BV118" s="841" t="s">
        <v>122</v>
      </c>
      <c r="BW118" s="841"/>
      <c r="BX118" s="841"/>
      <c r="BY118" s="841"/>
      <c r="BZ118" s="841"/>
      <c r="CA118" s="841" t="s">
        <v>122</v>
      </c>
      <c r="CB118" s="841"/>
      <c r="CC118" s="841"/>
      <c r="CD118" s="841"/>
      <c r="CE118" s="841"/>
      <c r="CF118" s="871" t="s">
        <v>122</v>
      </c>
      <c r="CG118" s="872"/>
      <c r="CH118" s="872"/>
      <c r="CI118" s="872"/>
      <c r="CJ118" s="872"/>
      <c r="CK118" s="923"/>
      <c r="CL118" s="817"/>
      <c r="CM118" s="811" t="s">
        <v>444</v>
      </c>
      <c r="CN118" s="748"/>
      <c r="CO118" s="748"/>
      <c r="CP118" s="748"/>
      <c r="CQ118" s="748"/>
      <c r="CR118" s="748"/>
      <c r="CS118" s="748"/>
      <c r="CT118" s="748"/>
      <c r="CU118" s="748"/>
      <c r="CV118" s="748"/>
      <c r="CW118" s="748"/>
      <c r="CX118" s="748"/>
      <c r="CY118" s="748"/>
      <c r="CZ118" s="748"/>
      <c r="DA118" s="748"/>
      <c r="DB118" s="748"/>
      <c r="DC118" s="748"/>
      <c r="DD118" s="748"/>
      <c r="DE118" s="748"/>
      <c r="DF118" s="749"/>
      <c r="DG118" s="775" t="s">
        <v>122</v>
      </c>
      <c r="DH118" s="776"/>
      <c r="DI118" s="776"/>
      <c r="DJ118" s="776"/>
      <c r="DK118" s="777"/>
      <c r="DL118" s="778" t="s">
        <v>122</v>
      </c>
      <c r="DM118" s="776"/>
      <c r="DN118" s="776"/>
      <c r="DO118" s="776"/>
      <c r="DP118" s="777"/>
      <c r="DQ118" s="778" t="s">
        <v>122</v>
      </c>
      <c r="DR118" s="776"/>
      <c r="DS118" s="776"/>
      <c r="DT118" s="776"/>
      <c r="DU118" s="777"/>
      <c r="DV118" s="820" t="s">
        <v>122</v>
      </c>
      <c r="DW118" s="821"/>
      <c r="DX118" s="821"/>
      <c r="DY118" s="821"/>
      <c r="DZ118" s="822"/>
    </row>
    <row r="119" spans="1:130" s="218" customFormat="1" ht="26.25" customHeight="1" x14ac:dyDescent="0.2">
      <c r="A119" s="814" t="s">
        <v>419</v>
      </c>
      <c r="B119" s="815"/>
      <c r="C119" s="856" t="s">
        <v>420</v>
      </c>
      <c r="D119" s="804"/>
      <c r="E119" s="804"/>
      <c r="F119" s="804"/>
      <c r="G119" s="804"/>
      <c r="H119" s="804"/>
      <c r="I119" s="804"/>
      <c r="J119" s="804"/>
      <c r="K119" s="804"/>
      <c r="L119" s="804"/>
      <c r="M119" s="804"/>
      <c r="N119" s="804"/>
      <c r="O119" s="804"/>
      <c r="P119" s="804"/>
      <c r="Q119" s="804"/>
      <c r="R119" s="804"/>
      <c r="S119" s="804"/>
      <c r="T119" s="804"/>
      <c r="U119" s="804"/>
      <c r="V119" s="804"/>
      <c r="W119" s="804"/>
      <c r="X119" s="804"/>
      <c r="Y119" s="804"/>
      <c r="Z119" s="805"/>
      <c r="AA119" s="884">
        <v>288942</v>
      </c>
      <c r="AB119" s="885"/>
      <c r="AC119" s="885"/>
      <c r="AD119" s="885"/>
      <c r="AE119" s="886"/>
      <c r="AF119" s="887">
        <v>285360</v>
      </c>
      <c r="AG119" s="885"/>
      <c r="AH119" s="885"/>
      <c r="AI119" s="885"/>
      <c r="AJ119" s="886"/>
      <c r="AK119" s="887">
        <v>281607</v>
      </c>
      <c r="AL119" s="885"/>
      <c r="AM119" s="885"/>
      <c r="AN119" s="885"/>
      <c r="AO119" s="886"/>
      <c r="AP119" s="888">
        <v>0.4</v>
      </c>
      <c r="AQ119" s="889"/>
      <c r="AR119" s="889"/>
      <c r="AS119" s="889"/>
      <c r="AT119" s="890"/>
      <c r="AU119" s="930"/>
      <c r="AV119" s="931"/>
      <c r="AW119" s="931"/>
      <c r="AX119" s="931"/>
      <c r="AY119" s="931"/>
      <c r="AZ119" s="239" t="s">
        <v>177</v>
      </c>
      <c r="BA119" s="239"/>
      <c r="BB119" s="239"/>
      <c r="BC119" s="239"/>
      <c r="BD119" s="239"/>
      <c r="BE119" s="239"/>
      <c r="BF119" s="239"/>
      <c r="BG119" s="239"/>
      <c r="BH119" s="239"/>
      <c r="BI119" s="239"/>
      <c r="BJ119" s="239"/>
      <c r="BK119" s="239"/>
      <c r="BL119" s="239"/>
      <c r="BM119" s="239"/>
      <c r="BN119" s="239"/>
      <c r="BO119" s="873" t="s">
        <v>445</v>
      </c>
      <c r="BP119" s="874"/>
      <c r="BQ119" s="875">
        <v>106808868</v>
      </c>
      <c r="BR119" s="841"/>
      <c r="BS119" s="841"/>
      <c r="BT119" s="841"/>
      <c r="BU119" s="841"/>
      <c r="BV119" s="841">
        <v>110729654</v>
      </c>
      <c r="BW119" s="841"/>
      <c r="BX119" s="841"/>
      <c r="BY119" s="841"/>
      <c r="BZ119" s="841"/>
      <c r="CA119" s="841">
        <v>120002682</v>
      </c>
      <c r="CB119" s="841"/>
      <c r="CC119" s="841"/>
      <c r="CD119" s="841"/>
      <c r="CE119" s="841"/>
      <c r="CF119" s="744"/>
      <c r="CG119" s="745"/>
      <c r="CH119" s="745"/>
      <c r="CI119" s="745"/>
      <c r="CJ119" s="830"/>
      <c r="CK119" s="924"/>
      <c r="CL119" s="819"/>
      <c r="CM119" s="834" t="s">
        <v>446</v>
      </c>
      <c r="CN119" s="835"/>
      <c r="CO119" s="835"/>
      <c r="CP119" s="835"/>
      <c r="CQ119" s="835"/>
      <c r="CR119" s="835"/>
      <c r="CS119" s="835"/>
      <c r="CT119" s="835"/>
      <c r="CU119" s="835"/>
      <c r="CV119" s="835"/>
      <c r="CW119" s="835"/>
      <c r="CX119" s="835"/>
      <c r="CY119" s="835"/>
      <c r="CZ119" s="835"/>
      <c r="DA119" s="835"/>
      <c r="DB119" s="835"/>
      <c r="DC119" s="835"/>
      <c r="DD119" s="835"/>
      <c r="DE119" s="835"/>
      <c r="DF119" s="836"/>
      <c r="DG119" s="759" t="s">
        <v>122</v>
      </c>
      <c r="DH119" s="760"/>
      <c r="DI119" s="760"/>
      <c r="DJ119" s="760"/>
      <c r="DK119" s="761"/>
      <c r="DL119" s="762" t="s">
        <v>122</v>
      </c>
      <c r="DM119" s="760"/>
      <c r="DN119" s="760"/>
      <c r="DO119" s="760"/>
      <c r="DP119" s="761"/>
      <c r="DQ119" s="762" t="s">
        <v>122</v>
      </c>
      <c r="DR119" s="760"/>
      <c r="DS119" s="760"/>
      <c r="DT119" s="760"/>
      <c r="DU119" s="761"/>
      <c r="DV119" s="844" t="s">
        <v>122</v>
      </c>
      <c r="DW119" s="845"/>
      <c r="DX119" s="845"/>
      <c r="DY119" s="845"/>
      <c r="DZ119" s="846"/>
    </row>
    <row r="120" spans="1:130" s="218" customFormat="1" ht="26.25" customHeight="1" x14ac:dyDescent="0.2">
      <c r="A120" s="816"/>
      <c r="B120" s="817"/>
      <c r="C120" s="811" t="s">
        <v>423</v>
      </c>
      <c r="D120" s="748"/>
      <c r="E120" s="748"/>
      <c r="F120" s="748"/>
      <c r="G120" s="748"/>
      <c r="H120" s="748"/>
      <c r="I120" s="748"/>
      <c r="J120" s="748"/>
      <c r="K120" s="748"/>
      <c r="L120" s="748"/>
      <c r="M120" s="748"/>
      <c r="N120" s="748"/>
      <c r="O120" s="748"/>
      <c r="P120" s="748"/>
      <c r="Q120" s="748"/>
      <c r="R120" s="748"/>
      <c r="S120" s="748"/>
      <c r="T120" s="748"/>
      <c r="U120" s="748"/>
      <c r="V120" s="748"/>
      <c r="W120" s="748"/>
      <c r="X120" s="748"/>
      <c r="Y120" s="748"/>
      <c r="Z120" s="749"/>
      <c r="AA120" s="775">
        <v>21445</v>
      </c>
      <c r="AB120" s="776"/>
      <c r="AC120" s="776"/>
      <c r="AD120" s="776"/>
      <c r="AE120" s="777"/>
      <c r="AF120" s="778">
        <v>21445</v>
      </c>
      <c r="AG120" s="776"/>
      <c r="AH120" s="776"/>
      <c r="AI120" s="776"/>
      <c r="AJ120" s="777"/>
      <c r="AK120" s="778">
        <v>21445</v>
      </c>
      <c r="AL120" s="776"/>
      <c r="AM120" s="776"/>
      <c r="AN120" s="776"/>
      <c r="AO120" s="777"/>
      <c r="AP120" s="820">
        <v>0</v>
      </c>
      <c r="AQ120" s="821"/>
      <c r="AR120" s="821"/>
      <c r="AS120" s="821"/>
      <c r="AT120" s="822"/>
      <c r="AU120" s="876" t="s">
        <v>447</v>
      </c>
      <c r="AV120" s="877"/>
      <c r="AW120" s="877"/>
      <c r="AX120" s="877"/>
      <c r="AY120" s="878"/>
      <c r="AZ120" s="856" t="s">
        <v>448</v>
      </c>
      <c r="BA120" s="804"/>
      <c r="BB120" s="804"/>
      <c r="BC120" s="804"/>
      <c r="BD120" s="804"/>
      <c r="BE120" s="804"/>
      <c r="BF120" s="804"/>
      <c r="BG120" s="804"/>
      <c r="BH120" s="804"/>
      <c r="BI120" s="804"/>
      <c r="BJ120" s="804"/>
      <c r="BK120" s="804"/>
      <c r="BL120" s="804"/>
      <c r="BM120" s="804"/>
      <c r="BN120" s="804"/>
      <c r="BO120" s="804"/>
      <c r="BP120" s="805"/>
      <c r="BQ120" s="857">
        <v>39794246</v>
      </c>
      <c r="BR120" s="838"/>
      <c r="BS120" s="838"/>
      <c r="BT120" s="838"/>
      <c r="BU120" s="838"/>
      <c r="BV120" s="838">
        <v>37801961</v>
      </c>
      <c r="BW120" s="838"/>
      <c r="BX120" s="838"/>
      <c r="BY120" s="838"/>
      <c r="BZ120" s="838"/>
      <c r="CA120" s="838">
        <v>41944358</v>
      </c>
      <c r="CB120" s="838"/>
      <c r="CC120" s="838"/>
      <c r="CD120" s="838"/>
      <c r="CE120" s="838"/>
      <c r="CF120" s="862">
        <v>53.6</v>
      </c>
      <c r="CG120" s="863"/>
      <c r="CH120" s="863"/>
      <c r="CI120" s="863"/>
      <c r="CJ120" s="863"/>
      <c r="CK120" s="864" t="s">
        <v>449</v>
      </c>
      <c r="CL120" s="848"/>
      <c r="CM120" s="848"/>
      <c r="CN120" s="848"/>
      <c r="CO120" s="849"/>
      <c r="CP120" s="868" t="s">
        <v>398</v>
      </c>
      <c r="CQ120" s="869"/>
      <c r="CR120" s="869"/>
      <c r="CS120" s="869"/>
      <c r="CT120" s="869"/>
      <c r="CU120" s="869"/>
      <c r="CV120" s="869"/>
      <c r="CW120" s="869"/>
      <c r="CX120" s="869"/>
      <c r="CY120" s="869"/>
      <c r="CZ120" s="869"/>
      <c r="DA120" s="869"/>
      <c r="DB120" s="869"/>
      <c r="DC120" s="869"/>
      <c r="DD120" s="869"/>
      <c r="DE120" s="869"/>
      <c r="DF120" s="870"/>
      <c r="DG120" s="857">
        <v>13521309</v>
      </c>
      <c r="DH120" s="838"/>
      <c r="DI120" s="838"/>
      <c r="DJ120" s="838"/>
      <c r="DK120" s="838"/>
      <c r="DL120" s="838">
        <v>12992388</v>
      </c>
      <c r="DM120" s="838"/>
      <c r="DN120" s="838"/>
      <c r="DO120" s="838"/>
      <c r="DP120" s="838"/>
      <c r="DQ120" s="838">
        <v>13505016</v>
      </c>
      <c r="DR120" s="838"/>
      <c r="DS120" s="838"/>
      <c r="DT120" s="838"/>
      <c r="DU120" s="838"/>
      <c r="DV120" s="839">
        <v>17.2</v>
      </c>
      <c r="DW120" s="839"/>
      <c r="DX120" s="839"/>
      <c r="DY120" s="839"/>
      <c r="DZ120" s="840"/>
    </row>
    <row r="121" spans="1:130" s="218" customFormat="1" ht="26.25" customHeight="1" x14ac:dyDescent="0.2">
      <c r="A121" s="816"/>
      <c r="B121" s="817"/>
      <c r="C121" s="859" t="s">
        <v>450</v>
      </c>
      <c r="D121" s="860"/>
      <c r="E121" s="860"/>
      <c r="F121" s="860"/>
      <c r="G121" s="860"/>
      <c r="H121" s="860"/>
      <c r="I121" s="860"/>
      <c r="J121" s="860"/>
      <c r="K121" s="860"/>
      <c r="L121" s="860"/>
      <c r="M121" s="860"/>
      <c r="N121" s="860"/>
      <c r="O121" s="860"/>
      <c r="P121" s="860"/>
      <c r="Q121" s="860"/>
      <c r="R121" s="860"/>
      <c r="S121" s="860"/>
      <c r="T121" s="860"/>
      <c r="U121" s="860"/>
      <c r="V121" s="860"/>
      <c r="W121" s="860"/>
      <c r="X121" s="860"/>
      <c r="Y121" s="860"/>
      <c r="Z121" s="861"/>
      <c r="AA121" s="775" t="s">
        <v>122</v>
      </c>
      <c r="AB121" s="776"/>
      <c r="AC121" s="776"/>
      <c r="AD121" s="776"/>
      <c r="AE121" s="777"/>
      <c r="AF121" s="778" t="s">
        <v>122</v>
      </c>
      <c r="AG121" s="776"/>
      <c r="AH121" s="776"/>
      <c r="AI121" s="776"/>
      <c r="AJ121" s="777"/>
      <c r="AK121" s="778" t="s">
        <v>122</v>
      </c>
      <c r="AL121" s="776"/>
      <c r="AM121" s="776"/>
      <c r="AN121" s="776"/>
      <c r="AO121" s="777"/>
      <c r="AP121" s="820" t="s">
        <v>122</v>
      </c>
      <c r="AQ121" s="821"/>
      <c r="AR121" s="821"/>
      <c r="AS121" s="821"/>
      <c r="AT121" s="822"/>
      <c r="AU121" s="879"/>
      <c r="AV121" s="880"/>
      <c r="AW121" s="880"/>
      <c r="AX121" s="880"/>
      <c r="AY121" s="881"/>
      <c r="AZ121" s="811" t="s">
        <v>451</v>
      </c>
      <c r="BA121" s="748"/>
      <c r="BB121" s="748"/>
      <c r="BC121" s="748"/>
      <c r="BD121" s="748"/>
      <c r="BE121" s="748"/>
      <c r="BF121" s="748"/>
      <c r="BG121" s="748"/>
      <c r="BH121" s="748"/>
      <c r="BI121" s="748"/>
      <c r="BJ121" s="748"/>
      <c r="BK121" s="748"/>
      <c r="BL121" s="748"/>
      <c r="BM121" s="748"/>
      <c r="BN121" s="748"/>
      <c r="BO121" s="748"/>
      <c r="BP121" s="749"/>
      <c r="BQ121" s="812">
        <v>31064626</v>
      </c>
      <c r="BR121" s="813"/>
      <c r="BS121" s="813"/>
      <c r="BT121" s="813"/>
      <c r="BU121" s="813"/>
      <c r="BV121" s="813">
        <v>30346124</v>
      </c>
      <c r="BW121" s="813"/>
      <c r="BX121" s="813"/>
      <c r="BY121" s="813"/>
      <c r="BZ121" s="813"/>
      <c r="CA121" s="813">
        <v>30919779</v>
      </c>
      <c r="CB121" s="813"/>
      <c r="CC121" s="813"/>
      <c r="CD121" s="813"/>
      <c r="CE121" s="813"/>
      <c r="CF121" s="871">
        <v>39.5</v>
      </c>
      <c r="CG121" s="872"/>
      <c r="CH121" s="872"/>
      <c r="CI121" s="872"/>
      <c r="CJ121" s="872"/>
      <c r="CK121" s="865"/>
      <c r="CL121" s="851"/>
      <c r="CM121" s="851"/>
      <c r="CN121" s="851"/>
      <c r="CO121" s="852"/>
      <c r="CP121" s="831" t="s">
        <v>394</v>
      </c>
      <c r="CQ121" s="832"/>
      <c r="CR121" s="832"/>
      <c r="CS121" s="832"/>
      <c r="CT121" s="832"/>
      <c r="CU121" s="832"/>
      <c r="CV121" s="832"/>
      <c r="CW121" s="832"/>
      <c r="CX121" s="832"/>
      <c r="CY121" s="832"/>
      <c r="CZ121" s="832"/>
      <c r="DA121" s="832"/>
      <c r="DB121" s="832"/>
      <c r="DC121" s="832"/>
      <c r="DD121" s="832"/>
      <c r="DE121" s="832"/>
      <c r="DF121" s="833"/>
      <c r="DG121" s="812" t="s">
        <v>122</v>
      </c>
      <c r="DH121" s="813"/>
      <c r="DI121" s="813"/>
      <c r="DJ121" s="813"/>
      <c r="DK121" s="813"/>
      <c r="DL121" s="813" t="s">
        <v>122</v>
      </c>
      <c r="DM121" s="813"/>
      <c r="DN121" s="813"/>
      <c r="DO121" s="813"/>
      <c r="DP121" s="813"/>
      <c r="DQ121" s="813" t="s">
        <v>122</v>
      </c>
      <c r="DR121" s="813"/>
      <c r="DS121" s="813"/>
      <c r="DT121" s="813"/>
      <c r="DU121" s="813"/>
      <c r="DV121" s="790" t="s">
        <v>122</v>
      </c>
      <c r="DW121" s="790"/>
      <c r="DX121" s="790"/>
      <c r="DY121" s="790"/>
      <c r="DZ121" s="791"/>
    </row>
    <row r="122" spans="1:130" s="218" customFormat="1" ht="26.25" customHeight="1" x14ac:dyDescent="0.2">
      <c r="A122" s="816"/>
      <c r="B122" s="817"/>
      <c r="C122" s="811" t="s">
        <v>433</v>
      </c>
      <c r="D122" s="748"/>
      <c r="E122" s="748"/>
      <c r="F122" s="748"/>
      <c r="G122" s="748"/>
      <c r="H122" s="748"/>
      <c r="I122" s="748"/>
      <c r="J122" s="748"/>
      <c r="K122" s="748"/>
      <c r="L122" s="748"/>
      <c r="M122" s="748"/>
      <c r="N122" s="748"/>
      <c r="O122" s="748"/>
      <c r="P122" s="748"/>
      <c r="Q122" s="748"/>
      <c r="R122" s="748"/>
      <c r="S122" s="748"/>
      <c r="T122" s="748"/>
      <c r="U122" s="748"/>
      <c r="V122" s="748"/>
      <c r="W122" s="748"/>
      <c r="X122" s="748"/>
      <c r="Y122" s="748"/>
      <c r="Z122" s="749"/>
      <c r="AA122" s="775" t="s">
        <v>122</v>
      </c>
      <c r="AB122" s="776"/>
      <c r="AC122" s="776"/>
      <c r="AD122" s="776"/>
      <c r="AE122" s="777"/>
      <c r="AF122" s="778" t="s">
        <v>122</v>
      </c>
      <c r="AG122" s="776"/>
      <c r="AH122" s="776"/>
      <c r="AI122" s="776"/>
      <c r="AJ122" s="777"/>
      <c r="AK122" s="778" t="s">
        <v>122</v>
      </c>
      <c r="AL122" s="776"/>
      <c r="AM122" s="776"/>
      <c r="AN122" s="776"/>
      <c r="AO122" s="777"/>
      <c r="AP122" s="820" t="s">
        <v>122</v>
      </c>
      <c r="AQ122" s="821"/>
      <c r="AR122" s="821"/>
      <c r="AS122" s="821"/>
      <c r="AT122" s="822"/>
      <c r="AU122" s="879"/>
      <c r="AV122" s="880"/>
      <c r="AW122" s="880"/>
      <c r="AX122" s="880"/>
      <c r="AY122" s="881"/>
      <c r="AZ122" s="834" t="s">
        <v>452</v>
      </c>
      <c r="BA122" s="835"/>
      <c r="BB122" s="835"/>
      <c r="BC122" s="835"/>
      <c r="BD122" s="835"/>
      <c r="BE122" s="835"/>
      <c r="BF122" s="835"/>
      <c r="BG122" s="835"/>
      <c r="BH122" s="835"/>
      <c r="BI122" s="835"/>
      <c r="BJ122" s="835"/>
      <c r="BK122" s="835"/>
      <c r="BL122" s="835"/>
      <c r="BM122" s="835"/>
      <c r="BN122" s="835"/>
      <c r="BO122" s="835"/>
      <c r="BP122" s="836"/>
      <c r="BQ122" s="875">
        <v>64059377</v>
      </c>
      <c r="BR122" s="841"/>
      <c r="BS122" s="841"/>
      <c r="BT122" s="841"/>
      <c r="BU122" s="841"/>
      <c r="BV122" s="841">
        <v>61809444</v>
      </c>
      <c r="BW122" s="841"/>
      <c r="BX122" s="841"/>
      <c r="BY122" s="841"/>
      <c r="BZ122" s="841"/>
      <c r="CA122" s="841">
        <v>115764709</v>
      </c>
      <c r="CB122" s="841"/>
      <c r="CC122" s="841"/>
      <c r="CD122" s="841"/>
      <c r="CE122" s="841"/>
      <c r="CF122" s="842">
        <v>147.9</v>
      </c>
      <c r="CG122" s="843"/>
      <c r="CH122" s="843"/>
      <c r="CI122" s="843"/>
      <c r="CJ122" s="843"/>
      <c r="CK122" s="865"/>
      <c r="CL122" s="851"/>
      <c r="CM122" s="851"/>
      <c r="CN122" s="851"/>
      <c r="CO122" s="852"/>
      <c r="CP122" s="831" t="s">
        <v>395</v>
      </c>
      <c r="CQ122" s="832"/>
      <c r="CR122" s="832"/>
      <c r="CS122" s="832"/>
      <c r="CT122" s="832"/>
      <c r="CU122" s="832"/>
      <c r="CV122" s="832"/>
      <c r="CW122" s="832"/>
      <c r="CX122" s="832"/>
      <c r="CY122" s="832"/>
      <c r="CZ122" s="832"/>
      <c r="DA122" s="832"/>
      <c r="DB122" s="832"/>
      <c r="DC122" s="832"/>
      <c r="DD122" s="832"/>
      <c r="DE122" s="832"/>
      <c r="DF122" s="833"/>
      <c r="DG122" s="812" t="s">
        <v>122</v>
      </c>
      <c r="DH122" s="813"/>
      <c r="DI122" s="813"/>
      <c r="DJ122" s="813"/>
      <c r="DK122" s="813"/>
      <c r="DL122" s="813" t="s">
        <v>122</v>
      </c>
      <c r="DM122" s="813"/>
      <c r="DN122" s="813"/>
      <c r="DO122" s="813"/>
      <c r="DP122" s="813"/>
      <c r="DQ122" s="813" t="s">
        <v>122</v>
      </c>
      <c r="DR122" s="813"/>
      <c r="DS122" s="813"/>
      <c r="DT122" s="813"/>
      <c r="DU122" s="813"/>
      <c r="DV122" s="790" t="s">
        <v>122</v>
      </c>
      <c r="DW122" s="790"/>
      <c r="DX122" s="790"/>
      <c r="DY122" s="790"/>
      <c r="DZ122" s="791"/>
    </row>
    <row r="123" spans="1:130" s="218" customFormat="1" ht="26.25" customHeight="1" x14ac:dyDescent="0.2">
      <c r="A123" s="816"/>
      <c r="B123" s="817"/>
      <c r="C123" s="811" t="s">
        <v>439</v>
      </c>
      <c r="D123" s="748"/>
      <c r="E123" s="748"/>
      <c r="F123" s="748"/>
      <c r="G123" s="748"/>
      <c r="H123" s="748"/>
      <c r="I123" s="748"/>
      <c r="J123" s="748"/>
      <c r="K123" s="748"/>
      <c r="L123" s="748"/>
      <c r="M123" s="748"/>
      <c r="N123" s="748"/>
      <c r="O123" s="748"/>
      <c r="P123" s="748"/>
      <c r="Q123" s="748"/>
      <c r="R123" s="748"/>
      <c r="S123" s="748"/>
      <c r="T123" s="748"/>
      <c r="U123" s="748"/>
      <c r="V123" s="748"/>
      <c r="W123" s="748"/>
      <c r="X123" s="748"/>
      <c r="Y123" s="748"/>
      <c r="Z123" s="749"/>
      <c r="AA123" s="775" t="s">
        <v>122</v>
      </c>
      <c r="AB123" s="776"/>
      <c r="AC123" s="776"/>
      <c r="AD123" s="776"/>
      <c r="AE123" s="777"/>
      <c r="AF123" s="778" t="s">
        <v>122</v>
      </c>
      <c r="AG123" s="776"/>
      <c r="AH123" s="776"/>
      <c r="AI123" s="776"/>
      <c r="AJ123" s="777"/>
      <c r="AK123" s="778" t="s">
        <v>122</v>
      </c>
      <c r="AL123" s="776"/>
      <c r="AM123" s="776"/>
      <c r="AN123" s="776"/>
      <c r="AO123" s="777"/>
      <c r="AP123" s="820" t="s">
        <v>122</v>
      </c>
      <c r="AQ123" s="821"/>
      <c r="AR123" s="821"/>
      <c r="AS123" s="821"/>
      <c r="AT123" s="822"/>
      <c r="AU123" s="882"/>
      <c r="AV123" s="883"/>
      <c r="AW123" s="883"/>
      <c r="AX123" s="883"/>
      <c r="AY123" s="883"/>
      <c r="AZ123" s="239" t="s">
        <v>177</v>
      </c>
      <c r="BA123" s="239"/>
      <c r="BB123" s="239"/>
      <c r="BC123" s="239"/>
      <c r="BD123" s="239"/>
      <c r="BE123" s="239"/>
      <c r="BF123" s="239"/>
      <c r="BG123" s="239"/>
      <c r="BH123" s="239"/>
      <c r="BI123" s="239"/>
      <c r="BJ123" s="239"/>
      <c r="BK123" s="239"/>
      <c r="BL123" s="239"/>
      <c r="BM123" s="239"/>
      <c r="BN123" s="239"/>
      <c r="BO123" s="873" t="s">
        <v>453</v>
      </c>
      <c r="BP123" s="874"/>
      <c r="BQ123" s="828">
        <v>134918249</v>
      </c>
      <c r="BR123" s="829"/>
      <c r="BS123" s="829"/>
      <c r="BT123" s="829"/>
      <c r="BU123" s="829"/>
      <c r="BV123" s="829">
        <v>129957529</v>
      </c>
      <c r="BW123" s="829"/>
      <c r="BX123" s="829"/>
      <c r="BY123" s="829"/>
      <c r="BZ123" s="829"/>
      <c r="CA123" s="829">
        <v>188628846</v>
      </c>
      <c r="CB123" s="829"/>
      <c r="CC123" s="829"/>
      <c r="CD123" s="829"/>
      <c r="CE123" s="829"/>
      <c r="CF123" s="744"/>
      <c r="CG123" s="745"/>
      <c r="CH123" s="745"/>
      <c r="CI123" s="745"/>
      <c r="CJ123" s="830"/>
      <c r="CK123" s="865"/>
      <c r="CL123" s="851"/>
      <c r="CM123" s="851"/>
      <c r="CN123" s="851"/>
      <c r="CO123" s="852"/>
      <c r="CP123" s="831" t="s">
        <v>393</v>
      </c>
      <c r="CQ123" s="832"/>
      <c r="CR123" s="832"/>
      <c r="CS123" s="832"/>
      <c r="CT123" s="832"/>
      <c r="CU123" s="832"/>
      <c r="CV123" s="832"/>
      <c r="CW123" s="832"/>
      <c r="CX123" s="832"/>
      <c r="CY123" s="832"/>
      <c r="CZ123" s="832"/>
      <c r="DA123" s="832"/>
      <c r="DB123" s="832"/>
      <c r="DC123" s="832"/>
      <c r="DD123" s="832"/>
      <c r="DE123" s="832"/>
      <c r="DF123" s="833"/>
      <c r="DG123" s="775" t="s">
        <v>122</v>
      </c>
      <c r="DH123" s="776"/>
      <c r="DI123" s="776"/>
      <c r="DJ123" s="776"/>
      <c r="DK123" s="777"/>
      <c r="DL123" s="778" t="s">
        <v>122</v>
      </c>
      <c r="DM123" s="776"/>
      <c r="DN123" s="776"/>
      <c r="DO123" s="776"/>
      <c r="DP123" s="777"/>
      <c r="DQ123" s="778" t="s">
        <v>122</v>
      </c>
      <c r="DR123" s="776"/>
      <c r="DS123" s="776"/>
      <c r="DT123" s="776"/>
      <c r="DU123" s="777"/>
      <c r="DV123" s="820" t="s">
        <v>122</v>
      </c>
      <c r="DW123" s="821"/>
      <c r="DX123" s="821"/>
      <c r="DY123" s="821"/>
      <c r="DZ123" s="822"/>
    </row>
    <row r="124" spans="1:130" s="218" customFormat="1" ht="26.25" customHeight="1" thickBot="1" x14ac:dyDescent="0.25">
      <c r="A124" s="816"/>
      <c r="B124" s="817"/>
      <c r="C124" s="811" t="s">
        <v>442</v>
      </c>
      <c r="D124" s="748"/>
      <c r="E124" s="748"/>
      <c r="F124" s="748"/>
      <c r="G124" s="748"/>
      <c r="H124" s="748"/>
      <c r="I124" s="748"/>
      <c r="J124" s="748"/>
      <c r="K124" s="748"/>
      <c r="L124" s="748"/>
      <c r="M124" s="748"/>
      <c r="N124" s="748"/>
      <c r="O124" s="748"/>
      <c r="P124" s="748"/>
      <c r="Q124" s="748"/>
      <c r="R124" s="748"/>
      <c r="S124" s="748"/>
      <c r="T124" s="748"/>
      <c r="U124" s="748"/>
      <c r="V124" s="748"/>
      <c r="W124" s="748"/>
      <c r="X124" s="748"/>
      <c r="Y124" s="748"/>
      <c r="Z124" s="749"/>
      <c r="AA124" s="775" t="s">
        <v>122</v>
      </c>
      <c r="AB124" s="776"/>
      <c r="AC124" s="776"/>
      <c r="AD124" s="776"/>
      <c r="AE124" s="777"/>
      <c r="AF124" s="778" t="s">
        <v>122</v>
      </c>
      <c r="AG124" s="776"/>
      <c r="AH124" s="776"/>
      <c r="AI124" s="776"/>
      <c r="AJ124" s="777"/>
      <c r="AK124" s="778" t="s">
        <v>122</v>
      </c>
      <c r="AL124" s="776"/>
      <c r="AM124" s="776"/>
      <c r="AN124" s="776"/>
      <c r="AO124" s="777"/>
      <c r="AP124" s="820" t="s">
        <v>122</v>
      </c>
      <c r="AQ124" s="821"/>
      <c r="AR124" s="821"/>
      <c r="AS124" s="821"/>
      <c r="AT124" s="822"/>
      <c r="AU124" s="823" t="s">
        <v>454</v>
      </c>
      <c r="AV124" s="824"/>
      <c r="AW124" s="824"/>
      <c r="AX124" s="824"/>
      <c r="AY124" s="824"/>
      <c r="AZ124" s="824"/>
      <c r="BA124" s="824"/>
      <c r="BB124" s="824"/>
      <c r="BC124" s="824"/>
      <c r="BD124" s="824"/>
      <c r="BE124" s="824"/>
      <c r="BF124" s="824"/>
      <c r="BG124" s="824"/>
      <c r="BH124" s="824"/>
      <c r="BI124" s="824"/>
      <c r="BJ124" s="824"/>
      <c r="BK124" s="824"/>
      <c r="BL124" s="824"/>
      <c r="BM124" s="824"/>
      <c r="BN124" s="824"/>
      <c r="BO124" s="824"/>
      <c r="BP124" s="825"/>
      <c r="BQ124" s="826" t="s">
        <v>122</v>
      </c>
      <c r="BR124" s="827"/>
      <c r="BS124" s="827"/>
      <c r="BT124" s="827"/>
      <c r="BU124" s="827"/>
      <c r="BV124" s="827" t="s">
        <v>122</v>
      </c>
      <c r="BW124" s="827"/>
      <c r="BX124" s="827"/>
      <c r="BY124" s="827"/>
      <c r="BZ124" s="827"/>
      <c r="CA124" s="827" t="s">
        <v>122</v>
      </c>
      <c r="CB124" s="827"/>
      <c r="CC124" s="827"/>
      <c r="CD124" s="827"/>
      <c r="CE124" s="827"/>
      <c r="CF124" s="722"/>
      <c r="CG124" s="723"/>
      <c r="CH124" s="723"/>
      <c r="CI124" s="723"/>
      <c r="CJ124" s="858"/>
      <c r="CK124" s="866"/>
      <c r="CL124" s="866"/>
      <c r="CM124" s="866"/>
      <c r="CN124" s="866"/>
      <c r="CO124" s="867"/>
      <c r="CP124" s="831" t="s">
        <v>455</v>
      </c>
      <c r="CQ124" s="832"/>
      <c r="CR124" s="832"/>
      <c r="CS124" s="832"/>
      <c r="CT124" s="832"/>
      <c r="CU124" s="832"/>
      <c r="CV124" s="832"/>
      <c r="CW124" s="832"/>
      <c r="CX124" s="832"/>
      <c r="CY124" s="832"/>
      <c r="CZ124" s="832"/>
      <c r="DA124" s="832"/>
      <c r="DB124" s="832"/>
      <c r="DC124" s="832"/>
      <c r="DD124" s="832"/>
      <c r="DE124" s="832"/>
      <c r="DF124" s="833"/>
      <c r="DG124" s="759">
        <v>18569</v>
      </c>
      <c r="DH124" s="760"/>
      <c r="DI124" s="760"/>
      <c r="DJ124" s="760"/>
      <c r="DK124" s="761"/>
      <c r="DL124" s="762">
        <v>20448</v>
      </c>
      <c r="DM124" s="760"/>
      <c r="DN124" s="760"/>
      <c r="DO124" s="760"/>
      <c r="DP124" s="761"/>
      <c r="DQ124" s="762" t="s">
        <v>122</v>
      </c>
      <c r="DR124" s="760"/>
      <c r="DS124" s="760"/>
      <c r="DT124" s="760"/>
      <c r="DU124" s="761"/>
      <c r="DV124" s="844" t="s">
        <v>122</v>
      </c>
      <c r="DW124" s="845"/>
      <c r="DX124" s="845"/>
      <c r="DY124" s="845"/>
      <c r="DZ124" s="846"/>
    </row>
    <row r="125" spans="1:130" s="218" customFormat="1" ht="26.25" customHeight="1" x14ac:dyDescent="0.2">
      <c r="A125" s="816"/>
      <c r="B125" s="817"/>
      <c r="C125" s="811" t="s">
        <v>444</v>
      </c>
      <c r="D125" s="748"/>
      <c r="E125" s="748"/>
      <c r="F125" s="748"/>
      <c r="G125" s="748"/>
      <c r="H125" s="748"/>
      <c r="I125" s="748"/>
      <c r="J125" s="748"/>
      <c r="K125" s="748"/>
      <c r="L125" s="748"/>
      <c r="M125" s="748"/>
      <c r="N125" s="748"/>
      <c r="O125" s="748"/>
      <c r="P125" s="748"/>
      <c r="Q125" s="748"/>
      <c r="R125" s="748"/>
      <c r="S125" s="748"/>
      <c r="T125" s="748"/>
      <c r="U125" s="748"/>
      <c r="V125" s="748"/>
      <c r="W125" s="748"/>
      <c r="X125" s="748"/>
      <c r="Y125" s="748"/>
      <c r="Z125" s="749"/>
      <c r="AA125" s="775" t="s">
        <v>122</v>
      </c>
      <c r="AB125" s="776"/>
      <c r="AC125" s="776"/>
      <c r="AD125" s="776"/>
      <c r="AE125" s="777"/>
      <c r="AF125" s="778" t="s">
        <v>122</v>
      </c>
      <c r="AG125" s="776"/>
      <c r="AH125" s="776"/>
      <c r="AI125" s="776"/>
      <c r="AJ125" s="777"/>
      <c r="AK125" s="778" t="s">
        <v>122</v>
      </c>
      <c r="AL125" s="776"/>
      <c r="AM125" s="776"/>
      <c r="AN125" s="776"/>
      <c r="AO125" s="777"/>
      <c r="AP125" s="820" t="s">
        <v>122</v>
      </c>
      <c r="AQ125" s="821"/>
      <c r="AR125" s="821"/>
      <c r="AS125" s="821"/>
      <c r="AT125" s="822"/>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847" t="s">
        <v>456</v>
      </c>
      <c r="CL125" s="848"/>
      <c r="CM125" s="848"/>
      <c r="CN125" s="848"/>
      <c r="CO125" s="849"/>
      <c r="CP125" s="856" t="s">
        <v>457</v>
      </c>
      <c r="CQ125" s="804"/>
      <c r="CR125" s="804"/>
      <c r="CS125" s="804"/>
      <c r="CT125" s="804"/>
      <c r="CU125" s="804"/>
      <c r="CV125" s="804"/>
      <c r="CW125" s="804"/>
      <c r="CX125" s="804"/>
      <c r="CY125" s="804"/>
      <c r="CZ125" s="804"/>
      <c r="DA125" s="804"/>
      <c r="DB125" s="804"/>
      <c r="DC125" s="804"/>
      <c r="DD125" s="804"/>
      <c r="DE125" s="804"/>
      <c r="DF125" s="805"/>
      <c r="DG125" s="857" t="s">
        <v>122</v>
      </c>
      <c r="DH125" s="838"/>
      <c r="DI125" s="838"/>
      <c r="DJ125" s="838"/>
      <c r="DK125" s="838"/>
      <c r="DL125" s="838" t="s">
        <v>122</v>
      </c>
      <c r="DM125" s="838"/>
      <c r="DN125" s="838"/>
      <c r="DO125" s="838"/>
      <c r="DP125" s="838"/>
      <c r="DQ125" s="838" t="s">
        <v>122</v>
      </c>
      <c r="DR125" s="838"/>
      <c r="DS125" s="838"/>
      <c r="DT125" s="838"/>
      <c r="DU125" s="838"/>
      <c r="DV125" s="839" t="s">
        <v>122</v>
      </c>
      <c r="DW125" s="839"/>
      <c r="DX125" s="839"/>
      <c r="DY125" s="839"/>
      <c r="DZ125" s="840"/>
    </row>
    <row r="126" spans="1:130" s="218" customFormat="1" ht="26.25" customHeight="1" thickBot="1" x14ac:dyDescent="0.25">
      <c r="A126" s="816"/>
      <c r="B126" s="817"/>
      <c r="C126" s="811" t="s">
        <v>446</v>
      </c>
      <c r="D126" s="748"/>
      <c r="E126" s="748"/>
      <c r="F126" s="748"/>
      <c r="G126" s="748"/>
      <c r="H126" s="748"/>
      <c r="I126" s="748"/>
      <c r="J126" s="748"/>
      <c r="K126" s="748"/>
      <c r="L126" s="748"/>
      <c r="M126" s="748"/>
      <c r="N126" s="748"/>
      <c r="O126" s="748"/>
      <c r="P126" s="748"/>
      <c r="Q126" s="748"/>
      <c r="R126" s="748"/>
      <c r="S126" s="748"/>
      <c r="T126" s="748"/>
      <c r="U126" s="748"/>
      <c r="V126" s="748"/>
      <c r="W126" s="748"/>
      <c r="X126" s="748"/>
      <c r="Y126" s="748"/>
      <c r="Z126" s="749"/>
      <c r="AA126" s="775" t="s">
        <v>122</v>
      </c>
      <c r="AB126" s="776"/>
      <c r="AC126" s="776"/>
      <c r="AD126" s="776"/>
      <c r="AE126" s="777"/>
      <c r="AF126" s="778" t="s">
        <v>122</v>
      </c>
      <c r="AG126" s="776"/>
      <c r="AH126" s="776"/>
      <c r="AI126" s="776"/>
      <c r="AJ126" s="777"/>
      <c r="AK126" s="778" t="s">
        <v>122</v>
      </c>
      <c r="AL126" s="776"/>
      <c r="AM126" s="776"/>
      <c r="AN126" s="776"/>
      <c r="AO126" s="777"/>
      <c r="AP126" s="820" t="s">
        <v>122</v>
      </c>
      <c r="AQ126" s="821"/>
      <c r="AR126" s="821"/>
      <c r="AS126" s="821"/>
      <c r="AT126" s="822"/>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850"/>
      <c r="CL126" s="851"/>
      <c r="CM126" s="851"/>
      <c r="CN126" s="851"/>
      <c r="CO126" s="852"/>
      <c r="CP126" s="811" t="s">
        <v>458</v>
      </c>
      <c r="CQ126" s="748"/>
      <c r="CR126" s="748"/>
      <c r="CS126" s="748"/>
      <c r="CT126" s="748"/>
      <c r="CU126" s="748"/>
      <c r="CV126" s="748"/>
      <c r="CW126" s="748"/>
      <c r="CX126" s="748"/>
      <c r="CY126" s="748"/>
      <c r="CZ126" s="748"/>
      <c r="DA126" s="748"/>
      <c r="DB126" s="748"/>
      <c r="DC126" s="748"/>
      <c r="DD126" s="748"/>
      <c r="DE126" s="748"/>
      <c r="DF126" s="749"/>
      <c r="DG126" s="812" t="s">
        <v>122</v>
      </c>
      <c r="DH126" s="813"/>
      <c r="DI126" s="813"/>
      <c r="DJ126" s="813"/>
      <c r="DK126" s="813"/>
      <c r="DL126" s="813" t="s">
        <v>122</v>
      </c>
      <c r="DM126" s="813"/>
      <c r="DN126" s="813"/>
      <c r="DO126" s="813"/>
      <c r="DP126" s="813"/>
      <c r="DQ126" s="813" t="s">
        <v>122</v>
      </c>
      <c r="DR126" s="813"/>
      <c r="DS126" s="813"/>
      <c r="DT126" s="813"/>
      <c r="DU126" s="813"/>
      <c r="DV126" s="790" t="s">
        <v>122</v>
      </c>
      <c r="DW126" s="790"/>
      <c r="DX126" s="790"/>
      <c r="DY126" s="790"/>
      <c r="DZ126" s="791"/>
    </row>
    <row r="127" spans="1:130" s="218" customFormat="1" ht="26.25" customHeight="1" x14ac:dyDescent="0.2">
      <c r="A127" s="818"/>
      <c r="B127" s="819"/>
      <c r="C127" s="834" t="s">
        <v>459</v>
      </c>
      <c r="D127" s="835"/>
      <c r="E127" s="835"/>
      <c r="F127" s="835"/>
      <c r="G127" s="835"/>
      <c r="H127" s="835"/>
      <c r="I127" s="835"/>
      <c r="J127" s="835"/>
      <c r="K127" s="835"/>
      <c r="L127" s="835"/>
      <c r="M127" s="835"/>
      <c r="N127" s="835"/>
      <c r="O127" s="835"/>
      <c r="P127" s="835"/>
      <c r="Q127" s="835"/>
      <c r="R127" s="835"/>
      <c r="S127" s="835"/>
      <c r="T127" s="835"/>
      <c r="U127" s="835"/>
      <c r="V127" s="835"/>
      <c r="W127" s="835"/>
      <c r="X127" s="835"/>
      <c r="Y127" s="835"/>
      <c r="Z127" s="836"/>
      <c r="AA127" s="775" t="s">
        <v>122</v>
      </c>
      <c r="AB127" s="776"/>
      <c r="AC127" s="776"/>
      <c r="AD127" s="776"/>
      <c r="AE127" s="777"/>
      <c r="AF127" s="778" t="s">
        <v>122</v>
      </c>
      <c r="AG127" s="776"/>
      <c r="AH127" s="776"/>
      <c r="AI127" s="776"/>
      <c r="AJ127" s="777"/>
      <c r="AK127" s="778" t="s">
        <v>122</v>
      </c>
      <c r="AL127" s="776"/>
      <c r="AM127" s="776"/>
      <c r="AN127" s="776"/>
      <c r="AO127" s="777"/>
      <c r="AP127" s="820" t="s">
        <v>122</v>
      </c>
      <c r="AQ127" s="821"/>
      <c r="AR127" s="821"/>
      <c r="AS127" s="821"/>
      <c r="AT127" s="822"/>
      <c r="AU127" s="220"/>
      <c r="AV127" s="220"/>
      <c r="AW127" s="220"/>
      <c r="AX127" s="837" t="s">
        <v>460</v>
      </c>
      <c r="AY127" s="808"/>
      <c r="AZ127" s="808"/>
      <c r="BA127" s="808"/>
      <c r="BB127" s="808"/>
      <c r="BC127" s="808"/>
      <c r="BD127" s="808"/>
      <c r="BE127" s="809"/>
      <c r="BF127" s="807" t="s">
        <v>461</v>
      </c>
      <c r="BG127" s="808"/>
      <c r="BH127" s="808"/>
      <c r="BI127" s="808"/>
      <c r="BJ127" s="808"/>
      <c r="BK127" s="808"/>
      <c r="BL127" s="809"/>
      <c r="BM127" s="807" t="s">
        <v>462</v>
      </c>
      <c r="BN127" s="808"/>
      <c r="BO127" s="808"/>
      <c r="BP127" s="808"/>
      <c r="BQ127" s="808"/>
      <c r="BR127" s="808"/>
      <c r="BS127" s="809"/>
      <c r="BT127" s="807" t="s">
        <v>463</v>
      </c>
      <c r="BU127" s="808"/>
      <c r="BV127" s="808"/>
      <c r="BW127" s="808"/>
      <c r="BX127" s="808"/>
      <c r="BY127" s="808"/>
      <c r="BZ127" s="810"/>
      <c r="CA127" s="220"/>
      <c r="CB127" s="220"/>
      <c r="CC127" s="220"/>
      <c r="CD127" s="243"/>
      <c r="CE127" s="243"/>
      <c r="CF127" s="243"/>
      <c r="CG127" s="220"/>
      <c r="CH127" s="220"/>
      <c r="CI127" s="220"/>
      <c r="CJ127" s="242"/>
      <c r="CK127" s="850"/>
      <c r="CL127" s="851"/>
      <c r="CM127" s="851"/>
      <c r="CN127" s="851"/>
      <c r="CO127" s="852"/>
      <c r="CP127" s="811" t="s">
        <v>464</v>
      </c>
      <c r="CQ127" s="748"/>
      <c r="CR127" s="748"/>
      <c r="CS127" s="748"/>
      <c r="CT127" s="748"/>
      <c r="CU127" s="748"/>
      <c r="CV127" s="748"/>
      <c r="CW127" s="748"/>
      <c r="CX127" s="748"/>
      <c r="CY127" s="748"/>
      <c r="CZ127" s="748"/>
      <c r="DA127" s="748"/>
      <c r="DB127" s="748"/>
      <c r="DC127" s="748"/>
      <c r="DD127" s="748"/>
      <c r="DE127" s="748"/>
      <c r="DF127" s="749"/>
      <c r="DG127" s="812">
        <v>2205132</v>
      </c>
      <c r="DH127" s="813"/>
      <c r="DI127" s="813"/>
      <c r="DJ127" s="813"/>
      <c r="DK127" s="813"/>
      <c r="DL127" s="813">
        <v>3638740</v>
      </c>
      <c r="DM127" s="813"/>
      <c r="DN127" s="813"/>
      <c r="DO127" s="813"/>
      <c r="DP127" s="813"/>
      <c r="DQ127" s="813">
        <v>4081426</v>
      </c>
      <c r="DR127" s="813"/>
      <c r="DS127" s="813"/>
      <c r="DT127" s="813"/>
      <c r="DU127" s="813"/>
      <c r="DV127" s="790">
        <v>5.2</v>
      </c>
      <c r="DW127" s="790"/>
      <c r="DX127" s="790"/>
      <c r="DY127" s="790"/>
      <c r="DZ127" s="791"/>
    </row>
    <row r="128" spans="1:130" s="218" customFormat="1" ht="26.25" customHeight="1" thickBot="1" x14ac:dyDescent="0.25">
      <c r="A128" s="792" t="s">
        <v>465</v>
      </c>
      <c r="B128" s="793"/>
      <c r="C128" s="793"/>
      <c r="D128" s="793"/>
      <c r="E128" s="793"/>
      <c r="F128" s="793"/>
      <c r="G128" s="793"/>
      <c r="H128" s="793"/>
      <c r="I128" s="793"/>
      <c r="J128" s="793"/>
      <c r="K128" s="793"/>
      <c r="L128" s="793"/>
      <c r="M128" s="793"/>
      <c r="N128" s="793"/>
      <c r="O128" s="793"/>
      <c r="P128" s="793"/>
      <c r="Q128" s="793"/>
      <c r="R128" s="793"/>
      <c r="S128" s="793"/>
      <c r="T128" s="793"/>
      <c r="U128" s="793"/>
      <c r="V128" s="793"/>
      <c r="W128" s="794" t="s">
        <v>466</v>
      </c>
      <c r="X128" s="794"/>
      <c r="Y128" s="794"/>
      <c r="Z128" s="795"/>
      <c r="AA128" s="796">
        <v>3575896</v>
      </c>
      <c r="AB128" s="797"/>
      <c r="AC128" s="797"/>
      <c r="AD128" s="797"/>
      <c r="AE128" s="798"/>
      <c r="AF128" s="799">
        <v>3428755</v>
      </c>
      <c r="AG128" s="797"/>
      <c r="AH128" s="797"/>
      <c r="AI128" s="797"/>
      <c r="AJ128" s="798"/>
      <c r="AK128" s="799">
        <v>3351971</v>
      </c>
      <c r="AL128" s="797"/>
      <c r="AM128" s="797"/>
      <c r="AN128" s="797"/>
      <c r="AO128" s="798"/>
      <c r="AP128" s="800"/>
      <c r="AQ128" s="801"/>
      <c r="AR128" s="801"/>
      <c r="AS128" s="801"/>
      <c r="AT128" s="802"/>
      <c r="AU128" s="220"/>
      <c r="AV128" s="220"/>
      <c r="AW128" s="220"/>
      <c r="AX128" s="803" t="s">
        <v>467</v>
      </c>
      <c r="AY128" s="804"/>
      <c r="AZ128" s="804"/>
      <c r="BA128" s="804"/>
      <c r="BB128" s="804"/>
      <c r="BC128" s="804"/>
      <c r="BD128" s="804"/>
      <c r="BE128" s="805"/>
      <c r="BF128" s="782" t="s">
        <v>122</v>
      </c>
      <c r="BG128" s="783"/>
      <c r="BH128" s="783"/>
      <c r="BI128" s="783"/>
      <c r="BJ128" s="783"/>
      <c r="BK128" s="783"/>
      <c r="BL128" s="806"/>
      <c r="BM128" s="782">
        <v>11.25</v>
      </c>
      <c r="BN128" s="783"/>
      <c r="BO128" s="783"/>
      <c r="BP128" s="783"/>
      <c r="BQ128" s="783"/>
      <c r="BR128" s="783"/>
      <c r="BS128" s="806"/>
      <c r="BT128" s="782">
        <v>20</v>
      </c>
      <c r="BU128" s="783"/>
      <c r="BV128" s="783"/>
      <c r="BW128" s="783"/>
      <c r="BX128" s="783"/>
      <c r="BY128" s="783"/>
      <c r="BZ128" s="784"/>
      <c r="CA128" s="243"/>
      <c r="CB128" s="243"/>
      <c r="CC128" s="243"/>
      <c r="CD128" s="243"/>
      <c r="CE128" s="243"/>
      <c r="CF128" s="243"/>
      <c r="CG128" s="220"/>
      <c r="CH128" s="220"/>
      <c r="CI128" s="220"/>
      <c r="CJ128" s="242"/>
      <c r="CK128" s="853"/>
      <c r="CL128" s="854"/>
      <c r="CM128" s="854"/>
      <c r="CN128" s="854"/>
      <c r="CO128" s="855"/>
      <c r="CP128" s="785" t="s">
        <v>468</v>
      </c>
      <c r="CQ128" s="726"/>
      <c r="CR128" s="726"/>
      <c r="CS128" s="726"/>
      <c r="CT128" s="726"/>
      <c r="CU128" s="726"/>
      <c r="CV128" s="726"/>
      <c r="CW128" s="726"/>
      <c r="CX128" s="726"/>
      <c r="CY128" s="726"/>
      <c r="CZ128" s="726"/>
      <c r="DA128" s="726"/>
      <c r="DB128" s="726"/>
      <c r="DC128" s="726"/>
      <c r="DD128" s="726"/>
      <c r="DE128" s="726"/>
      <c r="DF128" s="727"/>
      <c r="DG128" s="786" t="s">
        <v>122</v>
      </c>
      <c r="DH128" s="787"/>
      <c r="DI128" s="787"/>
      <c r="DJ128" s="787"/>
      <c r="DK128" s="787"/>
      <c r="DL128" s="787" t="s">
        <v>122</v>
      </c>
      <c r="DM128" s="787"/>
      <c r="DN128" s="787"/>
      <c r="DO128" s="787"/>
      <c r="DP128" s="787"/>
      <c r="DQ128" s="787" t="s">
        <v>122</v>
      </c>
      <c r="DR128" s="787"/>
      <c r="DS128" s="787"/>
      <c r="DT128" s="787"/>
      <c r="DU128" s="787"/>
      <c r="DV128" s="788" t="s">
        <v>122</v>
      </c>
      <c r="DW128" s="788"/>
      <c r="DX128" s="788"/>
      <c r="DY128" s="788"/>
      <c r="DZ128" s="789"/>
    </row>
    <row r="129" spans="1:131" s="218" customFormat="1" ht="26.25" customHeight="1" x14ac:dyDescent="0.2">
      <c r="A129" s="770" t="s">
        <v>102</v>
      </c>
      <c r="B129" s="771"/>
      <c r="C129" s="771"/>
      <c r="D129" s="771"/>
      <c r="E129" s="771"/>
      <c r="F129" s="771"/>
      <c r="G129" s="771"/>
      <c r="H129" s="771"/>
      <c r="I129" s="771"/>
      <c r="J129" s="771"/>
      <c r="K129" s="771"/>
      <c r="L129" s="771"/>
      <c r="M129" s="771"/>
      <c r="N129" s="771"/>
      <c r="O129" s="771"/>
      <c r="P129" s="771"/>
      <c r="Q129" s="771"/>
      <c r="R129" s="771"/>
      <c r="S129" s="771"/>
      <c r="T129" s="771"/>
      <c r="U129" s="771"/>
      <c r="V129" s="771"/>
      <c r="W129" s="772" t="s">
        <v>469</v>
      </c>
      <c r="X129" s="773"/>
      <c r="Y129" s="773"/>
      <c r="Z129" s="774"/>
      <c r="AA129" s="775">
        <v>78624182</v>
      </c>
      <c r="AB129" s="776"/>
      <c r="AC129" s="776"/>
      <c r="AD129" s="776"/>
      <c r="AE129" s="777"/>
      <c r="AF129" s="778">
        <v>80328206</v>
      </c>
      <c r="AG129" s="776"/>
      <c r="AH129" s="776"/>
      <c r="AI129" s="776"/>
      <c r="AJ129" s="777"/>
      <c r="AK129" s="778">
        <v>83824632</v>
      </c>
      <c r="AL129" s="776"/>
      <c r="AM129" s="776"/>
      <c r="AN129" s="776"/>
      <c r="AO129" s="777"/>
      <c r="AP129" s="779"/>
      <c r="AQ129" s="780"/>
      <c r="AR129" s="780"/>
      <c r="AS129" s="780"/>
      <c r="AT129" s="781"/>
      <c r="AU129" s="221"/>
      <c r="AV129" s="221"/>
      <c r="AW129" s="221"/>
      <c r="AX129" s="747" t="s">
        <v>470</v>
      </c>
      <c r="AY129" s="748"/>
      <c r="AZ129" s="748"/>
      <c r="BA129" s="748"/>
      <c r="BB129" s="748"/>
      <c r="BC129" s="748"/>
      <c r="BD129" s="748"/>
      <c r="BE129" s="749"/>
      <c r="BF129" s="766" t="s">
        <v>122</v>
      </c>
      <c r="BG129" s="767"/>
      <c r="BH129" s="767"/>
      <c r="BI129" s="767"/>
      <c r="BJ129" s="767"/>
      <c r="BK129" s="767"/>
      <c r="BL129" s="768"/>
      <c r="BM129" s="766">
        <v>16.25</v>
      </c>
      <c r="BN129" s="767"/>
      <c r="BO129" s="767"/>
      <c r="BP129" s="767"/>
      <c r="BQ129" s="767"/>
      <c r="BR129" s="767"/>
      <c r="BS129" s="768"/>
      <c r="BT129" s="766">
        <v>30</v>
      </c>
      <c r="BU129" s="767"/>
      <c r="BV129" s="767"/>
      <c r="BW129" s="767"/>
      <c r="BX129" s="767"/>
      <c r="BY129" s="767"/>
      <c r="BZ129" s="769"/>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2">
      <c r="A130" s="770" t="s">
        <v>471</v>
      </c>
      <c r="B130" s="771"/>
      <c r="C130" s="771"/>
      <c r="D130" s="771"/>
      <c r="E130" s="771"/>
      <c r="F130" s="771"/>
      <c r="G130" s="771"/>
      <c r="H130" s="771"/>
      <c r="I130" s="771"/>
      <c r="J130" s="771"/>
      <c r="K130" s="771"/>
      <c r="L130" s="771"/>
      <c r="M130" s="771"/>
      <c r="N130" s="771"/>
      <c r="O130" s="771"/>
      <c r="P130" s="771"/>
      <c r="Q130" s="771"/>
      <c r="R130" s="771"/>
      <c r="S130" s="771"/>
      <c r="T130" s="771"/>
      <c r="U130" s="771"/>
      <c r="V130" s="771"/>
      <c r="W130" s="772" t="s">
        <v>472</v>
      </c>
      <c r="X130" s="773"/>
      <c r="Y130" s="773"/>
      <c r="Z130" s="774"/>
      <c r="AA130" s="775">
        <v>6274516</v>
      </c>
      <c r="AB130" s="776"/>
      <c r="AC130" s="776"/>
      <c r="AD130" s="776"/>
      <c r="AE130" s="777"/>
      <c r="AF130" s="778">
        <v>5868413</v>
      </c>
      <c r="AG130" s="776"/>
      <c r="AH130" s="776"/>
      <c r="AI130" s="776"/>
      <c r="AJ130" s="777"/>
      <c r="AK130" s="778">
        <v>5534306</v>
      </c>
      <c r="AL130" s="776"/>
      <c r="AM130" s="776"/>
      <c r="AN130" s="776"/>
      <c r="AO130" s="777"/>
      <c r="AP130" s="779"/>
      <c r="AQ130" s="780"/>
      <c r="AR130" s="780"/>
      <c r="AS130" s="780"/>
      <c r="AT130" s="781"/>
      <c r="AU130" s="221"/>
      <c r="AV130" s="221"/>
      <c r="AW130" s="221"/>
      <c r="AX130" s="747" t="s">
        <v>473</v>
      </c>
      <c r="AY130" s="748"/>
      <c r="AZ130" s="748"/>
      <c r="BA130" s="748"/>
      <c r="BB130" s="748"/>
      <c r="BC130" s="748"/>
      <c r="BD130" s="748"/>
      <c r="BE130" s="749"/>
      <c r="BF130" s="750">
        <v>0.5</v>
      </c>
      <c r="BG130" s="751"/>
      <c r="BH130" s="751"/>
      <c r="BI130" s="751"/>
      <c r="BJ130" s="751"/>
      <c r="BK130" s="751"/>
      <c r="BL130" s="752"/>
      <c r="BM130" s="750">
        <v>25</v>
      </c>
      <c r="BN130" s="751"/>
      <c r="BO130" s="751"/>
      <c r="BP130" s="751"/>
      <c r="BQ130" s="751"/>
      <c r="BR130" s="751"/>
      <c r="BS130" s="752"/>
      <c r="BT130" s="750">
        <v>35</v>
      </c>
      <c r="BU130" s="751"/>
      <c r="BV130" s="751"/>
      <c r="BW130" s="751"/>
      <c r="BX130" s="751"/>
      <c r="BY130" s="751"/>
      <c r="BZ130" s="753"/>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5">
      <c r="A131" s="754"/>
      <c r="B131" s="755"/>
      <c r="C131" s="755"/>
      <c r="D131" s="755"/>
      <c r="E131" s="755"/>
      <c r="F131" s="755"/>
      <c r="G131" s="755"/>
      <c r="H131" s="755"/>
      <c r="I131" s="755"/>
      <c r="J131" s="755"/>
      <c r="K131" s="755"/>
      <c r="L131" s="755"/>
      <c r="M131" s="755"/>
      <c r="N131" s="755"/>
      <c r="O131" s="755"/>
      <c r="P131" s="755"/>
      <c r="Q131" s="755"/>
      <c r="R131" s="755"/>
      <c r="S131" s="755"/>
      <c r="T131" s="755"/>
      <c r="U131" s="755"/>
      <c r="V131" s="755"/>
      <c r="W131" s="756" t="s">
        <v>474</v>
      </c>
      <c r="X131" s="757"/>
      <c r="Y131" s="757"/>
      <c r="Z131" s="758"/>
      <c r="AA131" s="759">
        <v>72349666</v>
      </c>
      <c r="AB131" s="760"/>
      <c r="AC131" s="760"/>
      <c r="AD131" s="760"/>
      <c r="AE131" s="761"/>
      <c r="AF131" s="762">
        <v>74459793</v>
      </c>
      <c r="AG131" s="760"/>
      <c r="AH131" s="760"/>
      <c r="AI131" s="760"/>
      <c r="AJ131" s="761"/>
      <c r="AK131" s="762">
        <v>78290326</v>
      </c>
      <c r="AL131" s="760"/>
      <c r="AM131" s="760"/>
      <c r="AN131" s="760"/>
      <c r="AO131" s="761"/>
      <c r="AP131" s="763"/>
      <c r="AQ131" s="764"/>
      <c r="AR131" s="764"/>
      <c r="AS131" s="764"/>
      <c r="AT131" s="765"/>
      <c r="AU131" s="221"/>
      <c r="AV131" s="221"/>
      <c r="AW131" s="221"/>
      <c r="AX131" s="725" t="s">
        <v>475</v>
      </c>
      <c r="AY131" s="726"/>
      <c r="AZ131" s="726"/>
      <c r="BA131" s="726"/>
      <c r="BB131" s="726"/>
      <c r="BC131" s="726"/>
      <c r="BD131" s="726"/>
      <c r="BE131" s="727"/>
      <c r="BF131" s="728" t="s">
        <v>122</v>
      </c>
      <c r="BG131" s="729"/>
      <c r="BH131" s="729"/>
      <c r="BI131" s="729"/>
      <c r="BJ131" s="729"/>
      <c r="BK131" s="729"/>
      <c r="BL131" s="730"/>
      <c r="BM131" s="728">
        <v>350</v>
      </c>
      <c r="BN131" s="729"/>
      <c r="BO131" s="729"/>
      <c r="BP131" s="729"/>
      <c r="BQ131" s="729"/>
      <c r="BR131" s="729"/>
      <c r="BS131" s="730"/>
      <c r="BT131" s="731"/>
      <c r="BU131" s="732"/>
      <c r="BV131" s="732"/>
      <c r="BW131" s="732"/>
      <c r="BX131" s="732"/>
      <c r="BY131" s="732"/>
      <c r="BZ131" s="733"/>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2">
      <c r="A132" s="734" t="s">
        <v>476</v>
      </c>
      <c r="B132" s="735"/>
      <c r="C132" s="735"/>
      <c r="D132" s="735"/>
      <c r="E132" s="735"/>
      <c r="F132" s="735"/>
      <c r="G132" s="735"/>
      <c r="H132" s="735"/>
      <c r="I132" s="735"/>
      <c r="J132" s="735"/>
      <c r="K132" s="735"/>
      <c r="L132" s="735"/>
      <c r="M132" s="735"/>
      <c r="N132" s="735"/>
      <c r="O132" s="735"/>
      <c r="P132" s="735"/>
      <c r="Q132" s="735"/>
      <c r="R132" s="735"/>
      <c r="S132" s="735"/>
      <c r="T132" s="735"/>
      <c r="U132" s="735"/>
      <c r="V132" s="738" t="s">
        <v>477</v>
      </c>
      <c r="W132" s="738"/>
      <c r="X132" s="738"/>
      <c r="Y132" s="738"/>
      <c r="Z132" s="739"/>
      <c r="AA132" s="740">
        <v>0.13811812200000001</v>
      </c>
      <c r="AB132" s="741"/>
      <c r="AC132" s="741"/>
      <c r="AD132" s="741"/>
      <c r="AE132" s="742"/>
      <c r="AF132" s="743">
        <v>0.77654661199999997</v>
      </c>
      <c r="AG132" s="741"/>
      <c r="AH132" s="741"/>
      <c r="AI132" s="741"/>
      <c r="AJ132" s="742"/>
      <c r="AK132" s="743">
        <v>0.651288321</v>
      </c>
      <c r="AL132" s="741"/>
      <c r="AM132" s="741"/>
      <c r="AN132" s="741"/>
      <c r="AO132" s="742"/>
      <c r="AP132" s="744"/>
      <c r="AQ132" s="745"/>
      <c r="AR132" s="745"/>
      <c r="AS132" s="745"/>
      <c r="AT132" s="746"/>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5">
      <c r="A133" s="736"/>
      <c r="B133" s="737"/>
      <c r="C133" s="737"/>
      <c r="D133" s="737"/>
      <c r="E133" s="737"/>
      <c r="F133" s="737"/>
      <c r="G133" s="737"/>
      <c r="H133" s="737"/>
      <c r="I133" s="737"/>
      <c r="J133" s="737"/>
      <c r="K133" s="737"/>
      <c r="L133" s="737"/>
      <c r="M133" s="737"/>
      <c r="N133" s="737"/>
      <c r="O133" s="737"/>
      <c r="P133" s="737"/>
      <c r="Q133" s="737"/>
      <c r="R133" s="737"/>
      <c r="S133" s="737"/>
      <c r="T133" s="737"/>
      <c r="U133" s="737"/>
      <c r="V133" s="717" t="s">
        <v>478</v>
      </c>
      <c r="W133" s="717"/>
      <c r="X133" s="717"/>
      <c r="Y133" s="717"/>
      <c r="Z133" s="718"/>
      <c r="AA133" s="719">
        <v>-0.3</v>
      </c>
      <c r="AB133" s="720"/>
      <c r="AC133" s="720"/>
      <c r="AD133" s="720"/>
      <c r="AE133" s="721"/>
      <c r="AF133" s="719">
        <v>0.2</v>
      </c>
      <c r="AG133" s="720"/>
      <c r="AH133" s="720"/>
      <c r="AI133" s="720"/>
      <c r="AJ133" s="721"/>
      <c r="AK133" s="719">
        <v>0.5</v>
      </c>
      <c r="AL133" s="720"/>
      <c r="AM133" s="720"/>
      <c r="AN133" s="720"/>
      <c r="AO133" s="721"/>
      <c r="AP133" s="722"/>
      <c r="AQ133" s="723"/>
      <c r="AR133" s="723"/>
      <c r="AS133" s="723"/>
      <c r="AT133" s="724"/>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2">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4" hidden="1" x14ac:dyDescent="0.2">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SZs0uLluceJfLNF3eGK2pT6MViRfhW+KrFY17KZnUWksdUDpPwoRx3k8siTRotv1LkkheHCyQBd/dwQX4hgg6g==" saltValue="eK6thqZ1JAbnQXUWTBsbgQ=="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2"/>
  <cols>
    <col min="1" max="120" width="2.77734375" style="248" customWidth="1"/>
    <col min="121" max="121" width="0" style="247" hidden="1" customWidth="1"/>
    <col min="122" max="16384" width="9" style="247" hidden="1"/>
  </cols>
  <sheetData>
    <row r="1" spans="1:120" ht="13.2"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7"/>
    </row>
    <row r="17" spans="119:120" ht="13.2" x14ac:dyDescent="0.2">
      <c r="DP17" s="247"/>
    </row>
    <row r="18" spans="119:120" ht="13.2" x14ac:dyDescent="0.2"/>
    <row r="19" spans="119:120" ht="13.2" x14ac:dyDescent="0.2"/>
    <row r="20" spans="119:120" ht="13.2" x14ac:dyDescent="0.2">
      <c r="DO20" s="247"/>
      <c r="DP20" s="247"/>
    </row>
    <row r="21" spans="119:120" ht="13.2" x14ac:dyDescent="0.2">
      <c r="DP21" s="247"/>
    </row>
    <row r="22" spans="119:120" ht="13.2" x14ac:dyDescent="0.2"/>
    <row r="23" spans="119:120" ht="13.2" x14ac:dyDescent="0.2">
      <c r="DO23" s="247"/>
      <c r="DP23" s="247"/>
    </row>
    <row r="24" spans="119:120" ht="13.2" x14ac:dyDescent="0.2">
      <c r="DP24" s="247"/>
    </row>
    <row r="25" spans="119:120" ht="13.2" x14ac:dyDescent="0.2">
      <c r="DP25" s="247"/>
    </row>
    <row r="26" spans="119:120" ht="13.2" x14ac:dyDescent="0.2">
      <c r="DO26" s="247"/>
      <c r="DP26" s="247"/>
    </row>
    <row r="27" spans="119:120" ht="13.2" x14ac:dyDescent="0.2"/>
    <row r="28" spans="119:120" ht="13.2" x14ac:dyDescent="0.2">
      <c r="DO28" s="247"/>
      <c r="DP28" s="247"/>
    </row>
    <row r="29" spans="119:120" ht="13.2" x14ac:dyDescent="0.2">
      <c r="DP29" s="247"/>
    </row>
    <row r="30" spans="119:120" ht="13.2" x14ac:dyDescent="0.2"/>
    <row r="31" spans="119:120" ht="13.2" x14ac:dyDescent="0.2">
      <c r="DO31" s="247"/>
      <c r="DP31" s="247"/>
    </row>
    <row r="32" spans="119:120" ht="13.2" x14ac:dyDescent="0.2"/>
    <row r="33" spans="98:120" ht="13.2" x14ac:dyDescent="0.2">
      <c r="DO33" s="247"/>
      <c r="DP33" s="247"/>
    </row>
    <row r="34" spans="98:120" ht="13.2" x14ac:dyDescent="0.2">
      <c r="DM34" s="247"/>
    </row>
    <row r="35" spans="98:120" ht="13.2" x14ac:dyDescent="0.2">
      <c r="CT35" s="247"/>
      <c r="CU35" s="247"/>
      <c r="CV35" s="247"/>
      <c r="CY35" s="247"/>
      <c r="CZ35" s="247"/>
      <c r="DA35" s="247"/>
      <c r="DD35" s="247"/>
      <c r="DE35" s="247"/>
      <c r="DF35" s="247"/>
      <c r="DI35" s="247"/>
      <c r="DJ35" s="247"/>
      <c r="DK35" s="247"/>
      <c r="DM35" s="247"/>
      <c r="DN35" s="247"/>
      <c r="DO35" s="247"/>
      <c r="DP35" s="247"/>
    </row>
    <row r="36" spans="98:120" ht="13.2" x14ac:dyDescent="0.2"/>
    <row r="37" spans="98:120" ht="13.2" x14ac:dyDescent="0.2">
      <c r="CW37" s="247"/>
      <c r="DB37" s="247"/>
      <c r="DG37" s="247"/>
      <c r="DL37" s="247"/>
      <c r="DP37" s="247"/>
    </row>
    <row r="38" spans="98:120" ht="13.2" x14ac:dyDescent="0.2">
      <c r="CT38" s="247"/>
      <c r="CU38" s="247"/>
      <c r="CV38" s="247"/>
      <c r="CW38" s="247"/>
      <c r="CY38" s="247"/>
      <c r="CZ38" s="247"/>
      <c r="DA38" s="247"/>
      <c r="DB38" s="247"/>
      <c r="DD38" s="247"/>
      <c r="DE38" s="247"/>
      <c r="DF38" s="247"/>
      <c r="DG38" s="247"/>
      <c r="DI38" s="247"/>
      <c r="DJ38" s="247"/>
      <c r="DK38" s="247"/>
      <c r="DL38" s="247"/>
      <c r="DN38" s="247"/>
      <c r="DO38" s="247"/>
      <c r="DP38" s="247"/>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7"/>
      <c r="DO49" s="247"/>
      <c r="DP49" s="247"/>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7"/>
      <c r="CS63" s="247"/>
      <c r="CX63" s="247"/>
      <c r="DC63" s="247"/>
      <c r="DH63" s="247"/>
    </row>
    <row r="64" spans="22:120" ht="13.2" x14ac:dyDescent="0.2">
      <c r="V64" s="247"/>
    </row>
    <row r="65" spans="15:120" ht="13.2" x14ac:dyDescent="0.2">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ht="13.2" x14ac:dyDescent="0.2">
      <c r="Q66" s="247"/>
      <c r="S66" s="247"/>
      <c r="U66" s="247"/>
      <c r="DM66" s="247"/>
    </row>
    <row r="67" spans="15:120" ht="13.2" x14ac:dyDescent="0.2">
      <c r="O67" s="247"/>
      <c r="P67" s="247"/>
      <c r="R67" s="247"/>
      <c r="T67" s="247"/>
      <c r="Y67" s="247"/>
      <c r="CT67" s="247"/>
      <c r="CV67" s="247"/>
      <c r="CW67" s="247"/>
      <c r="CY67" s="247"/>
      <c r="DA67" s="247"/>
      <c r="DB67" s="247"/>
      <c r="DD67" s="247"/>
      <c r="DF67" s="247"/>
      <c r="DG67" s="247"/>
      <c r="DI67" s="247"/>
      <c r="DK67" s="247"/>
      <c r="DL67" s="247"/>
      <c r="DN67" s="247"/>
      <c r="DO67" s="247"/>
      <c r="DP67" s="247"/>
    </row>
    <row r="68" spans="15:120" ht="13.2" x14ac:dyDescent="0.2"/>
    <row r="69" spans="15:120" ht="13.2" x14ac:dyDescent="0.2"/>
    <row r="70" spans="15:120" ht="13.2" x14ac:dyDescent="0.2"/>
    <row r="71" spans="15:120" ht="13.2" x14ac:dyDescent="0.2"/>
    <row r="72" spans="15:120" ht="13.2" x14ac:dyDescent="0.2">
      <c r="DP72" s="247"/>
    </row>
    <row r="73" spans="15:120" ht="13.2" x14ac:dyDescent="0.2">
      <c r="DP73" s="247"/>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7"/>
      <c r="CX96" s="247"/>
      <c r="DC96" s="247"/>
      <c r="DH96" s="247"/>
    </row>
    <row r="97" spans="24:120" ht="13.2" x14ac:dyDescent="0.2">
      <c r="CS97" s="247"/>
      <c r="CX97" s="247"/>
      <c r="DC97" s="247"/>
      <c r="DH97" s="247"/>
      <c r="DP97" s="248" t="s">
        <v>479</v>
      </c>
    </row>
    <row r="98" spans="24:120" ht="13.2" hidden="1" x14ac:dyDescent="0.2">
      <c r="CS98" s="247"/>
      <c r="CX98" s="247"/>
      <c r="DC98" s="247"/>
      <c r="DH98" s="247"/>
    </row>
    <row r="99" spans="24:120" ht="13.2" hidden="1" x14ac:dyDescent="0.2">
      <c r="CS99" s="247"/>
      <c r="CX99" s="247"/>
      <c r="DC99" s="247"/>
      <c r="DH99" s="247"/>
    </row>
    <row r="101" spans="24:120" ht="12" hidden="1" customHeight="1" x14ac:dyDescent="0.2">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2">
      <c r="CU102" s="247"/>
      <c r="CZ102" s="247"/>
      <c r="DE102" s="247"/>
      <c r="DJ102" s="247"/>
      <c r="DM102" s="247"/>
    </row>
    <row r="103" spans="24:120" ht="13.2" hidden="1" x14ac:dyDescent="0.2">
      <c r="CT103" s="247"/>
      <c r="CV103" s="247"/>
      <c r="CW103" s="247"/>
      <c r="CY103" s="247"/>
      <c r="DA103" s="247"/>
      <c r="DB103" s="247"/>
      <c r="DD103" s="247"/>
      <c r="DF103" s="247"/>
      <c r="DG103" s="247"/>
      <c r="DI103" s="247"/>
      <c r="DK103" s="247"/>
      <c r="DL103" s="247"/>
      <c r="DM103" s="247"/>
      <c r="DN103" s="247"/>
      <c r="DO103" s="247"/>
      <c r="DP103" s="247"/>
    </row>
    <row r="104" spans="24:120" ht="13.2" hidden="1" x14ac:dyDescent="0.2">
      <c r="CV104" s="247"/>
      <c r="CW104" s="247"/>
      <c r="DA104" s="247"/>
      <c r="DB104" s="247"/>
      <c r="DF104" s="247"/>
      <c r="DG104" s="247"/>
      <c r="DK104" s="247"/>
      <c r="DL104" s="247"/>
      <c r="DN104" s="247"/>
      <c r="DO104" s="247"/>
      <c r="DP104" s="247"/>
    </row>
    <row r="105" spans="24:120" ht="12.75" hidden="1" customHeight="1" x14ac:dyDescent="0.2"/>
  </sheetData>
  <sheetProtection algorithmName="SHA-512" hashValue="oz9Tj65l/IutIDTmYvp3Rhr7qnfp2daGlG74+qOzR+yMt8ANX0c/xHXrPvcfXatb0gsmopP5mrFBrJrqG/myYQ==" saltValue="+cH9sREZJYexolZB74MFYw==" spinCount="100000" sheet="1" objects="1" scenarios="1"/>
  <dataConsolidate/>
  <phoneticPr fontId="2"/>
  <printOptions horizontalCentered="1" verticalCentered="1"/>
  <pageMargins left="0" right="0" top="0" bottom="0" header="0" footer="0"/>
  <pageSetup paperSize="9" scale="43"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2"/>
  <cols>
    <col min="1" max="116" width="2.6640625" style="248" customWidth="1"/>
    <col min="117" max="16384" width="9" style="247" hidden="1"/>
  </cols>
  <sheetData>
    <row r="1" spans="2:116" ht="13.2"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ht="13.2" x14ac:dyDescent="0.2"/>
    <row r="3" spans="2:116" ht="13.2" x14ac:dyDescent="0.2"/>
    <row r="4" spans="2:116" ht="13.2" x14ac:dyDescent="0.2">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ht="13.2" x14ac:dyDescent="0.2">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ht="13.2" x14ac:dyDescent="0.2"/>
    <row r="20" spans="9:116" ht="13.2" x14ac:dyDescent="0.2"/>
    <row r="21" spans="9:116" ht="13.2" x14ac:dyDescent="0.2">
      <c r="DL21" s="247"/>
    </row>
    <row r="22" spans="9:116" ht="13.2" x14ac:dyDescent="0.2">
      <c r="DI22" s="247"/>
      <c r="DJ22" s="247"/>
      <c r="DK22" s="247"/>
      <c r="DL22" s="247"/>
    </row>
    <row r="23" spans="9:116" ht="13.2" x14ac:dyDescent="0.2">
      <c r="CY23" s="247"/>
      <c r="CZ23" s="247"/>
      <c r="DA23" s="247"/>
      <c r="DB23" s="247"/>
      <c r="DC23" s="247"/>
      <c r="DD23" s="247"/>
      <c r="DE23" s="247"/>
      <c r="DF23" s="247"/>
      <c r="DG23" s="247"/>
      <c r="DH23" s="247"/>
      <c r="DI23" s="247"/>
      <c r="DJ23" s="247"/>
      <c r="DK23" s="247"/>
      <c r="DL23" s="247"/>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7"/>
      <c r="DA35" s="247"/>
      <c r="DB35" s="247"/>
      <c r="DC35" s="247"/>
      <c r="DD35" s="247"/>
      <c r="DE35" s="247"/>
      <c r="DF35" s="247"/>
      <c r="DG35" s="247"/>
      <c r="DH35" s="247"/>
      <c r="DI35" s="247"/>
      <c r="DJ35" s="247"/>
      <c r="DK35" s="247"/>
      <c r="DL35" s="247"/>
    </row>
    <row r="36" spans="15:116" ht="13.2" x14ac:dyDescent="0.2"/>
    <row r="37" spans="15:116" ht="13.2" x14ac:dyDescent="0.2">
      <c r="DL37" s="247"/>
    </row>
    <row r="38" spans="15:116" ht="13.2" x14ac:dyDescent="0.2">
      <c r="DI38" s="247"/>
      <c r="DJ38" s="247"/>
      <c r="DK38" s="247"/>
      <c r="DL38" s="247"/>
    </row>
    <row r="39" spans="15:116" ht="13.2" x14ac:dyDescent="0.2"/>
    <row r="40" spans="15:116" ht="13.2" x14ac:dyDescent="0.2"/>
    <row r="41" spans="15:116" ht="13.2" x14ac:dyDescent="0.2"/>
    <row r="42" spans="15:116" ht="13.2" x14ac:dyDescent="0.2"/>
    <row r="43" spans="15:116" ht="13.2" x14ac:dyDescent="0.2">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ht="13.2" x14ac:dyDescent="0.2">
      <c r="DL44" s="247"/>
    </row>
    <row r="45" spans="15:116" ht="13.2" x14ac:dyDescent="0.2"/>
    <row r="46" spans="15:116" ht="13.2" x14ac:dyDescent="0.2">
      <c r="DA46" s="247"/>
      <c r="DB46" s="247"/>
      <c r="DC46" s="247"/>
      <c r="DD46" s="247"/>
      <c r="DE46" s="247"/>
      <c r="DF46" s="247"/>
      <c r="DG46" s="247"/>
      <c r="DH46" s="247"/>
      <c r="DI46" s="247"/>
      <c r="DJ46" s="247"/>
      <c r="DK46" s="247"/>
      <c r="DL46" s="247"/>
    </row>
    <row r="47" spans="15:116" ht="13.2" x14ac:dyDescent="0.2"/>
    <row r="48" spans="15:116" ht="13.2" x14ac:dyDescent="0.2"/>
    <row r="49" spans="104:116" ht="13.2" x14ac:dyDescent="0.2"/>
    <row r="50" spans="104:116" ht="13.2" x14ac:dyDescent="0.2">
      <c r="CZ50" s="247"/>
      <c r="DA50" s="247"/>
      <c r="DB50" s="247"/>
      <c r="DC50" s="247"/>
      <c r="DD50" s="247"/>
      <c r="DE50" s="247"/>
      <c r="DF50" s="247"/>
      <c r="DG50" s="247"/>
      <c r="DH50" s="247"/>
      <c r="DI50" s="247"/>
      <c r="DJ50" s="247"/>
      <c r="DK50" s="247"/>
      <c r="DL50" s="247"/>
    </row>
    <row r="51" spans="104:116" ht="13.2" x14ac:dyDescent="0.2"/>
    <row r="52" spans="104:116" ht="13.2" x14ac:dyDescent="0.2"/>
    <row r="53" spans="104:116" ht="13.2" x14ac:dyDescent="0.2">
      <c r="DL53" s="247"/>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7"/>
      <c r="DD67" s="247"/>
      <c r="DE67" s="247"/>
      <c r="DF67" s="247"/>
      <c r="DG67" s="247"/>
      <c r="DH67" s="247"/>
      <c r="DI67" s="247"/>
      <c r="DJ67" s="247"/>
      <c r="DK67" s="247"/>
      <c r="DL67" s="247"/>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wGUsM5046rN+O1OcxsKymwjyGnNrlz4f/8mRpwYDTHMOTs+JdUn7hjKfIIP7SQBRXEZMjzAfqqm+RrX/tDWOcw==" saltValue="7Otw27JLZz8gNMJ+r6SwTQ==" spinCount="100000" sheet="1" objects="1" scenarios="1"/>
  <dataConsolidate/>
  <phoneticPr fontId="2"/>
  <printOptions horizontalCentered="1" verticalCentered="1"/>
  <pageMargins left="0" right="0" top="0" bottom="0" header="0" footer="0"/>
  <pageSetup paperSize="9" scale="48" orientation="landscape"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2"/>
  <cols>
    <col min="1" max="36" width="2.44140625" style="249" customWidth="1"/>
    <col min="37" max="44" width="17" style="249" customWidth="1"/>
    <col min="45" max="45" width="6.109375" style="256" customWidth="1"/>
    <col min="46" max="46" width="3" style="254" customWidth="1"/>
    <col min="47" max="47" width="19.109375" style="249" hidden="1" customWidth="1"/>
    <col min="48" max="52" width="12.6640625" style="249" hidden="1" customWidth="1"/>
    <col min="53" max="16384" width="8.6640625" style="249" hidden="1"/>
  </cols>
  <sheetData>
    <row r="1" spans="1:46" ht="13.2" x14ac:dyDescent="0.2">
      <c r="AS1" s="250"/>
      <c r="AT1" s="250"/>
    </row>
    <row r="2" spans="1:46" ht="13.2" x14ac:dyDescent="0.2">
      <c r="AS2" s="250"/>
      <c r="AT2" s="250"/>
    </row>
    <row r="3" spans="1:46" ht="13.2" x14ac:dyDescent="0.2">
      <c r="AS3" s="250"/>
      <c r="AT3" s="250"/>
    </row>
    <row r="4" spans="1:46" ht="13.2" x14ac:dyDescent="0.2">
      <c r="AS4" s="250"/>
      <c r="AT4" s="250"/>
    </row>
    <row r="5" spans="1:46" ht="16.2" x14ac:dyDescent="0.2">
      <c r="A5" s="251" t="s">
        <v>480</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ht="13.2" x14ac:dyDescent="0.2">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481</v>
      </c>
      <c r="AL6" s="255"/>
      <c r="AM6" s="255"/>
      <c r="AN6" s="255"/>
      <c r="AO6" s="250"/>
      <c r="AP6" s="250"/>
      <c r="AQ6" s="250"/>
      <c r="AR6" s="250"/>
    </row>
    <row r="7" spans="1:46" ht="13.5" customHeight="1" x14ac:dyDescent="0.2">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4" t="s">
        <v>482</v>
      </c>
      <c r="AP7" s="260"/>
      <c r="AQ7" s="261" t="s">
        <v>483</v>
      </c>
      <c r="AR7" s="262"/>
    </row>
    <row r="8" spans="1:46" ht="13.2" x14ac:dyDescent="0.2">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5"/>
      <c r="AP8" s="266" t="s">
        <v>484</v>
      </c>
      <c r="AQ8" s="267" t="s">
        <v>485</v>
      </c>
      <c r="AR8" s="268" t="s">
        <v>486</v>
      </c>
    </row>
    <row r="9" spans="1:46" ht="13.2" x14ac:dyDescent="0.2">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26" t="s">
        <v>487</v>
      </c>
      <c r="AL9" s="1127"/>
      <c r="AM9" s="1127"/>
      <c r="AN9" s="1128"/>
      <c r="AO9" s="269">
        <v>29192492</v>
      </c>
      <c r="AP9" s="269">
        <v>75922</v>
      </c>
      <c r="AQ9" s="270">
        <v>69190</v>
      </c>
      <c r="AR9" s="271">
        <v>9.6999999999999993</v>
      </c>
    </row>
    <row r="10" spans="1:46" ht="13.5" customHeight="1" x14ac:dyDescent="0.2">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26" t="s">
        <v>488</v>
      </c>
      <c r="AL10" s="1127"/>
      <c r="AM10" s="1127"/>
      <c r="AN10" s="1128"/>
      <c r="AO10" s="272">
        <v>1229</v>
      </c>
      <c r="AP10" s="272">
        <v>3</v>
      </c>
      <c r="AQ10" s="273">
        <v>1817</v>
      </c>
      <c r="AR10" s="274">
        <v>-99.8</v>
      </c>
    </row>
    <row r="11" spans="1:46" ht="13.5" customHeight="1" x14ac:dyDescent="0.2">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26" t="s">
        <v>489</v>
      </c>
      <c r="AL11" s="1127"/>
      <c r="AM11" s="1127"/>
      <c r="AN11" s="1128"/>
      <c r="AO11" s="272" t="s">
        <v>490</v>
      </c>
      <c r="AP11" s="272" t="s">
        <v>490</v>
      </c>
      <c r="AQ11" s="273">
        <v>711</v>
      </c>
      <c r="AR11" s="274" t="s">
        <v>490</v>
      </c>
    </row>
    <row r="12" spans="1:46" ht="13.5" customHeight="1" x14ac:dyDescent="0.2">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26" t="s">
        <v>491</v>
      </c>
      <c r="AL12" s="1127"/>
      <c r="AM12" s="1127"/>
      <c r="AN12" s="1128"/>
      <c r="AO12" s="272" t="s">
        <v>490</v>
      </c>
      <c r="AP12" s="272" t="s">
        <v>490</v>
      </c>
      <c r="AQ12" s="273">
        <v>19</v>
      </c>
      <c r="AR12" s="274" t="s">
        <v>490</v>
      </c>
    </row>
    <row r="13" spans="1:46" ht="13.5" customHeight="1" x14ac:dyDescent="0.2">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26" t="s">
        <v>492</v>
      </c>
      <c r="AL13" s="1127"/>
      <c r="AM13" s="1127"/>
      <c r="AN13" s="1128"/>
      <c r="AO13" s="272">
        <v>472126</v>
      </c>
      <c r="AP13" s="272">
        <v>1228</v>
      </c>
      <c r="AQ13" s="273">
        <v>2094</v>
      </c>
      <c r="AR13" s="274">
        <v>-41.4</v>
      </c>
    </row>
    <row r="14" spans="1:46" ht="13.5" customHeight="1" x14ac:dyDescent="0.2">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26" t="s">
        <v>493</v>
      </c>
      <c r="AL14" s="1127"/>
      <c r="AM14" s="1127"/>
      <c r="AN14" s="1128"/>
      <c r="AO14" s="272">
        <v>243551</v>
      </c>
      <c r="AP14" s="272">
        <v>633</v>
      </c>
      <c r="AQ14" s="273">
        <v>1351</v>
      </c>
      <c r="AR14" s="274">
        <v>-53.1</v>
      </c>
    </row>
    <row r="15" spans="1:46" ht="13.5" customHeight="1" x14ac:dyDescent="0.2">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29" t="s">
        <v>494</v>
      </c>
      <c r="AL15" s="1130"/>
      <c r="AM15" s="1130"/>
      <c r="AN15" s="1131"/>
      <c r="AO15" s="272">
        <v>-1280868</v>
      </c>
      <c r="AP15" s="272">
        <v>-3331</v>
      </c>
      <c r="AQ15" s="273">
        <v>-3935</v>
      </c>
      <c r="AR15" s="274">
        <v>-15.3</v>
      </c>
    </row>
    <row r="16" spans="1:46" ht="13.2" x14ac:dyDescent="0.2">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29" t="s">
        <v>177</v>
      </c>
      <c r="AL16" s="1130"/>
      <c r="AM16" s="1130"/>
      <c r="AN16" s="1131"/>
      <c r="AO16" s="272">
        <v>28628530</v>
      </c>
      <c r="AP16" s="272">
        <v>74455</v>
      </c>
      <c r="AQ16" s="273">
        <v>71247</v>
      </c>
      <c r="AR16" s="274">
        <v>4.5</v>
      </c>
    </row>
    <row r="17" spans="1:46" ht="13.2" x14ac:dyDescent="0.2">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ht="13.2" x14ac:dyDescent="0.2">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ht="13.2" x14ac:dyDescent="0.2">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495</v>
      </c>
      <c r="AL19" s="250"/>
      <c r="AM19" s="250"/>
      <c r="AN19" s="250"/>
      <c r="AO19" s="250"/>
      <c r="AP19" s="250"/>
      <c r="AQ19" s="250"/>
      <c r="AR19" s="250"/>
    </row>
    <row r="20" spans="1:46" ht="13.2" x14ac:dyDescent="0.2">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496</v>
      </c>
      <c r="AP20" s="281" t="s">
        <v>497</v>
      </c>
      <c r="AQ20" s="282" t="s">
        <v>498</v>
      </c>
      <c r="AR20" s="283"/>
    </row>
    <row r="21" spans="1:46" s="289" customFormat="1" ht="13.2" x14ac:dyDescent="0.2">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32" t="s">
        <v>499</v>
      </c>
      <c r="AL21" s="1133"/>
      <c r="AM21" s="1133"/>
      <c r="AN21" s="1134"/>
      <c r="AO21" s="285">
        <v>6.75</v>
      </c>
      <c r="AP21" s="286">
        <v>6.59</v>
      </c>
      <c r="AQ21" s="287">
        <v>0.16</v>
      </c>
      <c r="AR21" s="255"/>
      <c r="AS21" s="288"/>
      <c r="AT21" s="284"/>
    </row>
    <row r="22" spans="1:46" s="289" customFormat="1" ht="13.2" x14ac:dyDescent="0.2">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32" t="s">
        <v>500</v>
      </c>
      <c r="AL22" s="1133"/>
      <c r="AM22" s="1133"/>
      <c r="AN22" s="1134"/>
      <c r="AO22" s="290">
        <v>100.1</v>
      </c>
      <c r="AP22" s="291">
        <v>99.2</v>
      </c>
      <c r="AQ22" s="292">
        <v>0.9</v>
      </c>
      <c r="AR22" s="276"/>
      <c r="AS22" s="288"/>
      <c r="AT22" s="284"/>
    </row>
    <row r="23" spans="1:46" s="289" customFormat="1" ht="13.2" x14ac:dyDescent="0.2">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ht="13.2" x14ac:dyDescent="0.2">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ht="13.2" x14ac:dyDescent="0.2">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ht="13.2" x14ac:dyDescent="0.2">
      <c r="A26" s="1125" t="s">
        <v>501</v>
      </c>
      <c r="B26" s="1125"/>
      <c r="C26" s="1125"/>
      <c r="D26" s="1125"/>
      <c r="E26" s="1125"/>
      <c r="F26" s="1125"/>
      <c r="G26" s="1125"/>
      <c r="H26" s="1125"/>
      <c r="I26" s="1125"/>
      <c r="J26" s="1125"/>
      <c r="K26" s="1125"/>
      <c r="L26" s="1125"/>
      <c r="M26" s="1125"/>
      <c r="N26" s="1125"/>
      <c r="O26" s="1125"/>
      <c r="P26" s="1125"/>
      <c r="Q26" s="1125"/>
      <c r="R26" s="1125"/>
      <c r="S26" s="1125"/>
      <c r="T26" s="1125"/>
      <c r="U26" s="1125"/>
      <c r="V26" s="1125"/>
      <c r="W26" s="1125"/>
      <c r="X26" s="1125"/>
      <c r="Y26" s="1125"/>
      <c r="Z26" s="1125"/>
      <c r="AA26" s="1125"/>
      <c r="AB26" s="1125"/>
      <c r="AC26" s="1125"/>
      <c r="AD26" s="1125"/>
      <c r="AE26" s="1125"/>
      <c r="AF26" s="1125"/>
      <c r="AG26" s="1125"/>
      <c r="AH26" s="1125"/>
      <c r="AI26" s="1125"/>
      <c r="AJ26" s="1125"/>
      <c r="AK26" s="1125"/>
      <c r="AL26" s="1125"/>
      <c r="AM26" s="1125"/>
      <c r="AN26" s="1125"/>
      <c r="AO26" s="1125"/>
      <c r="AP26" s="1125"/>
      <c r="AQ26" s="1125"/>
      <c r="AR26" s="1125"/>
      <c r="AS26" s="1125"/>
      <c r="AT26" s="255"/>
    </row>
    <row r="27" spans="1:46" ht="13.2" x14ac:dyDescent="0.2">
      <c r="A27" s="297"/>
      <c r="AO27" s="250"/>
      <c r="AP27" s="250"/>
      <c r="AQ27" s="250"/>
      <c r="AR27" s="250"/>
      <c r="AS27" s="250"/>
      <c r="AT27" s="250"/>
    </row>
    <row r="28" spans="1:46" ht="16.2" x14ac:dyDescent="0.2">
      <c r="A28" s="251" t="s">
        <v>502</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ht="13.2" x14ac:dyDescent="0.2">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503</v>
      </c>
      <c r="AL29" s="255"/>
      <c r="AM29" s="255"/>
      <c r="AN29" s="255"/>
      <c r="AO29" s="250"/>
      <c r="AP29" s="250"/>
      <c r="AQ29" s="250"/>
      <c r="AR29" s="250"/>
      <c r="AS29" s="299"/>
    </row>
    <row r="30" spans="1:46" ht="13.5" customHeight="1" x14ac:dyDescent="0.2">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4" t="s">
        <v>482</v>
      </c>
      <c r="AP30" s="260"/>
      <c r="AQ30" s="261" t="s">
        <v>483</v>
      </c>
      <c r="AR30" s="262"/>
    </row>
    <row r="31" spans="1:46" ht="13.2" x14ac:dyDescent="0.2">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5"/>
      <c r="AP31" s="266" t="s">
        <v>484</v>
      </c>
      <c r="AQ31" s="267" t="s">
        <v>485</v>
      </c>
      <c r="AR31" s="268" t="s">
        <v>486</v>
      </c>
    </row>
    <row r="32" spans="1:46" ht="27" customHeight="1" x14ac:dyDescent="0.2">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16" t="s">
        <v>504</v>
      </c>
      <c r="AL32" s="1117"/>
      <c r="AM32" s="1117"/>
      <c r="AN32" s="1118"/>
      <c r="AO32" s="300">
        <v>7513251</v>
      </c>
      <c r="AP32" s="300">
        <v>19540</v>
      </c>
      <c r="AQ32" s="301">
        <v>37151</v>
      </c>
      <c r="AR32" s="302">
        <v>-47.4</v>
      </c>
    </row>
    <row r="33" spans="1:46" ht="13.5" customHeight="1" x14ac:dyDescent="0.2">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16" t="s">
        <v>505</v>
      </c>
      <c r="AL33" s="1117"/>
      <c r="AM33" s="1117"/>
      <c r="AN33" s="1118"/>
      <c r="AO33" s="300" t="s">
        <v>490</v>
      </c>
      <c r="AP33" s="300" t="s">
        <v>490</v>
      </c>
      <c r="AQ33" s="301">
        <v>1</v>
      </c>
      <c r="AR33" s="302" t="s">
        <v>490</v>
      </c>
    </row>
    <row r="34" spans="1:46" ht="27" customHeight="1" x14ac:dyDescent="0.2">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16" t="s">
        <v>506</v>
      </c>
      <c r="AL34" s="1117"/>
      <c r="AM34" s="1117"/>
      <c r="AN34" s="1118"/>
      <c r="AO34" s="300" t="s">
        <v>490</v>
      </c>
      <c r="AP34" s="300" t="s">
        <v>490</v>
      </c>
      <c r="AQ34" s="301">
        <v>48</v>
      </c>
      <c r="AR34" s="302" t="s">
        <v>490</v>
      </c>
    </row>
    <row r="35" spans="1:46" ht="27" customHeight="1" x14ac:dyDescent="0.2">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16" t="s">
        <v>507</v>
      </c>
      <c r="AL35" s="1117"/>
      <c r="AM35" s="1117"/>
      <c r="AN35" s="1118"/>
      <c r="AO35" s="300">
        <v>1579870</v>
      </c>
      <c r="AP35" s="300">
        <v>4109</v>
      </c>
      <c r="AQ35" s="301">
        <v>8181</v>
      </c>
      <c r="AR35" s="302">
        <v>-49.8</v>
      </c>
    </row>
    <row r="36" spans="1:46" ht="27" customHeight="1" x14ac:dyDescent="0.2">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16" t="s">
        <v>508</v>
      </c>
      <c r="AL36" s="1117"/>
      <c r="AM36" s="1117"/>
      <c r="AN36" s="1118"/>
      <c r="AO36" s="300" t="s">
        <v>490</v>
      </c>
      <c r="AP36" s="300" t="s">
        <v>490</v>
      </c>
      <c r="AQ36" s="301">
        <v>473</v>
      </c>
      <c r="AR36" s="302" t="s">
        <v>490</v>
      </c>
    </row>
    <row r="37" spans="1:46" ht="13.5" customHeight="1" x14ac:dyDescent="0.2">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16" t="s">
        <v>509</v>
      </c>
      <c r="AL37" s="1117"/>
      <c r="AM37" s="1117"/>
      <c r="AN37" s="1118"/>
      <c r="AO37" s="300">
        <v>303052</v>
      </c>
      <c r="AP37" s="300">
        <v>788</v>
      </c>
      <c r="AQ37" s="301">
        <v>499</v>
      </c>
      <c r="AR37" s="302">
        <v>57.9</v>
      </c>
    </row>
    <row r="38" spans="1:46" ht="27" customHeight="1" x14ac:dyDescent="0.2">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19" t="s">
        <v>510</v>
      </c>
      <c r="AL38" s="1120"/>
      <c r="AM38" s="1120"/>
      <c r="AN38" s="1121"/>
      <c r="AO38" s="303" t="s">
        <v>490</v>
      </c>
      <c r="AP38" s="303" t="s">
        <v>490</v>
      </c>
      <c r="AQ38" s="304">
        <v>1</v>
      </c>
      <c r="AR38" s="292" t="s">
        <v>490</v>
      </c>
      <c r="AS38" s="299"/>
    </row>
    <row r="39" spans="1:46" ht="13.2" x14ac:dyDescent="0.2">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19" t="s">
        <v>511</v>
      </c>
      <c r="AL39" s="1120"/>
      <c r="AM39" s="1120"/>
      <c r="AN39" s="1121"/>
      <c r="AO39" s="300">
        <v>-3351971</v>
      </c>
      <c r="AP39" s="300">
        <v>-8718</v>
      </c>
      <c r="AQ39" s="301">
        <v>-8269</v>
      </c>
      <c r="AR39" s="302">
        <v>5.4</v>
      </c>
      <c r="AS39" s="299"/>
    </row>
    <row r="40" spans="1:46" ht="27" customHeight="1" x14ac:dyDescent="0.2">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16" t="s">
        <v>512</v>
      </c>
      <c r="AL40" s="1117"/>
      <c r="AM40" s="1117"/>
      <c r="AN40" s="1118"/>
      <c r="AO40" s="300">
        <v>-5534306</v>
      </c>
      <c r="AP40" s="300">
        <v>-14393</v>
      </c>
      <c r="AQ40" s="301">
        <v>-27482</v>
      </c>
      <c r="AR40" s="302">
        <v>-47.6</v>
      </c>
      <c r="AS40" s="299"/>
    </row>
    <row r="41" spans="1:46" ht="13.2" x14ac:dyDescent="0.2">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22" t="s">
        <v>287</v>
      </c>
      <c r="AL41" s="1123"/>
      <c r="AM41" s="1123"/>
      <c r="AN41" s="1124"/>
      <c r="AO41" s="300">
        <v>509896</v>
      </c>
      <c r="AP41" s="300">
        <v>1326</v>
      </c>
      <c r="AQ41" s="301">
        <v>10602</v>
      </c>
      <c r="AR41" s="302">
        <v>-87.5</v>
      </c>
      <c r="AS41" s="299"/>
    </row>
    <row r="42" spans="1:46" ht="13.2" x14ac:dyDescent="0.2">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ht="13.2" x14ac:dyDescent="0.2">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ht="13.2" x14ac:dyDescent="0.2">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ht="13.2" x14ac:dyDescent="0.2">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ht="13.2" x14ac:dyDescent="0.2">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2">
      <c r="A47" s="309" t="s">
        <v>513</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ht="13.2" x14ac:dyDescent="0.2">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514</v>
      </c>
      <c r="AL48" s="310"/>
      <c r="AM48" s="310"/>
      <c r="AN48" s="310"/>
      <c r="AO48" s="310"/>
      <c r="AP48" s="310"/>
      <c r="AQ48" s="311"/>
      <c r="AR48" s="310"/>
    </row>
    <row r="49" spans="1:44" ht="13.5" customHeight="1" x14ac:dyDescent="0.2">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09" t="s">
        <v>482</v>
      </c>
      <c r="AN49" s="1111" t="s">
        <v>515</v>
      </c>
      <c r="AO49" s="1112"/>
      <c r="AP49" s="1112"/>
      <c r="AQ49" s="1112"/>
      <c r="AR49" s="1113"/>
    </row>
    <row r="50" spans="1:44" ht="13.2" x14ac:dyDescent="0.2">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10"/>
      <c r="AN50" s="316" t="s">
        <v>516</v>
      </c>
      <c r="AO50" s="317" t="s">
        <v>517</v>
      </c>
      <c r="AP50" s="318" t="s">
        <v>518</v>
      </c>
      <c r="AQ50" s="319" t="s">
        <v>519</v>
      </c>
      <c r="AR50" s="320" t="s">
        <v>520</v>
      </c>
    </row>
    <row r="51" spans="1:44" ht="13.2" x14ac:dyDescent="0.2">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521</v>
      </c>
      <c r="AL51" s="313"/>
      <c r="AM51" s="321">
        <v>16179367</v>
      </c>
      <c r="AN51" s="322">
        <v>43019</v>
      </c>
      <c r="AO51" s="323">
        <v>21.1</v>
      </c>
      <c r="AP51" s="324">
        <v>52191</v>
      </c>
      <c r="AQ51" s="325">
        <v>13.4</v>
      </c>
      <c r="AR51" s="326">
        <v>7.7</v>
      </c>
    </row>
    <row r="52" spans="1:44" ht="13.2" x14ac:dyDescent="0.2">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522</v>
      </c>
      <c r="AM52" s="329">
        <v>11906513</v>
      </c>
      <c r="AN52" s="330">
        <v>31658</v>
      </c>
      <c r="AO52" s="331">
        <v>38.4</v>
      </c>
      <c r="AP52" s="332">
        <v>26807</v>
      </c>
      <c r="AQ52" s="333">
        <v>6.6</v>
      </c>
      <c r="AR52" s="334">
        <v>31.8</v>
      </c>
    </row>
    <row r="53" spans="1:44" ht="13.2" x14ac:dyDescent="0.2">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523</v>
      </c>
      <c r="AL53" s="313"/>
      <c r="AM53" s="321">
        <v>16046337</v>
      </c>
      <c r="AN53" s="322">
        <v>42353</v>
      </c>
      <c r="AO53" s="323">
        <v>-1.5</v>
      </c>
      <c r="AP53" s="324">
        <v>48105</v>
      </c>
      <c r="AQ53" s="325">
        <v>-7.8</v>
      </c>
      <c r="AR53" s="326">
        <v>6.3</v>
      </c>
    </row>
    <row r="54" spans="1:44" ht="13.2" x14ac:dyDescent="0.2">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522</v>
      </c>
      <c r="AM54" s="329">
        <v>8672700</v>
      </c>
      <c r="AN54" s="330">
        <v>22891</v>
      </c>
      <c r="AO54" s="331">
        <v>-27.7</v>
      </c>
      <c r="AP54" s="332">
        <v>24072</v>
      </c>
      <c r="AQ54" s="333">
        <v>-10.199999999999999</v>
      </c>
      <c r="AR54" s="334">
        <v>-17.5</v>
      </c>
    </row>
    <row r="55" spans="1:44" ht="13.2" x14ac:dyDescent="0.2">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524</v>
      </c>
      <c r="AL55" s="313"/>
      <c r="AM55" s="321">
        <v>17076795</v>
      </c>
      <c r="AN55" s="322">
        <v>44784</v>
      </c>
      <c r="AO55" s="323">
        <v>5.7</v>
      </c>
      <c r="AP55" s="324">
        <v>47446</v>
      </c>
      <c r="AQ55" s="325">
        <v>-1.4</v>
      </c>
      <c r="AR55" s="326">
        <v>7.1</v>
      </c>
    </row>
    <row r="56" spans="1:44" ht="13.2" x14ac:dyDescent="0.2">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522</v>
      </c>
      <c r="AM56" s="329">
        <v>10812622</v>
      </c>
      <c r="AN56" s="330">
        <v>28356</v>
      </c>
      <c r="AO56" s="331">
        <v>23.9</v>
      </c>
      <c r="AP56" s="332">
        <v>24371</v>
      </c>
      <c r="AQ56" s="333">
        <v>1.2</v>
      </c>
      <c r="AR56" s="334">
        <v>22.7</v>
      </c>
    </row>
    <row r="57" spans="1:44" ht="13.2" x14ac:dyDescent="0.2">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525</v>
      </c>
      <c r="AL57" s="313"/>
      <c r="AM57" s="321">
        <v>22749959</v>
      </c>
      <c r="AN57" s="322">
        <v>59449</v>
      </c>
      <c r="AO57" s="323">
        <v>32.700000000000003</v>
      </c>
      <c r="AP57" s="324">
        <v>48387</v>
      </c>
      <c r="AQ57" s="325">
        <v>2</v>
      </c>
      <c r="AR57" s="326">
        <v>30.7</v>
      </c>
    </row>
    <row r="58" spans="1:44" ht="13.2" x14ac:dyDescent="0.2">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522</v>
      </c>
      <c r="AM58" s="329">
        <v>17155143</v>
      </c>
      <c r="AN58" s="330">
        <v>44829</v>
      </c>
      <c r="AO58" s="331">
        <v>58.1</v>
      </c>
      <c r="AP58" s="332">
        <v>25592</v>
      </c>
      <c r="AQ58" s="333">
        <v>5</v>
      </c>
      <c r="AR58" s="334">
        <v>53.1</v>
      </c>
    </row>
    <row r="59" spans="1:44" ht="13.2" x14ac:dyDescent="0.2">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526</v>
      </c>
      <c r="AL59" s="313"/>
      <c r="AM59" s="321">
        <v>24834366</v>
      </c>
      <c r="AN59" s="322">
        <v>64588</v>
      </c>
      <c r="AO59" s="323">
        <v>8.6</v>
      </c>
      <c r="AP59" s="324">
        <v>49684</v>
      </c>
      <c r="AQ59" s="325">
        <v>2.7</v>
      </c>
      <c r="AR59" s="326">
        <v>5.9</v>
      </c>
    </row>
    <row r="60" spans="1:44" ht="13.2" x14ac:dyDescent="0.2">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522</v>
      </c>
      <c r="AM60" s="329">
        <v>18530313</v>
      </c>
      <c r="AN60" s="330">
        <v>48193</v>
      </c>
      <c r="AO60" s="331">
        <v>7.5</v>
      </c>
      <c r="AP60" s="332">
        <v>28303</v>
      </c>
      <c r="AQ60" s="333">
        <v>10.6</v>
      </c>
      <c r="AR60" s="334">
        <v>-3.1</v>
      </c>
    </row>
    <row r="61" spans="1:44" ht="13.2" x14ac:dyDescent="0.2">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527</v>
      </c>
      <c r="AL61" s="335"/>
      <c r="AM61" s="336">
        <v>19377365</v>
      </c>
      <c r="AN61" s="337">
        <v>50839</v>
      </c>
      <c r="AO61" s="338">
        <v>13.3</v>
      </c>
      <c r="AP61" s="339">
        <v>49163</v>
      </c>
      <c r="AQ61" s="340">
        <v>1.8</v>
      </c>
      <c r="AR61" s="326">
        <v>11.5</v>
      </c>
    </row>
    <row r="62" spans="1:44" ht="13.2" x14ac:dyDescent="0.2">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522</v>
      </c>
      <c r="AM62" s="329">
        <v>13415458</v>
      </c>
      <c r="AN62" s="330">
        <v>35185</v>
      </c>
      <c r="AO62" s="331">
        <v>20</v>
      </c>
      <c r="AP62" s="332">
        <v>25829</v>
      </c>
      <c r="AQ62" s="333">
        <v>2.6</v>
      </c>
      <c r="AR62" s="334">
        <v>17.399999999999999</v>
      </c>
    </row>
    <row r="63" spans="1:44" ht="13.2" x14ac:dyDescent="0.2">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ht="13.2" x14ac:dyDescent="0.2">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ht="13.2" x14ac:dyDescent="0.2">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ht="13.2" x14ac:dyDescent="0.2">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2">
      <c r="AK67" s="250"/>
      <c r="AL67" s="250"/>
      <c r="AM67" s="250"/>
      <c r="AN67" s="250"/>
      <c r="AO67" s="250"/>
      <c r="AP67" s="250"/>
      <c r="AQ67" s="250"/>
      <c r="AR67" s="250"/>
      <c r="AS67" s="250"/>
      <c r="AT67" s="250"/>
    </row>
    <row r="68" spans="1:46" ht="13.5" hidden="1" customHeight="1" x14ac:dyDescent="0.2">
      <c r="AK68" s="250"/>
      <c r="AL68" s="250"/>
      <c r="AM68" s="250"/>
      <c r="AN68" s="250"/>
      <c r="AO68" s="250"/>
      <c r="AP68" s="250"/>
      <c r="AQ68" s="250"/>
      <c r="AR68" s="250"/>
    </row>
    <row r="69" spans="1:46" ht="13.5" hidden="1" customHeight="1" x14ac:dyDescent="0.2">
      <c r="AK69" s="250"/>
      <c r="AL69" s="250"/>
      <c r="AM69" s="250"/>
      <c r="AN69" s="250"/>
      <c r="AO69" s="250"/>
      <c r="AP69" s="250"/>
      <c r="AQ69" s="250"/>
      <c r="AR69" s="250"/>
    </row>
    <row r="70" spans="1:46" ht="13.2" hidden="1" x14ac:dyDescent="0.2">
      <c r="AK70" s="250"/>
      <c r="AL70" s="250"/>
      <c r="AM70" s="250"/>
      <c r="AN70" s="250"/>
      <c r="AO70" s="250"/>
      <c r="AP70" s="250"/>
      <c r="AQ70" s="250"/>
      <c r="AR70" s="250"/>
    </row>
    <row r="71" spans="1:46" ht="13.2" hidden="1" x14ac:dyDescent="0.2">
      <c r="AK71" s="250"/>
      <c r="AL71" s="250"/>
      <c r="AM71" s="250"/>
      <c r="AN71" s="250"/>
      <c r="AO71" s="250"/>
      <c r="AP71" s="250"/>
      <c r="AQ71" s="250"/>
      <c r="AR71" s="250"/>
    </row>
    <row r="72" spans="1:46" ht="13.2" hidden="1" x14ac:dyDescent="0.2">
      <c r="AK72" s="250"/>
      <c r="AL72" s="250"/>
      <c r="AM72" s="250"/>
      <c r="AN72" s="250"/>
      <c r="AO72" s="250"/>
      <c r="AP72" s="250"/>
      <c r="AQ72" s="250"/>
      <c r="AR72" s="250"/>
    </row>
    <row r="73" spans="1:46" ht="13.2" hidden="1" x14ac:dyDescent="0.2">
      <c r="AK73" s="250"/>
      <c r="AL73" s="250"/>
      <c r="AM73" s="250"/>
      <c r="AN73" s="250"/>
      <c r="AO73" s="250"/>
      <c r="AP73" s="250"/>
      <c r="AQ73" s="250"/>
      <c r="AR73" s="250"/>
    </row>
  </sheetData>
  <sheetProtection algorithmName="SHA-512" hashValue="Ct9TTLDvdjh7r1Nfxu033bNKPiKaWnZM0KVrLIHX4DFMO99oXJt1j8MaEWJD4PeIf8muAkMCC+d2v6RA5ni7OQ==" saltValue="JG/J8SACxR1yYOpWPscCcw=="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2"/>
  <cols>
    <col min="1" max="125" width="2.44140625" style="248" customWidth="1"/>
    <col min="126" max="16384" width="9" style="247" hidden="1"/>
  </cols>
  <sheetData>
    <row r="1" spans="2:125" ht="13.5" customHeight="1"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ht="13.2" x14ac:dyDescent="0.2">
      <c r="B2" s="247"/>
      <c r="DG2" s="247"/>
    </row>
    <row r="3" spans="2:125" ht="13.2" x14ac:dyDescent="0.2">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ht="13.2" x14ac:dyDescent="0.2"/>
    <row r="5" spans="2:125" ht="13.2" x14ac:dyDescent="0.2"/>
    <row r="6" spans="2:125" ht="13.2" x14ac:dyDescent="0.2"/>
    <row r="7" spans="2:125" ht="13.2" x14ac:dyDescent="0.2"/>
    <row r="8" spans="2:125" ht="13.2" x14ac:dyDescent="0.2"/>
    <row r="9" spans="2:125" ht="13.2" x14ac:dyDescent="0.2">
      <c r="DU9" s="247"/>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7"/>
    </row>
    <row r="18" spans="125:125" ht="13.2" x14ac:dyDescent="0.2"/>
    <row r="19" spans="125:125" ht="13.2" x14ac:dyDescent="0.2"/>
    <row r="20" spans="125:125" ht="13.2" x14ac:dyDescent="0.2">
      <c r="DU20" s="247"/>
    </row>
    <row r="21" spans="125:125" ht="13.2" x14ac:dyDescent="0.2">
      <c r="DU21" s="247"/>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7"/>
    </row>
    <row r="29" spans="125:125" ht="13.2" x14ac:dyDescent="0.2"/>
    <row r="30" spans="125:125" ht="13.2" x14ac:dyDescent="0.2"/>
    <row r="31" spans="125:125" ht="13.2" x14ac:dyDescent="0.2"/>
    <row r="32" spans="125:125" ht="13.2" x14ac:dyDescent="0.2"/>
    <row r="33" spans="2:125" ht="13.2" x14ac:dyDescent="0.2">
      <c r="B33" s="247"/>
      <c r="G33" s="247"/>
      <c r="I33" s="247"/>
    </row>
    <row r="34" spans="2:125" ht="13.2" x14ac:dyDescent="0.2">
      <c r="C34" s="247"/>
      <c r="P34" s="247"/>
      <c r="DE34" s="247"/>
      <c r="DH34" s="247"/>
    </row>
    <row r="35" spans="2:125" ht="13.2" x14ac:dyDescent="0.2">
      <c r="D35" s="247"/>
      <c r="E35" s="247"/>
      <c r="DG35" s="247"/>
      <c r="DJ35" s="247"/>
      <c r="DP35" s="247"/>
      <c r="DQ35" s="247"/>
      <c r="DR35" s="247"/>
      <c r="DS35" s="247"/>
      <c r="DT35" s="247"/>
      <c r="DU35" s="247"/>
    </row>
    <row r="36" spans="2:125" ht="13.2" x14ac:dyDescent="0.2">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ht="13.2" x14ac:dyDescent="0.2">
      <c r="DU37" s="247"/>
    </row>
    <row r="38" spans="2:125" ht="13.2" x14ac:dyDescent="0.2">
      <c r="DT38" s="247"/>
      <c r="DU38" s="247"/>
    </row>
    <row r="39" spans="2:125" ht="13.2" x14ac:dyDescent="0.2"/>
    <row r="40" spans="2:125" ht="13.2" x14ac:dyDescent="0.2">
      <c r="DH40" s="247"/>
    </row>
    <row r="41" spans="2:125" ht="13.2" x14ac:dyDescent="0.2">
      <c r="DE41" s="247"/>
    </row>
    <row r="42" spans="2:125" ht="13.2" x14ac:dyDescent="0.2">
      <c r="DG42" s="247"/>
      <c r="DJ42" s="247"/>
    </row>
    <row r="43" spans="2:125" ht="13.2" x14ac:dyDescent="0.2">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ht="13.2" x14ac:dyDescent="0.2">
      <c r="DU44" s="247"/>
    </row>
    <row r="45" spans="2:125" ht="13.2" x14ac:dyDescent="0.2"/>
    <row r="46" spans="2:125" ht="13.2" x14ac:dyDescent="0.2"/>
    <row r="47" spans="2:125" ht="13.2" x14ac:dyDescent="0.2"/>
    <row r="48" spans="2:125" ht="13.2" x14ac:dyDescent="0.2">
      <c r="DT48" s="247"/>
      <c r="DU48" s="247"/>
    </row>
    <row r="49" spans="120:125" ht="13.2" x14ac:dyDescent="0.2">
      <c r="DU49" s="247"/>
    </row>
    <row r="50" spans="120:125" ht="13.2" x14ac:dyDescent="0.2">
      <c r="DU50" s="247"/>
    </row>
    <row r="51" spans="120:125" ht="13.2" x14ac:dyDescent="0.2">
      <c r="DP51" s="247"/>
      <c r="DQ51" s="247"/>
      <c r="DR51" s="247"/>
      <c r="DS51" s="247"/>
      <c r="DT51" s="247"/>
      <c r="DU51" s="247"/>
    </row>
    <row r="52" spans="120:125" ht="13.2" x14ac:dyDescent="0.2"/>
    <row r="53" spans="120:125" ht="13.2" x14ac:dyDescent="0.2"/>
    <row r="54" spans="120:125" ht="13.2" x14ac:dyDescent="0.2">
      <c r="DU54" s="247"/>
    </row>
    <row r="55" spans="120:125" ht="13.2" x14ac:dyDescent="0.2"/>
    <row r="56" spans="120:125" ht="13.2" x14ac:dyDescent="0.2"/>
    <row r="57" spans="120:125" ht="13.2" x14ac:dyDescent="0.2"/>
    <row r="58" spans="120:125" ht="13.2" x14ac:dyDescent="0.2">
      <c r="DU58" s="247"/>
    </row>
    <row r="59" spans="120:125" ht="13.2" x14ac:dyDescent="0.2"/>
    <row r="60" spans="120:125" ht="13.2" x14ac:dyDescent="0.2"/>
    <row r="61" spans="120:125" ht="13.2" x14ac:dyDescent="0.2"/>
    <row r="62" spans="120:125" ht="13.2" x14ac:dyDescent="0.2"/>
    <row r="63" spans="120:125" ht="13.2" x14ac:dyDescent="0.2">
      <c r="DU63" s="247"/>
    </row>
    <row r="64" spans="120:125" ht="13.2" x14ac:dyDescent="0.2">
      <c r="DT64" s="247"/>
      <c r="DU64" s="247"/>
    </row>
    <row r="65" spans="123:125" ht="13.2" x14ac:dyDescent="0.2"/>
    <row r="66" spans="123:125" ht="13.2" x14ac:dyDescent="0.2"/>
    <row r="67" spans="123:125" ht="13.2" x14ac:dyDescent="0.2"/>
    <row r="68" spans="123:125" ht="13.2" x14ac:dyDescent="0.2"/>
    <row r="69" spans="123:125" ht="13.2" x14ac:dyDescent="0.2">
      <c r="DS69" s="247"/>
      <c r="DT69" s="247"/>
      <c r="DU69" s="247"/>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7"/>
    </row>
    <row r="83" spans="116:125" ht="13.2" x14ac:dyDescent="0.2">
      <c r="DM83" s="247"/>
      <c r="DN83" s="247"/>
      <c r="DO83" s="247"/>
      <c r="DP83" s="247"/>
      <c r="DQ83" s="247"/>
      <c r="DR83" s="247"/>
      <c r="DS83" s="247"/>
      <c r="DT83" s="247"/>
      <c r="DU83" s="247"/>
    </row>
    <row r="84" spans="116:125" ht="13.2" x14ac:dyDescent="0.2"/>
    <row r="85" spans="116:125" ht="13.2" x14ac:dyDescent="0.2"/>
    <row r="86" spans="116:125" ht="13.2" x14ac:dyDescent="0.2"/>
    <row r="87" spans="116:125" ht="13.2" x14ac:dyDescent="0.2"/>
    <row r="88" spans="116:125" ht="13.2" x14ac:dyDescent="0.2">
      <c r="DU88" s="247"/>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7"/>
      <c r="DT94" s="247"/>
      <c r="DU94" s="247"/>
    </row>
    <row r="95" spans="116:125" ht="13.5" customHeight="1" x14ac:dyDescent="0.2">
      <c r="DU95" s="247"/>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7"/>
    </row>
    <row r="102" spans="124:125" ht="13.5" customHeight="1" x14ac:dyDescent="0.2"/>
    <row r="103" spans="124:125" ht="13.5" customHeight="1" x14ac:dyDescent="0.2"/>
    <row r="104" spans="124:125" ht="13.5" customHeight="1" x14ac:dyDescent="0.2">
      <c r="DT104" s="247"/>
      <c r="DU104" s="247"/>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7" t="s">
        <v>479</v>
      </c>
    </row>
    <row r="121" spans="125:125" ht="13.5" hidden="1" customHeight="1" x14ac:dyDescent="0.2">
      <c r="DU121" s="247"/>
    </row>
  </sheetData>
  <sheetProtection algorithmName="SHA-512" hashValue="8KfpzER3wswg5SEZMP9BKVwVgu9LVT5nhyiaf7p77hUruaQ/DIHuJC6/OzunelNIFQakxMr9WqITxvbn548k1Q==" saltValue="oBLuqo8hKC0aYbCX2QgO5A==" spinCount="100000" sheet="1" objects="1" scenarios="1"/>
  <dataConsolidate/>
  <phoneticPr fontId="2"/>
  <printOptions horizontalCentered="1" verticalCentered="1"/>
  <pageMargins left="0" right="0" top="0.19685039370078741" bottom="0" header="0.39370078740157483" footer="0"/>
  <pageSetup paperSize="9" scale="39" orientation="landscape"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4140625" style="248" customWidth="1"/>
    <col min="126" max="142" width="0" style="247" hidden="1" customWidth="1"/>
    <col min="143" max="16384" width="9" style="247" hidden="1"/>
  </cols>
  <sheetData>
    <row r="1" spans="1:125" ht="13.5" customHeight="1"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ht="13.2" x14ac:dyDescent="0.2">
      <c r="B2" s="247"/>
      <c r="T2" s="247"/>
    </row>
    <row r="3" spans="1:125" ht="13.2" x14ac:dyDescent="0.2">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7"/>
      <c r="G33" s="247"/>
      <c r="I33" s="247"/>
    </row>
    <row r="34" spans="2:125" ht="13.2" x14ac:dyDescent="0.2">
      <c r="C34" s="247"/>
      <c r="P34" s="247"/>
      <c r="R34" s="247"/>
      <c r="U34" s="247"/>
    </row>
    <row r="35" spans="2:125" ht="13.2" x14ac:dyDescent="0.2">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ht="13.2" x14ac:dyDescent="0.2">
      <c r="F36" s="247"/>
      <c r="H36" s="247"/>
      <c r="J36" s="247"/>
      <c r="K36" s="247"/>
      <c r="L36" s="247"/>
      <c r="M36" s="247"/>
      <c r="N36" s="247"/>
      <c r="O36" s="247"/>
      <c r="Q36" s="247"/>
      <c r="S36" s="247"/>
      <c r="V36" s="247"/>
    </row>
    <row r="37" spans="2:125" ht="13.2" x14ac:dyDescent="0.2"/>
    <row r="38" spans="2:125" ht="13.2" x14ac:dyDescent="0.2"/>
    <row r="39" spans="2:125" ht="13.2" x14ac:dyDescent="0.2"/>
    <row r="40" spans="2:125" ht="13.2" x14ac:dyDescent="0.2">
      <c r="U40" s="247"/>
    </row>
    <row r="41" spans="2:125" ht="13.2" x14ac:dyDescent="0.2">
      <c r="R41" s="247"/>
    </row>
    <row r="42" spans="2:125" ht="13.2" x14ac:dyDescent="0.2">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ht="13.2" x14ac:dyDescent="0.2">
      <c r="Q43" s="247"/>
      <c r="S43" s="247"/>
      <c r="V43" s="247"/>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8" t="s">
        <v>479</v>
      </c>
    </row>
  </sheetData>
  <sheetProtection algorithmName="SHA-512" hashValue="/12Bm5Zhgi1gCg5UmjE1xJQ1VZb3uN0O2gieKA5gbWi24oRw/HFq8UL7/PY89S21T3hPIovCmwbU1T6KAzO5gQ==" saltValue="iRZ5Yf7Rt0Avq+cp8uWyug==" spinCount="100000" sheet="1" objects="1" scenarios="1"/>
  <dataConsolidate/>
  <phoneticPr fontId="2"/>
  <printOptions horizontalCentered="1" verticalCentered="1"/>
  <pageMargins left="0" right="0" top="0.19685039370078741" bottom="0" header="0.39370078740157483" footer="0"/>
  <pageSetup paperSize="9" scale="39" orientation="landscape"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Normal="100"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s="1" customFormat="1" ht="16.5" customHeight="1" x14ac:dyDescent="0.2"/>
    <row r="20" s="1" customFormat="1" ht="16.5" customHeight="1" x14ac:dyDescent="0.2"/>
    <row r="21" s="1" customFormat="1" ht="16.5" customHeight="1" x14ac:dyDescent="0.2"/>
    <row r="22" s="1" customFormat="1" ht="16.5" customHeight="1" x14ac:dyDescent="0.2"/>
    <row r="23" s="1" customFormat="1" ht="16.5" customHeight="1" x14ac:dyDescent="0.2"/>
    <row r="24" s="1" customFormat="1" ht="16.5" customHeight="1" x14ac:dyDescent="0.2"/>
    <row r="25" s="1" customFormat="1" ht="16.5" customHeight="1" x14ac:dyDescent="0.2"/>
    <row r="26" s="1" customFormat="1" ht="16.5" customHeight="1" x14ac:dyDescent="0.2"/>
    <row r="27" s="1" customFormat="1" ht="16.5" customHeight="1" x14ac:dyDescent="0.2"/>
    <row r="28" s="1" customFormat="1" ht="16.5" customHeight="1" x14ac:dyDescent="0.2"/>
    <row r="29" s="1" customFormat="1" ht="16.5" customHeight="1" x14ac:dyDescent="0.2"/>
    <row r="30" s="1" customFormat="1" ht="16.5" customHeight="1" x14ac:dyDescent="0.2"/>
    <row r="31" s="1" customFormat="1" ht="16.5" customHeight="1" x14ac:dyDescent="0.2"/>
    <row r="32" s="1" customFormat="1"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529</v>
      </c>
      <c r="G46" s="8" t="s">
        <v>530</v>
      </c>
      <c r="H46" s="8" t="s">
        <v>531</v>
      </c>
      <c r="I46" s="8" t="s">
        <v>532</v>
      </c>
      <c r="J46" s="9" t="s">
        <v>533</v>
      </c>
    </row>
    <row r="47" spans="2:10" ht="57.75" customHeight="1" x14ac:dyDescent="0.2">
      <c r="B47" s="10"/>
      <c r="C47" s="1135" t="s">
        <v>3</v>
      </c>
      <c r="D47" s="1135"/>
      <c r="E47" s="1136"/>
      <c r="F47" s="11">
        <v>17</v>
      </c>
      <c r="G47" s="12">
        <v>16.37</v>
      </c>
      <c r="H47" s="12">
        <v>18.190000000000001</v>
      </c>
      <c r="I47" s="12">
        <v>18.13</v>
      </c>
      <c r="J47" s="13">
        <v>15.43</v>
      </c>
    </row>
    <row r="48" spans="2:10" ht="57.75" customHeight="1" x14ac:dyDescent="0.2">
      <c r="B48" s="14"/>
      <c r="C48" s="1137" t="s">
        <v>4</v>
      </c>
      <c r="D48" s="1137"/>
      <c r="E48" s="1138"/>
      <c r="F48" s="15">
        <v>0.57999999999999996</v>
      </c>
      <c r="G48" s="16">
        <v>3.29</v>
      </c>
      <c r="H48" s="16">
        <v>1.89</v>
      </c>
      <c r="I48" s="16">
        <v>0.78</v>
      </c>
      <c r="J48" s="17">
        <v>0.38</v>
      </c>
    </row>
    <row r="49" spans="2:10" ht="57.75" customHeight="1" thickBot="1" x14ac:dyDescent="0.25">
      <c r="B49" s="18"/>
      <c r="C49" s="1139" t="s">
        <v>5</v>
      </c>
      <c r="D49" s="1139"/>
      <c r="E49" s="1140"/>
      <c r="F49" s="19" t="s">
        <v>534</v>
      </c>
      <c r="G49" s="20">
        <v>3.02</v>
      </c>
      <c r="H49" s="20">
        <v>0.21</v>
      </c>
      <c r="I49" s="20" t="s">
        <v>535</v>
      </c>
      <c r="J49" s="21" t="s">
        <v>536</v>
      </c>
    </row>
    <row r="50" spans="2:10" ht="13.2" x14ac:dyDescent="0.2"/>
  </sheetData>
  <sheetProtection algorithmName="SHA-512" hashValue="JASO3EH1YeCJYseXEu3gXVy/ZYYDfUd9zRsXms9wRQxbH1/KEOTkW70y/rWSNSZdCi4T1210TJPgYB9FkqWV0Q==" saltValue="tx0JZszbO2OrmZNcuxyUj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家宮　順也</cp:lastModifiedBy>
  <cp:lastPrinted>2026-03-10T04:32:57Z</cp:lastPrinted>
  <dcterms:created xsi:type="dcterms:W3CDTF">2026-02-23T07:36:42Z</dcterms:created>
  <dcterms:modified xsi:type="dcterms:W3CDTF">2026-03-17T07:53:21Z</dcterms:modified>
  <cp:category/>
</cp:coreProperties>
</file>