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F4B3B41D-4F2C-457E-96F2-34F523689ADF}" xr6:coauthVersionLast="47" xr6:coauthVersionMax="47" xr10:uidLastSave="{00000000-0000-0000-0000-000000000000}"/>
  <workbookProtection workbookAlgorithmName="SHA-512" workbookHashValue="K1VEpdGwSi/ZVUXnIrYEnaxjM+kfDL58EfBalfSIAd0+ZjvqLJQzWJU1nTK8N4w+ylOvBbltTnYa35LNsmcwfA==" workbookSaltValue="y4ETwsNM6AjiT5ou2piDn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E85" i="4"/>
  <c r="BB10" i="4"/>
  <c r="W10" i="4"/>
  <c r="BB8" i="4"/>
  <c r="AD8" i="4"/>
  <c r="B8" i="4"/>
</calcChain>
</file>

<file path=xl/sharedStrings.xml><?xml version="1.0" encoding="utf-8"?>
<sst xmlns="http://schemas.openxmlformats.org/spreadsheetml/2006/main" count="320" uniqueCount="114">
  <si>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</si>
  <si>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</si>
  <si>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</si>
  <si>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</si>
  <si>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</si>
  <si>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</si>
  <si>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</si>
  <si>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</si>
  <si>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</si>
  <si>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</si>
  <si>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</si>
  <si>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</si>
  <si>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</si>
  <si>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</si>
  <si>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</si>
  <si>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</si>
  <si>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</si>
  <si>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</si>
  <si>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</si>
  <si>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</si>
  <si>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</si>
  <si>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</si>
  <si>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</si>
  <si>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</si>
  <si>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</si>
  <si>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</si>
  <si>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</si>
  <si>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</si>
  <si>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</si>
  <si>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</si>
  <si>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</si>
  <si>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</si>
  <si>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</si>
  <si>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</si>
  <si>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</si>
  <si>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</si>
  <si>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</si>
  <si>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</si>
  <si>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</si>
  <si>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</si>
  <si>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</si>
  <si>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</si>
  <si>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</si>
  <si>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</si>
  <si>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</si>
  <si>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</si>
  <si>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</si>
  <si>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</si>
  <si>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</si>
  <si>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</si>
  <si>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</si>
  <si>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</si>
  <si>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</si>
  <si>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</si>
  <si>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</si>
  <si>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</si>
  <si>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</si>
  <si>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</si>
  <si>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</si>
  <si>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</si>
  <si>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</si>
  <si>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</si>
  <si>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</si>
  <si>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</si>
  <si>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</si>
  <si>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</si>
  <si>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</si>
  <si>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</si>
  <si>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</si>
  <si>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</si>
  <si>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</si>
  <si>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</si>
  <si>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</si>
  <si>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</si>
  <si>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</si>
  <si>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</si>
  <si>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</si>
  <si>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</si>
  <si>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</si>
  <si>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</si>
  <si>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</si>
  <si>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</si>
  <si>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</si>
  <si>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</si>
  <si>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</si>
  <si>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</si>
  <si>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</si>
  <si>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</si>
  <si>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</si>
  <si>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</si>
  <si>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</si>
  <si>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</si>
  <si>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</si>
  <si>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</si>
  <si>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</si>
  <si>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田尻町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</si>
  <si>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</si>
  <si>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</si>
  <si>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</si>
  <si>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</si>
  <si>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</si>
  <si>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</si>
  <si>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</si>
  <si>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</si>
  <si>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</si>
  <si>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</si>
  <si>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</si>
  <si>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</si>
  <si>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</si>
  <si>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</si>
  <si>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</si>
  <si>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令和6年度から法適用となり、類似団体平均値での単年度の比較となる。
　経常収支比率は 101.47% と100%を上回り黒字を確保しているおり、類似団体平均103.27%と同水準となっている。
　累積欠損金比率は0%で、欠損金は発生しておらず健全である。
　流動比率は 111.08%で、短期的な支払能力は確保されている。
　企業債残高対事業規模比率は 508.69%で相対的に低く、債務負担は比較的抑制されている。
　経費回収率は 86.96%で、汚水処理費を使用料で十分賄えていない状況にある。使用料水準の検討、接続促進、維持管理費の縮減等により回収率の向上が必要である。
　汚水処理原価は 142.55円で類似団体と比較し低水準となっている。
　水洗化率は 90.34%で、加入促進の取組強化により、引き続き使用料収入の増加と経費回収率の改善を図る必要がある。</t>
    <rPh sb="15" eb="22">
      <t>ルイジダンタイヘイキンチ</t>
    </rPh>
    <rPh sb="77" eb="79">
      <t>ヘイキン</t>
    </rPh>
    <rPh sb="87" eb="90">
      <t>ドウスイジュン</t>
    </rPh>
    <rPh sb="312" eb="314">
      <t>ヒカク</t>
    </rPh>
    <rPh sb="315" eb="318">
      <t>テイスイジュン</t>
    </rPh>
    <rPh sb="354" eb="355">
      <t>ヒ</t>
    </rPh>
    <rPh sb="356" eb="357">
      <t>ツヅ</t>
    </rPh>
    <rPh sb="376" eb="377">
      <t>ハカ</t>
    </rPh>
    <rPh sb="378" eb="380">
      <t>ヒツヨウ</t>
    </rPh>
    <phoneticPr fontId="4"/>
  </si>
  <si>
    <t>　有形固定資産減価償却率は 3.86%と低いが、令和6年度に法適用したことによる計上開始時点の影響が大きいと考えられる。
　管渠老朽化率は 0%で、現時点で耐用年数50年を経過した老朽管渠はないが、将来的に改修時期が重なることが予想される。
　事故・陥没等のリスク低減の観点から、点検結果に基づく更新の平準化（計画的な改築更新）を検討する必要がある。</t>
    <rPh sb="74" eb="77">
      <t>ゲンジテン</t>
    </rPh>
    <rPh sb="78" eb="82">
      <t>タイヨウネンスウ</t>
    </rPh>
    <rPh sb="84" eb="85">
      <t>ネン</t>
    </rPh>
    <rPh sb="86" eb="88">
      <t>ケイカ</t>
    </rPh>
    <rPh sb="90" eb="94">
      <t>ロウキュウカンキョ</t>
    </rPh>
    <rPh sb="99" eb="102">
      <t>ショウライテキ</t>
    </rPh>
    <rPh sb="108" eb="109">
      <t>カサ</t>
    </rPh>
    <rPh sb="114" eb="116">
      <t>ヨソウ</t>
    </rPh>
    <rPh sb="169" eb="171">
      <t>ヒツヨウ</t>
    </rPh>
    <phoneticPr fontId="4"/>
  </si>
  <si>
    <t>　令和6年度からの法適用により単年度評価であるが、経常収支は黒字（101.47%）、累積欠損金なし、流動比率も100%超で短期的な健全性は確保されている。
　一方、経費回収率が86.96%と全国平均を下回り、使用料で汚水処理費を十分賄えていないこと、水洗化率が類似・全国平均より低いことが課題である。
　今後は、老朽化・更新需要を見据え、接続促進・費用低減・料金水準の検討等を組み合わせて、持続可能な経営基盤の確立を図る必要がある。</t>
    <rPh sb="165" eb="167">
      <t>ミス</t>
    </rPh>
    <rPh sb="210" eb="2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</si>
</sst>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7E0-4101-9939-2C599ED1AD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07E0-4101-9939-2C599ED1AD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6C-4237-955A-3A7D930570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60.92</c:v>
                </c:pt>
              </c:numCache>
            </c:numRef>
          </c:val>
          <c:smooth val="0"/>
          <c:extLst>
            <c:ext xmlns:c16="http://schemas.microsoft.com/office/drawing/2014/chart" uri="{C3380CC4-5D6E-409C-BE32-E72D297353CC}">
              <c16:uniqueId val="{00000001-406C-4237-955A-3A7D930570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90.34</c:v>
                </c:pt>
              </c:numCache>
            </c:numRef>
          </c:val>
          <c:extLst>
            <c:ext xmlns:c16="http://schemas.microsoft.com/office/drawing/2014/chart" uri="{C3380CC4-5D6E-409C-BE32-E72D297353CC}">
              <c16:uniqueId val="{00000000-9CAB-4746-BD0E-785638606A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92.33</c:v>
                </c:pt>
              </c:numCache>
            </c:numRef>
          </c:val>
          <c:smooth val="0"/>
          <c:extLst>
            <c:ext xmlns:c16="http://schemas.microsoft.com/office/drawing/2014/chart" uri="{C3380CC4-5D6E-409C-BE32-E72D297353CC}">
              <c16:uniqueId val="{00000001-9CAB-4746-BD0E-785638606A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101.47</c:v>
                </c:pt>
              </c:numCache>
            </c:numRef>
          </c:val>
          <c:extLst>
            <c:ext xmlns:c16="http://schemas.microsoft.com/office/drawing/2014/chart" uri="{C3380CC4-5D6E-409C-BE32-E72D297353CC}">
              <c16:uniqueId val="{00000000-5A8C-457C-8319-AC47B07064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103.27</c:v>
                </c:pt>
              </c:numCache>
            </c:numRef>
          </c:val>
          <c:smooth val="0"/>
          <c:extLst>
            <c:ext xmlns:c16="http://schemas.microsoft.com/office/drawing/2014/chart" uri="{C3380CC4-5D6E-409C-BE32-E72D297353CC}">
              <c16:uniqueId val="{00000001-5A8C-457C-8319-AC47B07064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3.86</c:v>
                </c:pt>
              </c:numCache>
            </c:numRef>
          </c:val>
          <c:extLst>
            <c:ext xmlns:c16="http://schemas.microsoft.com/office/drawing/2014/chart" uri="{C3380CC4-5D6E-409C-BE32-E72D297353CC}">
              <c16:uniqueId val="{00000000-723D-448A-ACC7-ABF89B3CF8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25.69</c:v>
                </c:pt>
              </c:numCache>
            </c:numRef>
          </c:val>
          <c:smooth val="0"/>
          <c:extLst>
            <c:ext xmlns:c16="http://schemas.microsoft.com/office/drawing/2014/chart" uri="{C3380CC4-5D6E-409C-BE32-E72D297353CC}">
              <c16:uniqueId val="{00000001-723D-448A-ACC7-ABF89B3CF8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F1-4834-80BA-1C51A0AEB3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2.9</c:v>
                </c:pt>
              </c:numCache>
            </c:numRef>
          </c:val>
          <c:smooth val="0"/>
          <c:extLst>
            <c:ext xmlns:c16="http://schemas.microsoft.com/office/drawing/2014/chart" uri="{C3380CC4-5D6E-409C-BE32-E72D297353CC}">
              <c16:uniqueId val="{00000001-57F1-4834-80BA-1C51A0AEB3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50-4C83-BC0A-846D8AE891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20.28</c:v>
                </c:pt>
              </c:numCache>
            </c:numRef>
          </c:val>
          <c:smooth val="0"/>
          <c:extLst>
            <c:ext xmlns:c16="http://schemas.microsoft.com/office/drawing/2014/chart" uri="{C3380CC4-5D6E-409C-BE32-E72D297353CC}">
              <c16:uniqueId val="{00000001-1850-4C83-BC0A-846D8AE891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111.08</c:v>
                </c:pt>
              </c:numCache>
            </c:numRef>
          </c:val>
          <c:extLst>
            <c:ext xmlns:c16="http://schemas.microsoft.com/office/drawing/2014/chart" uri="{C3380CC4-5D6E-409C-BE32-E72D297353CC}">
              <c16:uniqueId val="{00000000-03F2-49E4-8BE0-C0ECC6A778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74.84</c:v>
                </c:pt>
              </c:numCache>
            </c:numRef>
          </c:val>
          <c:smooth val="0"/>
          <c:extLst>
            <c:ext xmlns:c16="http://schemas.microsoft.com/office/drawing/2014/chart" uri="{C3380CC4-5D6E-409C-BE32-E72D297353CC}">
              <c16:uniqueId val="{00000001-03F2-49E4-8BE0-C0ECC6A778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508.69</c:v>
                </c:pt>
              </c:numCache>
            </c:numRef>
          </c:val>
          <c:extLst>
            <c:ext xmlns:c16="http://schemas.microsoft.com/office/drawing/2014/chart" uri="{C3380CC4-5D6E-409C-BE32-E72D297353CC}">
              <c16:uniqueId val="{00000000-2CF2-48CB-AE01-B317B348921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693.82</c:v>
                </c:pt>
              </c:numCache>
            </c:numRef>
          </c:val>
          <c:smooth val="0"/>
          <c:extLst>
            <c:ext xmlns:c16="http://schemas.microsoft.com/office/drawing/2014/chart" uri="{C3380CC4-5D6E-409C-BE32-E72D297353CC}">
              <c16:uniqueId val="{00000001-2CF2-48CB-AE01-B317B348921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86.96</c:v>
                </c:pt>
              </c:numCache>
            </c:numRef>
          </c:val>
          <c:extLst>
            <c:ext xmlns:c16="http://schemas.microsoft.com/office/drawing/2014/chart" uri="{C3380CC4-5D6E-409C-BE32-E72D297353CC}">
              <c16:uniqueId val="{00000000-0ABE-4377-859B-2BC2011026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85.44</c:v>
                </c:pt>
              </c:numCache>
            </c:numRef>
          </c:val>
          <c:smooth val="0"/>
          <c:extLst>
            <c:ext xmlns:c16="http://schemas.microsoft.com/office/drawing/2014/chart" uri="{C3380CC4-5D6E-409C-BE32-E72D297353CC}">
              <c16:uniqueId val="{00000001-0ABE-4377-859B-2BC2011026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142.55000000000001</c:v>
                </c:pt>
              </c:numCache>
            </c:numRef>
          </c:val>
          <c:extLst>
            <c:ext xmlns:c16="http://schemas.microsoft.com/office/drawing/2014/chart" uri="{C3380CC4-5D6E-409C-BE32-E72D297353CC}">
              <c16:uniqueId val="{00000000-E50D-4654-8012-75DC2929BE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151.87</c:v>
                </c:pt>
              </c:numCache>
            </c:numRef>
          </c:val>
          <c:smooth val="0"/>
          <c:extLst>
            <c:ext xmlns:c16="http://schemas.microsoft.com/office/drawing/2014/chart" uri="{C3380CC4-5D6E-409C-BE32-E72D297353CC}">
              <c16:uniqueId val="{00000001-E50D-4654-8012-75DC2929BE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田尻町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Cb1</v>
      </c>
      <c r="X8" s="70"/>
      <c r="Y8" s="70"/>
      <c r="Z8" s="70"/>
      <c r="AA8" s="70"/>
      <c r="AB8" s="70"/>
      <c r="AC8" s="70"/>
      <c r="AD8" s="71" t="str">
        <f>データ!$M$6</f>
        <v>非設置</v>
      </c>
      <c r="AE8" s="71"/>
      <c r="AF8" s="71"/>
      <c r="AG8" s="71"/>
      <c r="AH8" s="71"/>
      <c r="AI8" s="71"/>
      <c r="AJ8" s="71"/>
      <c r="AK8" s="3"/>
      <c r="AL8" s="45">
        <f>データ!S6</f>
        <v>8484</v>
      </c>
      <c r="AM8" s="45"/>
      <c r="AN8" s="45"/>
      <c r="AO8" s="45"/>
      <c r="AP8" s="45"/>
      <c r="AQ8" s="45"/>
      <c r="AR8" s="45"/>
      <c r="AS8" s="45"/>
      <c r="AT8" s="44">
        <f>データ!T6</f>
        <v>5.62</v>
      </c>
      <c r="AU8" s="44"/>
      <c r="AV8" s="44"/>
      <c r="AW8" s="44"/>
      <c r="AX8" s="44"/>
      <c r="AY8" s="44"/>
      <c r="AZ8" s="44"/>
      <c r="BA8" s="44"/>
      <c r="BB8" s="44">
        <f>データ!U6</f>
        <v>1509.61</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89.58</v>
      </c>
      <c r="J10" s="44"/>
      <c r="K10" s="44"/>
      <c r="L10" s="44"/>
      <c r="M10" s="44"/>
      <c r="N10" s="44"/>
      <c r="O10" s="44"/>
      <c r="P10" s="44">
        <f>データ!P6</f>
        <v>97.37</v>
      </c>
      <c r="Q10" s="44"/>
      <c r="R10" s="44"/>
      <c r="S10" s="44"/>
      <c r="T10" s="44"/>
      <c r="U10" s="44"/>
      <c r="V10" s="44"/>
      <c r="W10" s="44">
        <f>データ!Q6</f>
        <v>88.58</v>
      </c>
      <c r="X10" s="44"/>
      <c r="Y10" s="44"/>
      <c r="Z10" s="44"/>
      <c r="AA10" s="44"/>
      <c r="AB10" s="44"/>
      <c r="AC10" s="44"/>
      <c r="AD10" s="45">
        <f>データ!R6</f>
        <v>1830</v>
      </c>
      <c r="AE10" s="45"/>
      <c r="AF10" s="45"/>
      <c r="AG10" s="45"/>
      <c r="AH10" s="45"/>
      <c r="AI10" s="45"/>
      <c r="AJ10" s="45"/>
      <c r="AK10" s="2"/>
      <c r="AL10" s="45">
        <f>データ!V6</f>
        <v>7983</v>
      </c>
      <c r="AM10" s="45"/>
      <c r="AN10" s="45"/>
      <c r="AO10" s="45"/>
      <c r="AP10" s="45"/>
      <c r="AQ10" s="45"/>
      <c r="AR10" s="45"/>
      <c r="AS10" s="45"/>
      <c r="AT10" s="44">
        <f>データ!W6</f>
        <v>1.45</v>
      </c>
      <c r="AU10" s="44"/>
      <c r="AV10" s="44"/>
      <c r="AW10" s="44"/>
      <c r="AX10" s="44"/>
      <c r="AY10" s="44"/>
      <c r="AZ10" s="44"/>
      <c r="BA10" s="44"/>
      <c r="BB10" s="44">
        <f>データ!X6</f>
        <v>5505.52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111</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oIauTy9Ppc6hh20sLROhoj9gVD3oBR2tL9BflskrJ4/6TNno3O6vQx86RXDWLN1lrXH8QoCJ7AuKIH2hm4LOw==" saltValue="DKo/cuG4p2Gx3ZGExUKg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273627</v>
      </c>
      <c r="D6" s="19">
        <f t="shared" si="3"/>
        <v>46</v>
      </c>
      <c r="E6" s="19">
        <f t="shared" si="3"/>
        <v>17</v>
      </c>
      <c r="F6" s="19">
        <f t="shared" si="3"/>
        <v>1</v>
      </c>
      <c r="G6" s="19">
        <f t="shared" si="3"/>
        <v>0</v>
      </c>
      <c r="H6" s="19" t="str">
        <f t="shared" si="3"/>
        <v>大阪府　田尻町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89.58</v>
      </c>
      <c r="P6" s="20">
        <f t="shared" si="3"/>
        <v>97.37</v>
      </c>
      <c r="Q6" s="20">
        <f t="shared" si="3"/>
        <v>88.58</v>
      </c>
      <c r="R6" s="20">
        <f t="shared" si="3"/>
        <v>1830</v>
      </c>
      <c r="S6" s="20">
        <f t="shared" si="3"/>
        <v>8484</v>
      </c>
      <c r="T6" s="20">
        <f t="shared" si="3"/>
        <v>5.62</v>
      </c>
      <c r="U6" s="20">
        <f t="shared" si="3"/>
        <v>1509.61</v>
      </c>
      <c r="V6" s="20">
        <f t="shared" si="3"/>
        <v>7983</v>
      </c>
      <c r="W6" s="20">
        <f t="shared" si="3"/>
        <v>1.45</v>
      </c>
      <c r="X6" s="20">
        <f t="shared" si="3"/>
        <v>5505.52</v>
      </c>
      <c r="Y6" s="21" t="str">
        <f>IF(Y7="",NA(),Y7)</f>
        <v>-</v>
      </c>
      <c r="Z6" s="21" t="str">
        <f t="shared" ref="Z6:AH6" si="4">IF(Z7="",NA(),Z7)</f>
        <v>-</v>
      </c>
      <c r="AA6" s="21" t="str">
        <f t="shared" si="4"/>
        <v>-</v>
      </c>
      <c r="AB6" s="21" t="str">
        <f t="shared" si="4"/>
        <v>-</v>
      </c>
      <c r="AC6" s="21">
        <f t="shared" si="4"/>
        <v>101.47</v>
      </c>
      <c r="AD6" s="21" t="str">
        <f t="shared" si="4"/>
        <v>-</v>
      </c>
      <c r="AE6" s="21" t="str">
        <f t="shared" si="4"/>
        <v>-</v>
      </c>
      <c r="AF6" s="21" t="str">
        <f t="shared" si="4"/>
        <v>-</v>
      </c>
      <c r="AG6" s="21" t="str">
        <f t="shared" si="4"/>
        <v>-</v>
      </c>
      <c r="AH6" s="21">
        <f t="shared" si="4"/>
        <v>103.27</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20.28</v>
      </c>
      <c r="AT6" s="20" t="str">
        <f>IF(AT7="","",IF(AT7="-","【-】","【"&amp;SUBSTITUTE(TEXT(AT7,"#,##0.00"),"-","△")&amp;"】"))</f>
        <v>【3.12】</v>
      </c>
      <c r="AU6" s="21" t="str">
        <f>IF(AU7="",NA(),AU7)</f>
        <v>-</v>
      </c>
      <c r="AV6" s="21" t="str">
        <f t="shared" ref="AV6:BD6" si="6">IF(AV7="",NA(),AV7)</f>
        <v>-</v>
      </c>
      <c r="AW6" s="21" t="str">
        <f t="shared" si="6"/>
        <v>-</v>
      </c>
      <c r="AX6" s="21" t="str">
        <f t="shared" si="6"/>
        <v>-</v>
      </c>
      <c r="AY6" s="21">
        <f t="shared" si="6"/>
        <v>111.08</v>
      </c>
      <c r="AZ6" s="21" t="str">
        <f t="shared" si="6"/>
        <v>-</v>
      </c>
      <c r="BA6" s="21" t="str">
        <f t="shared" si="6"/>
        <v>-</v>
      </c>
      <c r="BB6" s="21" t="str">
        <f t="shared" si="6"/>
        <v>-</v>
      </c>
      <c r="BC6" s="21" t="str">
        <f t="shared" si="6"/>
        <v>-</v>
      </c>
      <c r="BD6" s="21">
        <f t="shared" si="6"/>
        <v>74.84</v>
      </c>
      <c r="BE6" s="20" t="str">
        <f>IF(BE7="","",IF(BE7="-","【-】","【"&amp;SUBSTITUTE(TEXT(BE7,"#,##0.00"),"-","△")&amp;"】"))</f>
        <v>【82.75】</v>
      </c>
      <c r="BF6" s="21" t="str">
        <f>IF(BF7="",NA(),BF7)</f>
        <v>-</v>
      </c>
      <c r="BG6" s="21" t="str">
        <f t="shared" ref="BG6:BO6" si="7">IF(BG7="",NA(),BG7)</f>
        <v>-</v>
      </c>
      <c r="BH6" s="21" t="str">
        <f t="shared" si="7"/>
        <v>-</v>
      </c>
      <c r="BI6" s="21" t="str">
        <f t="shared" si="7"/>
        <v>-</v>
      </c>
      <c r="BJ6" s="21">
        <f t="shared" si="7"/>
        <v>508.69</v>
      </c>
      <c r="BK6" s="21" t="str">
        <f t="shared" si="7"/>
        <v>-</v>
      </c>
      <c r="BL6" s="21" t="str">
        <f t="shared" si="7"/>
        <v>-</v>
      </c>
      <c r="BM6" s="21" t="str">
        <f t="shared" si="7"/>
        <v>-</v>
      </c>
      <c r="BN6" s="21" t="str">
        <f t="shared" si="7"/>
        <v>-</v>
      </c>
      <c r="BO6" s="21">
        <f t="shared" si="7"/>
        <v>693.82</v>
      </c>
      <c r="BP6" s="20" t="str">
        <f>IF(BP7="","",IF(BP7="-","【-】","【"&amp;SUBSTITUTE(TEXT(BP7,"#,##0.00"),"-","△")&amp;"】"))</f>
        <v>【602.56】</v>
      </c>
      <c r="BQ6" s="21" t="str">
        <f>IF(BQ7="",NA(),BQ7)</f>
        <v>-</v>
      </c>
      <c r="BR6" s="21" t="str">
        <f t="shared" ref="BR6:BZ6" si="8">IF(BR7="",NA(),BR7)</f>
        <v>-</v>
      </c>
      <c r="BS6" s="21" t="str">
        <f t="shared" si="8"/>
        <v>-</v>
      </c>
      <c r="BT6" s="21" t="str">
        <f t="shared" si="8"/>
        <v>-</v>
      </c>
      <c r="BU6" s="21">
        <f t="shared" si="8"/>
        <v>86.96</v>
      </c>
      <c r="BV6" s="21" t="str">
        <f t="shared" si="8"/>
        <v>-</v>
      </c>
      <c r="BW6" s="21" t="str">
        <f t="shared" si="8"/>
        <v>-</v>
      </c>
      <c r="BX6" s="21" t="str">
        <f t="shared" si="8"/>
        <v>-</v>
      </c>
      <c r="BY6" s="21" t="str">
        <f t="shared" si="8"/>
        <v>-</v>
      </c>
      <c r="BZ6" s="21">
        <f t="shared" si="8"/>
        <v>85.44</v>
      </c>
      <c r="CA6" s="20" t="str">
        <f>IF(CA7="","",IF(CA7="-","【-】","【"&amp;SUBSTITUTE(TEXT(CA7,"#,##0.00"),"-","△")&amp;"】"))</f>
        <v>【97.94】</v>
      </c>
      <c r="CB6" s="21" t="str">
        <f>IF(CB7="",NA(),CB7)</f>
        <v>-</v>
      </c>
      <c r="CC6" s="21" t="str">
        <f t="shared" ref="CC6:CK6" si="9">IF(CC7="",NA(),CC7)</f>
        <v>-</v>
      </c>
      <c r="CD6" s="21" t="str">
        <f t="shared" si="9"/>
        <v>-</v>
      </c>
      <c r="CE6" s="21" t="str">
        <f t="shared" si="9"/>
        <v>-</v>
      </c>
      <c r="CF6" s="21">
        <f t="shared" si="9"/>
        <v>142.55000000000001</v>
      </c>
      <c r="CG6" s="21" t="str">
        <f t="shared" si="9"/>
        <v>-</v>
      </c>
      <c r="CH6" s="21" t="str">
        <f t="shared" si="9"/>
        <v>-</v>
      </c>
      <c r="CI6" s="21" t="str">
        <f t="shared" si="9"/>
        <v>-</v>
      </c>
      <c r="CJ6" s="21" t="str">
        <f t="shared" si="9"/>
        <v>-</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60.92</v>
      </c>
      <c r="CW6" s="20" t="str">
        <f>IF(CW7="","",IF(CW7="-","【-】","【"&amp;SUBSTITUTE(TEXT(CW7,"#,##0.00"),"-","△")&amp;"】"))</f>
        <v>【60.13】</v>
      </c>
      <c r="CX6" s="21" t="str">
        <f>IF(CX7="",NA(),CX7)</f>
        <v>-</v>
      </c>
      <c r="CY6" s="21" t="str">
        <f t="shared" ref="CY6:DG6" si="11">IF(CY7="",NA(),CY7)</f>
        <v>-</v>
      </c>
      <c r="CZ6" s="21" t="str">
        <f t="shared" si="11"/>
        <v>-</v>
      </c>
      <c r="DA6" s="21" t="str">
        <f t="shared" si="11"/>
        <v>-</v>
      </c>
      <c r="DB6" s="21">
        <f t="shared" si="11"/>
        <v>90.34</v>
      </c>
      <c r="DC6" s="21" t="str">
        <f t="shared" si="11"/>
        <v>-</v>
      </c>
      <c r="DD6" s="21" t="str">
        <f t="shared" si="11"/>
        <v>-</v>
      </c>
      <c r="DE6" s="21" t="str">
        <f t="shared" si="11"/>
        <v>-</v>
      </c>
      <c r="DF6" s="21" t="str">
        <f t="shared" si="11"/>
        <v>-</v>
      </c>
      <c r="DG6" s="21">
        <f t="shared" si="11"/>
        <v>92.33</v>
      </c>
      <c r="DH6" s="20" t="str">
        <f>IF(DH7="","",IF(DH7="-","【-】","【"&amp;SUBSTITUTE(TEXT(DH7,"#,##0.00"),"-","△")&amp;"】"))</f>
        <v>【96.00】</v>
      </c>
      <c r="DI6" s="21" t="str">
        <f>IF(DI7="",NA(),DI7)</f>
        <v>-</v>
      </c>
      <c r="DJ6" s="21" t="str">
        <f t="shared" ref="DJ6:DR6" si="12">IF(DJ7="",NA(),DJ7)</f>
        <v>-</v>
      </c>
      <c r="DK6" s="21" t="str">
        <f t="shared" si="12"/>
        <v>-</v>
      </c>
      <c r="DL6" s="21" t="str">
        <f t="shared" si="12"/>
        <v>-</v>
      </c>
      <c r="DM6" s="21">
        <f t="shared" si="12"/>
        <v>3.86</v>
      </c>
      <c r="DN6" s="21" t="str">
        <f t="shared" si="12"/>
        <v>-</v>
      </c>
      <c r="DO6" s="21" t="str">
        <f t="shared" si="12"/>
        <v>-</v>
      </c>
      <c r="DP6" s="21" t="str">
        <f t="shared" si="12"/>
        <v>-</v>
      </c>
      <c r="DQ6" s="21" t="str">
        <f t="shared" si="12"/>
        <v>-</v>
      </c>
      <c r="DR6" s="21">
        <f t="shared" si="12"/>
        <v>25.69</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2.9</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0.16</v>
      </c>
      <c r="EO6" s="20" t="str">
        <f>IF(EO7="","",IF(EO7="-","【-】","【"&amp;SUBSTITUTE(TEXT(EO7,"#,##0.00"),"-","△")&amp;"】"))</f>
        <v>【0.19】</v>
      </c>
    </row>
    <row r="7" spans="1:148" s="22" customFormat="1" x14ac:dyDescent="0.2">
      <c r="A7" s="14"/>
      <c r="B7" s="23">
        <v>2024</v>
      </c>
      <c r="C7" s="23">
        <v>273627</v>
      </c>
      <c r="D7" s="23">
        <v>46</v>
      </c>
      <c r="E7" s="23">
        <v>17</v>
      </c>
      <c r="F7" s="23">
        <v>1</v>
      </c>
      <c r="G7" s="23">
        <v>0</v>
      </c>
      <c r="H7" s="23" t="s">
        <v>95</v>
      </c>
      <c r="I7" s="23" t="s">
        <v>96</v>
      </c>
      <c r="J7" s="23" t="s">
        <v>97</v>
      </c>
      <c r="K7" s="23" t="s">
        <v>98</v>
      </c>
      <c r="L7" s="23" t="s">
        <v>99</v>
      </c>
      <c r="M7" s="23" t="s">
        <v>100</v>
      </c>
      <c r="N7" s="24" t="s">
        <v>101</v>
      </c>
      <c r="O7" s="24">
        <v>89.58</v>
      </c>
      <c r="P7" s="24">
        <v>97.37</v>
      </c>
      <c r="Q7" s="24">
        <v>88.58</v>
      </c>
      <c r="R7" s="24">
        <v>1830</v>
      </c>
      <c r="S7" s="24">
        <v>8484</v>
      </c>
      <c r="T7" s="24">
        <v>5.62</v>
      </c>
      <c r="U7" s="24">
        <v>1509.61</v>
      </c>
      <c r="V7" s="24">
        <v>7983</v>
      </c>
      <c r="W7" s="24">
        <v>1.45</v>
      </c>
      <c r="X7" s="24">
        <v>5505.52</v>
      </c>
      <c r="Y7" s="24" t="s">
        <v>101</v>
      </c>
      <c r="Z7" s="24" t="s">
        <v>101</v>
      </c>
      <c r="AA7" s="24" t="s">
        <v>101</v>
      </c>
      <c r="AB7" s="24" t="s">
        <v>101</v>
      </c>
      <c r="AC7" s="24">
        <v>101.47</v>
      </c>
      <c r="AD7" s="24" t="s">
        <v>101</v>
      </c>
      <c r="AE7" s="24" t="s">
        <v>101</v>
      </c>
      <c r="AF7" s="24" t="s">
        <v>101</v>
      </c>
      <c r="AG7" s="24" t="s">
        <v>101</v>
      </c>
      <c r="AH7" s="24">
        <v>103.27</v>
      </c>
      <c r="AI7" s="24">
        <v>105.36</v>
      </c>
      <c r="AJ7" s="24" t="s">
        <v>101</v>
      </c>
      <c r="AK7" s="24" t="s">
        <v>101</v>
      </c>
      <c r="AL7" s="24" t="s">
        <v>101</v>
      </c>
      <c r="AM7" s="24" t="s">
        <v>101</v>
      </c>
      <c r="AN7" s="24">
        <v>0</v>
      </c>
      <c r="AO7" s="24" t="s">
        <v>101</v>
      </c>
      <c r="AP7" s="24" t="s">
        <v>101</v>
      </c>
      <c r="AQ7" s="24" t="s">
        <v>101</v>
      </c>
      <c r="AR7" s="24" t="s">
        <v>101</v>
      </c>
      <c r="AS7" s="24">
        <v>20.28</v>
      </c>
      <c r="AT7" s="24">
        <v>3.12</v>
      </c>
      <c r="AU7" s="24" t="s">
        <v>101</v>
      </c>
      <c r="AV7" s="24" t="s">
        <v>101</v>
      </c>
      <c r="AW7" s="24" t="s">
        <v>101</v>
      </c>
      <c r="AX7" s="24" t="s">
        <v>101</v>
      </c>
      <c r="AY7" s="24">
        <v>111.08</v>
      </c>
      <c r="AZ7" s="24" t="s">
        <v>101</v>
      </c>
      <c r="BA7" s="24" t="s">
        <v>101</v>
      </c>
      <c r="BB7" s="24" t="s">
        <v>101</v>
      </c>
      <c r="BC7" s="24" t="s">
        <v>101</v>
      </c>
      <c r="BD7" s="24">
        <v>74.84</v>
      </c>
      <c r="BE7" s="24">
        <v>82.75</v>
      </c>
      <c r="BF7" s="24" t="s">
        <v>101</v>
      </c>
      <c r="BG7" s="24" t="s">
        <v>101</v>
      </c>
      <c r="BH7" s="24" t="s">
        <v>101</v>
      </c>
      <c r="BI7" s="24" t="s">
        <v>101</v>
      </c>
      <c r="BJ7" s="24">
        <v>508.69</v>
      </c>
      <c r="BK7" s="24" t="s">
        <v>101</v>
      </c>
      <c r="BL7" s="24" t="s">
        <v>101</v>
      </c>
      <c r="BM7" s="24" t="s">
        <v>101</v>
      </c>
      <c r="BN7" s="24" t="s">
        <v>101</v>
      </c>
      <c r="BO7" s="24">
        <v>693.82</v>
      </c>
      <c r="BP7" s="24">
        <v>602.55999999999995</v>
      </c>
      <c r="BQ7" s="24" t="s">
        <v>101</v>
      </c>
      <c r="BR7" s="24" t="s">
        <v>101</v>
      </c>
      <c r="BS7" s="24" t="s">
        <v>101</v>
      </c>
      <c r="BT7" s="24" t="s">
        <v>101</v>
      </c>
      <c r="BU7" s="24">
        <v>86.96</v>
      </c>
      <c r="BV7" s="24" t="s">
        <v>101</v>
      </c>
      <c r="BW7" s="24" t="s">
        <v>101</v>
      </c>
      <c r="BX7" s="24" t="s">
        <v>101</v>
      </c>
      <c r="BY7" s="24" t="s">
        <v>101</v>
      </c>
      <c r="BZ7" s="24">
        <v>85.44</v>
      </c>
      <c r="CA7" s="24">
        <v>97.94</v>
      </c>
      <c r="CB7" s="24" t="s">
        <v>101</v>
      </c>
      <c r="CC7" s="24" t="s">
        <v>101</v>
      </c>
      <c r="CD7" s="24" t="s">
        <v>101</v>
      </c>
      <c r="CE7" s="24" t="s">
        <v>101</v>
      </c>
      <c r="CF7" s="24">
        <v>142.55000000000001</v>
      </c>
      <c r="CG7" s="24" t="s">
        <v>101</v>
      </c>
      <c r="CH7" s="24" t="s">
        <v>101</v>
      </c>
      <c r="CI7" s="24" t="s">
        <v>101</v>
      </c>
      <c r="CJ7" s="24" t="s">
        <v>101</v>
      </c>
      <c r="CK7" s="24">
        <v>151.87</v>
      </c>
      <c r="CL7" s="24">
        <v>140.97999999999999</v>
      </c>
      <c r="CM7" s="24" t="s">
        <v>101</v>
      </c>
      <c r="CN7" s="24" t="s">
        <v>101</v>
      </c>
      <c r="CO7" s="24" t="s">
        <v>101</v>
      </c>
      <c r="CP7" s="24" t="s">
        <v>101</v>
      </c>
      <c r="CQ7" s="24" t="s">
        <v>101</v>
      </c>
      <c r="CR7" s="24" t="s">
        <v>101</v>
      </c>
      <c r="CS7" s="24" t="s">
        <v>101</v>
      </c>
      <c r="CT7" s="24" t="s">
        <v>101</v>
      </c>
      <c r="CU7" s="24" t="s">
        <v>101</v>
      </c>
      <c r="CV7" s="24">
        <v>60.92</v>
      </c>
      <c r="CW7" s="24">
        <v>60.13</v>
      </c>
      <c r="CX7" s="24" t="s">
        <v>101</v>
      </c>
      <c r="CY7" s="24" t="s">
        <v>101</v>
      </c>
      <c r="CZ7" s="24" t="s">
        <v>101</v>
      </c>
      <c r="DA7" s="24" t="s">
        <v>101</v>
      </c>
      <c r="DB7" s="24">
        <v>90.34</v>
      </c>
      <c r="DC7" s="24" t="s">
        <v>101</v>
      </c>
      <c r="DD7" s="24" t="s">
        <v>101</v>
      </c>
      <c r="DE7" s="24" t="s">
        <v>101</v>
      </c>
      <c r="DF7" s="24" t="s">
        <v>101</v>
      </c>
      <c r="DG7" s="24">
        <v>92.33</v>
      </c>
      <c r="DH7" s="24">
        <v>96</v>
      </c>
      <c r="DI7" s="24" t="s">
        <v>101</v>
      </c>
      <c r="DJ7" s="24" t="s">
        <v>101</v>
      </c>
      <c r="DK7" s="24" t="s">
        <v>101</v>
      </c>
      <c r="DL7" s="24" t="s">
        <v>101</v>
      </c>
      <c r="DM7" s="24">
        <v>3.86</v>
      </c>
      <c r="DN7" s="24" t="s">
        <v>101</v>
      </c>
      <c r="DO7" s="24" t="s">
        <v>101</v>
      </c>
      <c r="DP7" s="24" t="s">
        <v>101</v>
      </c>
      <c r="DQ7" s="24" t="s">
        <v>101</v>
      </c>
      <c r="DR7" s="24">
        <v>25.69</v>
      </c>
      <c r="DS7" s="24">
        <v>42.2</v>
      </c>
      <c r="DT7" s="24" t="s">
        <v>101</v>
      </c>
      <c r="DU7" s="24" t="s">
        <v>101</v>
      </c>
      <c r="DV7" s="24" t="s">
        <v>101</v>
      </c>
      <c r="DW7" s="24" t="s">
        <v>101</v>
      </c>
      <c r="DX7" s="24">
        <v>0</v>
      </c>
      <c r="DY7" s="24" t="s">
        <v>101</v>
      </c>
      <c r="DZ7" s="24" t="s">
        <v>101</v>
      </c>
      <c r="EA7" s="24" t="s">
        <v>101</v>
      </c>
      <c r="EB7" s="24" t="s">
        <v>101</v>
      </c>
      <c r="EC7" s="24">
        <v>2.9</v>
      </c>
      <c r="ED7" s="24">
        <v>9.4600000000000009</v>
      </c>
      <c r="EE7" s="24" t="s">
        <v>101</v>
      </c>
      <c r="EF7" s="24" t="s">
        <v>101</v>
      </c>
      <c r="EG7" s="24" t="s">
        <v>101</v>
      </c>
      <c r="EH7" s="24" t="s">
        <v>101</v>
      </c>
      <c r="EI7" s="24">
        <v>0</v>
      </c>
      <c r="EJ7" s="24" t="s">
        <v>101</v>
      </c>
      <c r="EK7" s="24" t="s">
        <v>101</v>
      </c>
      <c r="EL7" s="24" t="s">
        <v>101</v>
      </c>
      <c r="EM7" s="24" t="s">
        <v>101</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数田　優</cp:lastModifiedBy>
  <cp:lastPrinted>2026-02-06T10:48:04Z</cp:lastPrinted>
  <dcterms:created xsi:type="dcterms:W3CDTF">2025-12-23T06:03:15Z</dcterms:created>
  <dcterms:modified xsi:type="dcterms:W3CDTF">2026-02-20T00:06:51Z</dcterms:modified>
  <cp:category/>
</cp:coreProperties>
</file>