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05F89E7C-9991-492A-AC55-25AE4DF2EE14}" xr6:coauthVersionLast="47" xr6:coauthVersionMax="47" xr10:uidLastSave="{00000000-0000-0000-0000-000000000000}"/>
  <workbookProtection workbookAlgorithmName="SHA-512" workbookHashValue="0T4oyfYS5mW1a4+KO45ANxobj6XQ4waLITSKaHxkXeivKYXQuLPXMp9wlko9PCGYXxPUMyhhl3ucchPK0WCjbw==" workbookSaltValue="PYwESfKsu4E8HEl/OGMZd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AL10" i="4"/>
  <c r="W10" i="4"/>
  <c r="P10" i="4"/>
  <c r="I10" i="4"/>
  <c r="AD8" i="4"/>
  <c r="W8" i="4"/>
  <c r="B6" i="4"/>
</calcChain>
</file>

<file path=xl/sharedStrings.xml><?xml version="1.0" encoding="utf-8"?>
<sst xmlns="http://schemas.openxmlformats.org/spreadsheetml/2006/main" count="236" uniqueCount="114">
  <si>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</si>
  <si>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</si>
  <si>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</si>
  <si>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</si>
  <si>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</si>
  <si>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</si>
  <si>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</si>
  <si>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</si>
  <si>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</si>
  <si>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</si>
  <si>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</si>
  <si>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</si>
  <si>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</si>
  <si>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</si>
  <si>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</si>
  <si>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</si>
  <si>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</si>
  <si>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</si>
  <si>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</si>
  <si>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</si>
  <si>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</si>
  <si>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</si>
  <si>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</si>
  <si>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</si>
  <si>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</si>
  <si>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大阪府　熊取町</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</si>
  <si>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</si>
  <si>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</si>
  <si>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</si>
  <si>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</si>
  <si>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</si>
  <si>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</si>
  <si>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</si>
  <si>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</si>
  <si>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</si>
  <si>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</si>
  <si>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</si>
  <si>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</si>
  <si>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</si>
  <si>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</si>
  <si>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</si>
  <si>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</si>
  <si>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</si>
  <si>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</si>
  <si>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</si>
  <si>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</si>
  <si>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</si>
  <si>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</si>
  <si>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</si>
  <si>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</si>
  <si>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</si>
  <si>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</si>
  <si>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</si>
  <si>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</si>
  <si>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</si>
  <si>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</si>
  <si>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</si>
  <si>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</si>
  <si>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</si>
  <si>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</si>
  <si>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</si>
  <si>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</si>
  <si>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</si>
  <si>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</si>
  <si>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</si>
  <si>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</si>
  <si>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</si>
  <si>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</si>
  <si>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</si>
  <si>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</si>
  <si>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</si>
  <si>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</si>
  <si>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</si>
  <si>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</si>
  <si>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</si>
  <si>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</si>
  <si>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</si>
  <si>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</si>
  <si>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</si>
  <si>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</si>
  <si>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</si>
  <si>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</si>
  <si>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</si>
  <si>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</si>
  <si>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</si>
  <si>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</si>
  <si>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</si>
  <si>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</si>
  <si>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</si>
  <si>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</si>
  <si>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</si>
  <si>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</si>
  <si>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</si>
  <si>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</si>
  <si>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</si>
  <si>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</si>
  <si>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</si>
  <si>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</si>
  <si>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</si>
  <si>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Bc1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</si>
  <si>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</si>
  <si>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</si>
  <si>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</si>
  <si>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</si>
  <si>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</si>
  <si>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</si>
  <si>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</si>
  <si>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</si>
  <si>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</si>
  <si>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</si>
  <si>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</si>
  <si>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①下水道整備を推進しているため、有形固定資産減価償却率は増加していますが、類似団体平均値に比べ低い数値となっています。これは、公営企業会計を導入して7年目であることから、減価償却累計額を7年分しか計上していない数値となっています。
②管渠老朽化率に必要なデータ整理の準備に取り組んでいる状況のため、数値として現れていません。
③管渠については、リスク評価に基づく点検調査を3年度から2カ年で調査の結果、緊急に対策が必要な管路は確認されませんでした。
</t>
  </si>
  <si>
    <t>今年度においても、類似団体との比較においては、概ね良好な事業運営が出来ていることが確認できました。しかし、今後も整備が必要な区域が多く、長い年月と多くの投資が必要なことに加え、マンホールポンプ施設の更新や、開発事業により無償譲渡された法定耐用年数を超える管路において、劣化による修繕が増加しており、維持管理に必要な費用も増加傾向となっております。
　令和4年度より、中期的で国の示す新たな算定基準による下水道使用料の見直しを検討し、その結果を踏まえた上で、令和6年4月より使用料改定を実施したため、6年度については、経営収支は改善しました。ただし、使用料収入の減少の要因となる近年の人口減少や、事業費用の増加の要因となる物価高騰、企業債借入利率の上昇など、下水道事業を取り巻く経営状況は今後厳しい見込みであり、定期的な検証や見直しが重要となります。</t>
    <rPh sb="175" eb="177">
      <t>レイワ</t>
    </rPh>
    <rPh sb="178" eb="180">
      <t>ネンド</t>
    </rPh>
    <rPh sb="212" eb="214">
      <t>ケントウ</t>
    </rPh>
    <rPh sb="218" eb="220">
      <t>ケッ</t>
    </rPh>
    <rPh sb="221" eb="222">
      <t>フ</t>
    </rPh>
    <rPh sb="225" eb="227">
      <t>ウエ</t>
    </rPh>
    <rPh sb="250" eb="252">
      <t>ネンド</t>
    </rPh>
    <rPh sb="258" eb="262">
      <t>ケイエイ</t>
    </rPh>
    <rPh sb="263" eb="265">
      <t>カイゼン</t>
    </rPh>
    <rPh sb="274" eb="277">
      <t>シヨウリョウ</t>
    </rPh>
    <rPh sb="277" eb="279">
      <t>シュウニュウ</t>
    </rPh>
    <rPh sb="280" eb="282">
      <t>ゲンショウ</t>
    </rPh>
    <rPh sb="283" eb="285">
      <t>ヨウイン</t>
    </rPh>
    <rPh sb="291" eb="295">
      <t>ジンコウゲンショウ</t>
    </rPh>
    <rPh sb="297" eb="299">
      <t>ジギョウ</t>
    </rPh>
    <rPh sb="299" eb="301">
      <t>ヒヨウ</t>
    </rPh>
    <rPh sb="302" eb="304">
      <t>ゾウカ</t>
    </rPh>
    <rPh sb="305" eb="307">
      <t>ヨウイン</t>
    </rPh>
    <rPh sb="310" eb="312">
      <t>ブッカ</t>
    </rPh>
    <rPh sb="312" eb="314">
      <t>コウトウ</t>
    </rPh>
    <rPh sb="315" eb="318">
      <t>キギ</t>
    </rPh>
    <rPh sb="318" eb="320">
      <t>カリイレ</t>
    </rPh>
    <rPh sb="320" eb="322">
      <t>リリツ</t>
    </rPh>
    <rPh sb="323" eb="325">
      <t>ジョウショウ</t>
    </rPh>
    <rPh sb="338" eb="340">
      <t>ケイエイ</t>
    </rPh>
    <rPh sb="343" eb="345">
      <t>コンゴ</t>
    </rPh>
    <phoneticPr fontId="1"/>
  </si>
  <si>
    <t>①経常収支比率は、令和6年4月に使用料改定を実施したことにより、昨年に比べ使用料収入が増加した一方で、営業費用が微減となったため増加しました。
②累積欠損金は発生しておりません。
③建設改良費に充てられた企業債償還額が多額であるため、100％を下回っているが、使用料改定による収入の増加などにより現金預金が増加しているため、比率が増加傾向となっています。
④企業債残高対事業規模比率は、減少傾向となっています。整備計画に基づき重要な財源である企業債の、計画的な借り入れを継続します。
⑤経費回収率は、類似団体平均値より高く、⑥汚水処理原価は、類似団体平均値より安価な水準となっています。人口密度の高い下流区域からの整備や、民間開発による施設整備を推進したことに加え、一般会計からの制度上の公費負担分も多いことにより、良好な数値となっています。
⑦本町においては、単独の終末処理場がないため、「-」と表示しています。
⑧水洗化率は、住民の下水道への理解が高いこともあり、高水準となっています。今後もこの水準を維持すべく、改造費用に必要な助成金や水洗化PRを継続します。</t>
    <rPh sb="9" eb="11">
      <t>レイワ</t>
    </rPh>
    <rPh sb="12" eb="13">
      <t>ネン</t>
    </rPh>
    <rPh sb="14" eb="15">
      <t>ガツ</t>
    </rPh>
    <rPh sb="16" eb="19">
      <t>シヨウリョウ</t>
    </rPh>
    <rPh sb="19" eb="21">
      <t>カイテイ</t>
    </rPh>
    <rPh sb="22" eb="24">
      <t>ジッシ</t>
    </rPh>
    <rPh sb="43" eb="45">
      <t>ゾウカ</t>
    </rPh>
    <rPh sb="47" eb="49">
      <t>イッポウ</t>
    </rPh>
    <rPh sb="51" eb="53">
      <t>エイ</t>
    </rPh>
    <rPh sb="53" eb="55">
      <t>ヒヨウ</t>
    </rPh>
    <rPh sb="56" eb="58">
      <t>ビゲン</t>
    </rPh>
    <rPh sb="64" eb="66">
      <t>ゾウカ</t>
    </rPh>
    <rPh sb="130" eb="133">
      <t>シヨウリョウ</t>
    </rPh>
    <rPh sb="133" eb="135">
      <t>カイテイ</t>
    </rPh>
    <rPh sb="138" eb="140">
      <t>シュウニュウ</t>
    </rPh>
    <rPh sb="141" eb="143">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</si>
</sst>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9A-4766-9299-8C771BD526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DA9A-4766-9299-8C771BD526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CB-4D56-B654-6458C09FC5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59.96</c:v>
                </c:pt>
                <c:pt idx="2">
                  <c:v>59.9</c:v>
                </c:pt>
                <c:pt idx="3">
                  <c:v>60.13</c:v>
                </c:pt>
                <c:pt idx="4">
                  <c:v>62.51</c:v>
                </c:pt>
              </c:numCache>
            </c:numRef>
          </c:val>
          <c:smooth val="0"/>
          <c:extLst>
            <c:ext xmlns:c16="http://schemas.microsoft.com/office/drawing/2014/chart" uri="{C3380CC4-5D6E-409C-BE32-E72D297353CC}">
              <c16:uniqueId val="{00000001-68CB-4D56-B654-6458C09FC5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94.97</c:v>
                </c:pt>
                <c:pt idx="1">
                  <c:v>95.08</c:v>
                </c:pt>
                <c:pt idx="2">
                  <c:v>95.07</c:v>
                </c:pt>
                <c:pt idx="3">
                  <c:v>94.77</c:v>
                </c:pt>
                <c:pt idx="4">
                  <c:v>94.59</c:v>
                </c:pt>
              </c:numCache>
            </c:numRef>
          </c:val>
          <c:extLst>
            <c:ext xmlns:c16="http://schemas.microsoft.com/office/drawing/2014/chart" uri="{C3380CC4-5D6E-409C-BE32-E72D297353CC}">
              <c16:uniqueId val="{00000000-04D3-4D0B-B0F4-45DE4136DF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94.27</c:v>
                </c:pt>
                <c:pt idx="2">
                  <c:v>94.46</c:v>
                </c:pt>
                <c:pt idx="3">
                  <c:v>94.37</c:v>
                </c:pt>
                <c:pt idx="4">
                  <c:v>94.61</c:v>
                </c:pt>
              </c:numCache>
            </c:numRef>
          </c:val>
          <c:smooth val="0"/>
          <c:extLst>
            <c:ext xmlns:c16="http://schemas.microsoft.com/office/drawing/2014/chart" uri="{C3380CC4-5D6E-409C-BE32-E72D297353CC}">
              <c16:uniqueId val="{00000001-04D3-4D0B-B0F4-45DE4136DF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105.81</c:v>
                </c:pt>
                <c:pt idx="1">
                  <c:v>108.5</c:v>
                </c:pt>
                <c:pt idx="2">
                  <c:v>107.5</c:v>
                </c:pt>
                <c:pt idx="3">
                  <c:v>105.75</c:v>
                </c:pt>
                <c:pt idx="4">
                  <c:v>108.35</c:v>
                </c:pt>
              </c:numCache>
            </c:numRef>
          </c:val>
          <c:extLst>
            <c:ext xmlns:c16="http://schemas.microsoft.com/office/drawing/2014/chart" uri="{C3380CC4-5D6E-409C-BE32-E72D297353CC}">
              <c16:uniqueId val="{00000000-115A-4101-A557-04629E6D13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106.9</c:v>
                </c:pt>
                <c:pt idx="2">
                  <c:v>106.74</c:v>
                </c:pt>
                <c:pt idx="3">
                  <c:v>106.65</c:v>
                </c:pt>
                <c:pt idx="4">
                  <c:v>106.25</c:v>
                </c:pt>
              </c:numCache>
            </c:numRef>
          </c:val>
          <c:smooth val="0"/>
          <c:extLst>
            <c:ext xmlns:c16="http://schemas.microsoft.com/office/drawing/2014/chart" uri="{C3380CC4-5D6E-409C-BE32-E72D297353CC}">
              <c16:uniqueId val="{00000001-115A-4101-A557-04629E6D13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9.8800000000000008</c:v>
                </c:pt>
                <c:pt idx="1">
                  <c:v>13.01</c:v>
                </c:pt>
                <c:pt idx="2">
                  <c:v>15.7</c:v>
                </c:pt>
                <c:pt idx="3">
                  <c:v>18.22</c:v>
                </c:pt>
                <c:pt idx="4">
                  <c:v>20.77</c:v>
                </c:pt>
              </c:numCache>
            </c:numRef>
          </c:val>
          <c:extLst>
            <c:ext xmlns:c16="http://schemas.microsoft.com/office/drawing/2014/chart" uri="{C3380CC4-5D6E-409C-BE32-E72D297353CC}">
              <c16:uniqueId val="{00000000-F912-4A03-81AC-21A5A823FD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25.2</c:v>
                </c:pt>
                <c:pt idx="2">
                  <c:v>27.42</c:v>
                </c:pt>
                <c:pt idx="3">
                  <c:v>30.01</c:v>
                </c:pt>
                <c:pt idx="4">
                  <c:v>32.229999999999997</c:v>
                </c:pt>
              </c:numCache>
            </c:numRef>
          </c:val>
          <c:smooth val="0"/>
          <c:extLst>
            <c:ext xmlns:c16="http://schemas.microsoft.com/office/drawing/2014/chart" uri="{C3380CC4-5D6E-409C-BE32-E72D297353CC}">
              <c16:uniqueId val="{00000001-F912-4A03-81AC-21A5A823FD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26-45C8-A1ED-0D3CE1B342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2.02</c:v>
                </c:pt>
                <c:pt idx="2">
                  <c:v>2.67</c:v>
                </c:pt>
                <c:pt idx="3">
                  <c:v>3.43</c:v>
                </c:pt>
                <c:pt idx="4">
                  <c:v>4.25</c:v>
                </c:pt>
              </c:numCache>
            </c:numRef>
          </c:val>
          <c:smooth val="0"/>
          <c:extLst>
            <c:ext xmlns:c16="http://schemas.microsoft.com/office/drawing/2014/chart" uri="{C3380CC4-5D6E-409C-BE32-E72D297353CC}">
              <c16:uniqueId val="{00000001-9126-45C8-A1ED-0D3CE1B342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85-4093-9506-B86B47CE33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5.3</c:v>
                </c:pt>
                <c:pt idx="2">
                  <c:v>6.49</c:v>
                </c:pt>
                <c:pt idx="3">
                  <c:v>6.74</c:v>
                </c:pt>
                <c:pt idx="4">
                  <c:v>6.65</c:v>
                </c:pt>
              </c:numCache>
            </c:numRef>
          </c:val>
          <c:smooth val="0"/>
          <c:extLst>
            <c:ext xmlns:c16="http://schemas.microsoft.com/office/drawing/2014/chart" uri="{C3380CC4-5D6E-409C-BE32-E72D297353CC}">
              <c16:uniqueId val="{00000001-1485-4093-9506-B86B47CE33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55.39</c:v>
                </c:pt>
                <c:pt idx="1">
                  <c:v>60.84</c:v>
                </c:pt>
                <c:pt idx="2">
                  <c:v>77.13</c:v>
                </c:pt>
                <c:pt idx="3">
                  <c:v>80.73</c:v>
                </c:pt>
                <c:pt idx="4">
                  <c:v>88.79</c:v>
                </c:pt>
              </c:numCache>
            </c:numRef>
          </c:val>
          <c:extLst>
            <c:ext xmlns:c16="http://schemas.microsoft.com/office/drawing/2014/chart" uri="{C3380CC4-5D6E-409C-BE32-E72D297353CC}">
              <c16:uniqueId val="{00000000-17CA-4D04-97A6-EC112910D0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72.92</c:v>
                </c:pt>
                <c:pt idx="2">
                  <c:v>81.19</c:v>
                </c:pt>
                <c:pt idx="3">
                  <c:v>85.86</c:v>
                </c:pt>
                <c:pt idx="4">
                  <c:v>94.74</c:v>
                </c:pt>
              </c:numCache>
            </c:numRef>
          </c:val>
          <c:smooth val="0"/>
          <c:extLst>
            <c:ext xmlns:c16="http://schemas.microsoft.com/office/drawing/2014/chart" uri="{C3380CC4-5D6E-409C-BE32-E72D297353CC}">
              <c16:uniqueId val="{00000001-17CA-4D04-97A6-EC112910D0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677.75</c:v>
                </c:pt>
                <c:pt idx="1">
                  <c:v>679.22</c:v>
                </c:pt>
                <c:pt idx="2">
                  <c:v>533.38</c:v>
                </c:pt>
                <c:pt idx="3">
                  <c:v>473.72</c:v>
                </c:pt>
                <c:pt idx="4">
                  <c:v>405.34</c:v>
                </c:pt>
              </c:numCache>
            </c:numRef>
          </c:val>
          <c:extLst>
            <c:ext xmlns:c16="http://schemas.microsoft.com/office/drawing/2014/chart" uri="{C3380CC4-5D6E-409C-BE32-E72D297353CC}">
              <c16:uniqueId val="{00000000-AF69-42E5-8D0D-63C36154BE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734.47</c:v>
                </c:pt>
                <c:pt idx="2">
                  <c:v>720.89</c:v>
                </c:pt>
                <c:pt idx="3">
                  <c:v>676.93</c:v>
                </c:pt>
                <c:pt idx="4">
                  <c:v>635.88</c:v>
                </c:pt>
              </c:numCache>
            </c:numRef>
          </c:val>
          <c:smooth val="0"/>
          <c:extLst>
            <c:ext xmlns:c16="http://schemas.microsoft.com/office/drawing/2014/chart" uri="{C3380CC4-5D6E-409C-BE32-E72D297353CC}">
              <c16:uniqueId val="{00000001-AF69-42E5-8D0D-63C36154BE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127.53</c:v>
                </c:pt>
                <c:pt idx="1">
                  <c:v>139.68</c:v>
                </c:pt>
                <c:pt idx="2">
                  <c:v>139.15</c:v>
                </c:pt>
                <c:pt idx="3">
                  <c:v>131.69</c:v>
                </c:pt>
                <c:pt idx="4">
                  <c:v>143.56</c:v>
                </c:pt>
              </c:numCache>
            </c:numRef>
          </c:val>
          <c:extLst>
            <c:ext xmlns:c16="http://schemas.microsoft.com/office/drawing/2014/chart" uri="{C3380CC4-5D6E-409C-BE32-E72D297353CC}">
              <c16:uniqueId val="{00000000-DCC8-4C49-84DC-84A35941B3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90.69</c:v>
                </c:pt>
                <c:pt idx="2">
                  <c:v>90.5</c:v>
                </c:pt>
                <c:pt idx="3">
                  <c:v>92.66</c:v>
                </c:pt>
                <c:pt idx="4">
                  <c:v>93.49</c:v>
                </c:pt>
              </c:numCache>
            </c:numRef>
          </c:val>
          <c:smooth val="0"/>
          <c:extLst>
            <c:ext xmlns:c16="http://schemas.microsoft.com/office/drawing/2014/chart" uri="{C3380CC4-5D6E-409C-BE32-E72D297353CC}">
              <c16:uniqueId val="{00000001-DCC8-4C49-84DC-84A35941B3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109.04</c:v>
                </c:pt>
                <c:pt idx="1">
                  <c:v>99.28</c:v>
                </c:pt>
                <c:pt idx="2">
                  <c:v>99.91</c:v>
                </c:pt>
                <c:pt idx="3">
                  <c:v>106.46</c:v>
                </c:pt>
                <c:pt idx="4">
                  <c:v>108.69</c:v>
                </c:pt>
              </c:numCache>
            </c:numRef>
          </c:val>
          <c:extLst>
            <c:ext xmlns:c16="http://schemas.microsoft.com/office/drawing/2014/chart" uri="{C3380CC4-5D6E-409C-BE32-E72D297353CC}">
              <c16:uniqueId val="{00000000-8AFF-49A4-9503-CF5970CD8BF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8AFF-49A4-9503-CF5970CD8BF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大阪府　熊取町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Bc1</v>
      </c>
      <c r="X8" s="33"/>
      <c r="Y8" s="33"/>
      <c r="Z8" s="33"/>
      <c r="AA8" s="33"/>
      <c r="AB8" s="33"/>
      <c r="AC8" s="33"/>
      <c r="AD8" s="34" t="str">
        <f>データ!$M$6</f>
        <v>非設置</v>
      </c>
      <c r="AE8" s="34"/>
      <c r="AF8" s="34"/>
      <c r="AG8" s="34"/>
      <c r="AH8" s="34"/>
      <c r="AI8" s="34"/>
      <c r="AJ8" s="34"/>
      <c r="AK8" s="3"/>
      <c r="AL8" s="35">
        <f>データ!S6</f>
        <v>42544</v>
      </c>
      <c r="AM8" s="35"/>
      <c r="AN8" s="35"/>
      <c r="AO8" s="35"/>
      <c r="AP8" s="35"/>
      <c r="AQ8" s="35"/>
      <c r="AR8" s="35"/>
      <c r="AS8" s="35"/>
      <c r="AT8" s="36">
        <f>データ!T6</f>
        <v>17.239999999999998</v>
      </c>
      <c r="AU8" s="36"/>
      <c r="AV8" s="36"/>
      <c r="AW8" s="36"/>
      <c r="AX8" s="36"/>
      <c r="AY8" s="36"/>
      <c r="AZ8" s="36"/>
      <c r="BA8" s="36"/>
      <c r="BB8" s="36">
        <f>データ!U6</f>
        <v>2467.75</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28</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35</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67.540000000000006</v>
      </c>
      <c r="J10" s="36"/>
      <c r="K10" s="36"/>
      <c r="L10" s="36"/>
      <c r="M10" s="36"/>
      <c r="N10" s="36"/>
      <c r="O10" s="36"/>
      <c r="P10" s="36">
        <f>データ!P6</f>
        <v>85.07</v>
      </c>
      <c r="Q10" s="36"/>
      <c r="R10" s="36"/>
      <c r="S10" s="36"/>
      <c r="T10" s="36"/>
      <c r="U10" s="36"/>
      <c r="V10" s="36"/>
      <c r="W10" s="36">
        <f>データ!Q6</f>
        <v>88.65</v>
      </c>
      <c r="X10" s="36"/>
      <c r="Y10" s="36"/>
      <c r="Z10" s="36"/>
      <c r="AA10" s="36"/>
      <c r="AB10" s="36"/>
      <c r="AC10" s="36"/>
      <c r="AD10" s="35">
        <f>データ!R6</f>
        <v>2810</v>
      </c>
      <c r="AE10" s="35"/>
      <c r="AF10" s="35"/>
      <c r="AG10" s="35"/>
      <c r="AH10" s="35"/>
      <c r="AI10" s="35"/>
      <c r="AJ10" s="35"/>
      <c r="AK10" s="2"/>
      <c r="AL10" s="35">
        <f>データ!V6</f>
        <v>36059</v>
      </c>
      <c r="AM10" s="35"/>
      <c r="AN10" s="35"/>
      <c r="AO10" s="35"/>
      <c r="AP10" s="35"/>
      <c r="AQ10" s="35"/>
      <c r="AR10" s="35"/>
      <c r="AS10" s="35"/>
      <c r="AT10" s="36">
        <f>データ!W6</f>
        <v>6.42</v>
      </c>
      <c r="AU10" s="36"/>
      <c r="AV10" s="36"/>
      <c r="AW10" s="36"/>
      <c r="AX10" s="36"/>
      <c r="AY10" s="36"/>
      <c r="AZ10" s="36"/>
      <c r="BA10" s="36"/>
      <c r="BB10" s="36">
        <f>データ!X6</f>
        <v>5616.67</v>
      </c>
      <c r="BC10" s="36"/>
      <c r="BD10" s="36"/>
      <c r="BE10" s="36"/>
      <c r="BF10" s="36"/>
      <c r="BG10" s="36"/>
      <c r="BH10" s="36"/>
      <c r="BI10" s="36"/>
      <c r="BJ10" s="2"/>
      <c r="BK10" s="2"/>
      <c r="BL10" s="45" t="s">
        <v>38</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XmtQl1tyHDpTIjk3H4uUCLOEa9/ZRoV5f05L8Liv1e5ctqW1366GcF8uw4NvG3Fov3zesi7LkfaH6GHhxorXjA==" saltValue="vxDCUsiZcX2VVHHNqGmpu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34</v>
      </c>
      <c r="C3" s="16" t="s">
        <v>60</v>
      </c>
      <c r="D3" s="16" t="s">
        <v>40</v>
      </c>
      <c r="E3" s="16" t="s">
        <v>6</v>
      </c>
      <c r="F3" s="16" t="s">
        <v>5</v>
      </c>
      <c r="G3" s="16" t="s">
        <v>26</v>
      </c>
      <c r="H3" s="73" t="s">
        <v>61</v>
      </c>
      <c r="I3" s="74"/>
      <c r="J3" s="74"/>
      <c r="K3" s="74"/>
      <c r="L3" s="74"/>
      <c r="M3" s="74"/>
      <c r="N3" s="74"/>
      <c r="O3" s="74"/>
      <c r="P3" s="74"/>
      <c r="Q3" s="74"/>
      <c r="R3" s="74"/>
      <c r="S3" s="74"/>
      <c r="T3" s="74"/>
      <c r="U3" s="74"/>
      <c r="V3" s="74"/>
      <c r="W3" s="74"/>
      <c r="X3" s="75"/>
      <c r="Y3" s="71"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62</v>
      </c>
      <c r="B4" s="17"/>
      <c r="C4" s="17"/>
      <c r="D4" s="17"/>
      <c r="E4" s="17"/>
      <c r="F4" s="17"/>
      <c r="G4" s="17"/>
      <c r="H4" s="76"/>
      <c r="I4" s="77"/>
      <c r="J4" s="77"/>
      <c r="K4" s="77"/>
      <c r="L4" s="77"/>
      <c r="M4" s="77"/>
      <c r="N4" s="77"/>
      <c r="O4" s="77"/>
      <c r="P4" s="77"/>
      <c r="Q4" s="77"/>
      <c r="R4" s="77"/>
      <c r="S4" s="77"/>
      <c r="T4" s="77"/>
      <c r="U4" s="77"/>
      <c r="V4" s="77"/>
      <c r="W4" s="77"/>
      <c r="X4" s="78"/>
      <c r="Y4" s="72" t="s">
        <v>54</v>
      </c>
      <c r="Z4" s="72"/>
      <c r="AA4" s="72"/>
      <c r="AB4" s="72"/>
      <c r="AC4" s="72"/>
      <c r="AD4" s="72"/>
      <c r="AE4" s="72"/>
      <c r="AF4" s="72"/>
      <c r="AG4" s="72"/>
      <c r="AH4" s="72"/>
      <c r="AI4" s="72"/>
      <c r="AJ4" s="72" t="s">
        <v>48</v>
      </c>
      <c r="AK4" s="72"/>
      <c r="AL4" s="72"/>
      <c r="AM4" s="72"/>
      <c r="AN4" s="72"/>
      <c r="AO4" s="72"/>
      <c r="AP4" s="72"/>
      <c r="AQ4" s="72"/>
      <c r="AR4" s="72"/>
      <c r="AS4" s="72"/>
      <c r="AT4" s="72"/>
      <c r="AU4" s="72" t="s">
        <v>29</v>
      </c>
      <c r="AV4" s="72"/>
      <c r="AW4" s="72"/>
      <c r="AX4" s="72"/>
      <c r="AY4" s="72"/>
      <c r="AZ4" s="72"/>
      <c r="BA4" s="72"/>
      <c r="BB4" s="72"/>
      <c r="BC4" s="72"/>
      <c r="BD4" s="72"/>
      <c r="BE4" s="72"/>
      <c r="BF4" s="72" t="s">
        <v>64</v>
      </c>
      <c r="BG4" s="72"/>
      <c r="BH4" s="72"/>
      <c r="BI4" s="72"/>
      <c r="BJ4" s="72"/>
      <c r="BK4" s="72"/>
      <c r="BL4" s="72"/>
      <c r="BM4" s="72"/>
      <c r="BN4" s="72"/>
      <c r="BO4" s="72"/>
      <c r="BP4" s="72"/>
      <c r="BQ4" s="72" t="s">
        <v>15</v>
      </c>
      <c r="BR4" s="72"/>
      <c r="BS4" s="72"/>
      <c r="BT4" s="72"/>
      <c r="BU4" s="72"/>
      <c r="BV4" s="72"/>
      <c r="BW4" s="72"/>
      <c r="BX4" s="72"/>
      <c r="BY4" s="72"/>
      <c r="BZ4" s="72"/>
      <c r="CA4" s="72"/>
      <c r="CB4" s="72" t="s">
        <v>63</v>
      </c>
      <c r="CC4" s="72"/>
      <c r="CD4" s="72"/>
      <c r="CE4" s="72"/>
      <c r="CF4" s="72"/>
      <c r="CG4" s="72"/>
      <c r="CH4" s="72"/>
      <c r="CI4" s="72"/>
      <c r="CJ4" s="72"/>
      <c r="CK4" s="72"/>
      <c r="CL4" s="72"/>
      <c r="CM4" s="72" t="s">
        <v>0</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2024</v>
      </c>
      <c r="C6" s="19">
        <f t="shared" si="1"/>
        <v>273619</v>
      </c>
      <c r="D6" s="19">
        <f t="shared" si="1"/>
        <v>46</v>
      </c>
      <c r="E6" s="19">
        <f t="shared" si="1"/>
        <v>17</v>
      </c>
      <c r="F6" s="19">
        <f t="shared" si="1"/>
        <v>1</v>
      </c>
      <c r="G6" s="19">
        <f t="shared" si="1"/>
        <v>0</v>
      </c>
      <c r="H6" s="19" t="str">
        <f t="shared" si="1"/>
        <v>大阪府　熊取町</v>
      </c>
      <c r="I6" s="19" t="str">
        <f t="shared" si="1"/>
        <v>法適用</v>
      </c>
      <c r="J6" s="19" t="str">
        <f t="shared" si="1"/>
        <v>下水道事業</v>
      </c>
      <c r="K6" s="19" t="str">
        <f t="shared" si="1"/>
        <v>公共下水道</v>
      </c>
      <c r="L6" s="19" t="str">
        <f t="shared" si="1"/>
        <v>Bc1</v>
      </c>
      <c r="M6" s="19" t="str">
        <f t="shared" si="1"/>
        <v>非設置</v>
      </c>
      <c r="N6" s="23" t="str">
        <f t="shared" si="1"/>
        <v>-</v>
      </c>
      <c r="O6" s="23">
        <f t="shared" si="1"/>
        <v>67.540000000000006</v>
      </c>
      <c r="P6" s="23">
        <f t="shared" si="1"/>
        <v>85.07</v>
      </c>
      <c r="Q6" s="23">
        <f t="shared" si="1"/>
        <v>88.65</v>
      </c>
      <c r="R6" s="23">
        <f t="shared" si="1"/>
        <v>2810</v>
      </c>
      <c r="S6" s="23">
        <f t="shared" si="1"/>
        <v>42544</v>
      </c>
      <c r="T6" s="23">
        <f t="shared" si="1"/>
        <v>17.239999999999998</v>
      </c>
      <c r="U6" s="23">
        <f t="shared" si="1"/>
        <v>2467.75</v>
      </c>
      <c r="V6" s="23">
        <f t="shared" si="1"/>
        <v>36059</v>
      </c>
      <c r="W6" s="23">
        <f t="shared" si="1"/>
        <v>6.42</v>
      </c>
      <c r="X6" s="23">
        <f t="shared" si="1"/>
        <v>5616.67</v>
      </c>
      <c r="Y6" s="27">
        <f t="shared" ref="Y6:AH6" si="2">IF(Y7="",NA(),Y7)</f>
        <v>105.81</v>
      </c>
      <c r="Z6" s="27">
        <f t="shared" si="2"/>
        <v>108.5</v>
      </c>
      <c r="AA6" s="27">
        <f t="shared" si="2"/>
        <v>107.5</v>
      </c>
      <c r="AB6" s="27">
        <f t="shared" si="2"/>
        <v>105.75</v>
      </c>
      <c r="AC6" s="27">
        <f t="shared" si="2"/>
        <v>108.35</v>
      </c>
      <c r="AD6" s="27">
        <f t="shared" si="2"/>
        <v>104.59</v>
      </c>
      <c r="AE6" s="27">
        <f t="shared" si="2"/>
        <v>106.9</v>
      </c>
      <c r="AF6" s="27">
        <f t="shared" si="2"/>
        <v>106.74</v>
      </c>
      <c r="AG6" s="27">
        <f t="shared" si="2"/>
        <v>106.65</v>
      </c>
      <c r="AH6" s="27">
        <f t="shared" si="2"/>
        <v>106.25</v>
      </c>
      <c r="AI6" s="23" t="str">
        <f>IF(AI7="","",IF(AI7="-","【-】","【"&amp;SUBSTITUTE(TEXT(AI7,"#,##0.00"),"-","△")&amp;"】"))</f>
        <v>【105.36】</v>
      </c>
      <c r="AJ6" s="23">
        <f t="shared" ref="AJ6:AS6" si="3">IF(AJ7="",NA(),AJ7)</f>
        <v>0</v>
      </c>
      <c r="AK6" s="23">
        <f t="shared" si="3"/>
        <v>0</v>
      </c>
      <c r="AL6" s="23">
        <f t="shared" si="3"/>
        <v>0</v>
      </c>
      <c r="AM6" s="23">
        <f t="shared" si="3"/>
        <v>0</v>
      </c>
      <c r="AN6" s="23">
        <f t="shared" si="3"/>
        <v>0</v>
      </c>
      <c r="AO6" s="27">
        <f t="shared" si="3"/>
        <v>0.83</v>
      </c>
      <c r="AP6" s="27">
        <f t="shared" si="3"/>
        <v>5.3</v>
      </c>
      <c r="AQ6" s="27">
        <f t="shared" si="3"/>
        <v>6.49</v>
      </c>
      <c r="AR6" s="27">
        <f t="shared" si="3"/>
        <v>6.74</v>
      </c>
      <c r="AS6" s="27">
        <f t="shared" si="3"/>
        <v>6.65</v>
      </c>
      <c r="AT6" s="23" t="str">
        <f>IF(AT7="","",IF(AT7="-","【-】","【"&amp;SUBSTITUTE(TEXT(AT7,"#,##0.00"),"-","△")&amp;"】"))</f>
        <v>【3.12】</v>
      </c>
      <c r="AU6" s="27">
        <f t="shared" ref="AU6:BD6" si="4">IF(AU7="",NA(),AU7)</f>
        <v>55.39</v>
      </c>
      <c r="AV6" s="27">
        <f t="shared" si="4"/>
        <v>60.84</v>
      </c>
      <c r="AW6" s="27">
        <f t="shared" si="4"/>
        <v>77.13</v>
      </c>
      <c r="AX6" s="27">
        <f t="shared" si="4"/>
        <v>80.73</v>
      </c>
      <c r="AY6" s="27">
        <f t="shared" si="4"/>
        <v>88.79</v>
      </c>
      <c r="AZ6" s="27">
        <f t="shared" si="4"/>
        <v>57.6</v>
      </c>
      <c r="BA6" s="27">
        <f t="shared" si="4"/>
        <v>72.92</v>
      </c>
      <c r="BB6" s="27">
        <f t="shared" si="4"/>
        <v>81.19</v>
      </c>
      <c r="BC6" s="27">
        <f t="shared" si="4"/>
        <v>85.86</v>
      </c>
      <c r="BD6" s="27">
        <f t="shared" si="4"/>
        <v>94.74</v>
      </c>
      <c r="BE6" s="23" t="str">
        <f>IF(BE7="","",IF(BE7="-","【-】","【"&amp;SUBSTITUTE(TEXT(BE7,"#,##0.00"),"-","△")&amp;"】"))</f>
        <v>【82.75】</v>
      </c>
      <c r="BF6" s="27">
        <f t="shared" ref="BF6:BO6" si="5">IF(BF7="",NA(),BF7)</f>
        <v>677.75</v>
      </c>
      <c r="BG6" s="27">
        <f t="shared" si="5"/>
        <v>679.22</v>
      </c>
      <c r="BH6" s="27">
        <f t="shared" si="5"/>
        <v>533.38</v>
      </c>
      <c r="BI6" s="27">
        <f t="shared" si="5"/>
        <v>473.72</v>
      </c>
      <c r="BJ6" s="27">
        <f t="shared" si="5"/>
        <v>405.34</v>
      </c>
      <c r="BK6" s="27">
        <f t="shared" si="5"/>
        <v>1008.36</v>
      </c>
      <c r="BL6" s="27">
        <f t="shared" si="5"/>
        <v>734.47</v>
      </c>
      <c r="BM6" s="27">
        <f t="shared" si="5"/>
        <v>720.89</v>
      </c>
      <c r="BN6" s="27">
        <f t="shared" si="5"/>
        <v>676.93</v>
      </c>
      <c r="BO6" s="27">
        <f t="shared" si="5"/>
        <v>635.88</v>
      </c>
      <c r="BP6" s="23" t="str">
        <f>IF(BP7="","",IF(BP7="-","【-】","【"&amp;SUBSTITUTE(TEXT(BP7,"#,##0.00"),"-","△")&amp;"】"))</f>
        <v>【602.56】</v>
      </c>
      <c r="BQ6" s="27">
        <f t="shared" ref="BQ6:BZ6" si="6">IF(BQ7="",NA(),BQ7)</f>
        <v>127.53</v>
      </c>
      <c r="BR6" s="27">
        <f t="shared" si="6"/>
        <v>139.68</v>
      </c>
      <c r="BS6" s="27">
        <f t="shared" si="6"/>
        <v>139.15</v>
      </c>
      <c r="BT6" s="27">
        <f t="shared" si="6"/>
        <v>131.69</v>
      </c>
      <c r="BU6" s="27">
        <f t="shared" si="6"/>
        <v>143.56</v>
      </c>
      <c r="BV6" s="27">
        <f t="shared" si="6"/>
        <v>85.67</v>
      </c>
      <c r="BW6" s="27">
        <f t="shared" si="6"/>
        <v>90.69</v>
      </c>
      <c r="BX6" s="27">
        <f t="shared" si="6"/>
        <v>90.5</v>
      </c>
      <c r="BY6" s="27">
        <f t="shared" si="6"/>
        <v>92.66</v>
      </c>
      <c r="BZ6" s="27">
        <f t="shared" si="6"/>
        <v>93.49</v>
      </c>
      <c r="CA6" s="23" t="str">
        <f>IF(CA7="","",IF(CA7="-","【-】","【"&amp;SUBSTITUTE(TEXT(CA7,"#,##0.00"),"-","△")&amp;"】"))</f>
        <v>【97.94】</v>
      </c>
      <c r="CB6" s="27">
        <f t="shared" ref="CB6:CK6" si="7">IF(CB7="",NA(),CB7)</f>
        <v>109.04</v>
      </c>
      <c r="CC6" s="27">
        <f t="shared" si="7"/>
        <v>99.28</v>
      </c>
      <c r="CD6" s="27">
        <f t="shared" si="7"/>
        <v>99.91</v>
      </c>
      <c r="CE6" s="27">
        <f t="shared" si="7"/>
        <v>106.46</v>
      </c>
      <c r="CF6" s="27">
        <f t="shared" si="7"/>
        <v>108.69</v>
      </c>
      <c r="CG6" s="27">
        <f t="shared" si="7"/>
        <v>146.12</v>
      </c>
      <c r="CH6" s="27">
        <f t="shared" si="7"/>
        <v>138.52000000000001</v>
      </c>
      <c r="CI6" s="27">
        <f t="shared" si="7"/>
        <v>138.66999999999999</v>
      </c>
      <c r="CJ6" s="27">
        <f t="shared" si="7"/>
        <v>139.12</v>
      </c>
      <c r="CK6" s="27">
        <f t="shared" si="7"/>
        <v>141.68</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56.39</v>
      </c>
      <c r="CS6" s="27">
        <f t="shared" si="8"/>
        <v>59.96</v>
      </c>
      <c r="CT6" s="27">
        <f t="shared" si="8"/>
        <v>59.9</v>
      </c>
      <c r="CU6" s="27">
        <f t="shared" si="8"/>
        <v>60.13</v>
      </c>
      <c r="CV6" s="27">
        <f t="shared" si="8"/>
        <v>62.51</v>
      </c>
      <c r="CW6" s="23" t="str">
        <f>IF(CW7="","",IF(CW7="-","【-】","【"&amp;SUBSTITUTE(TEXT(CW7,"#,##0.00"),"-","△")&amp;"】"))</f>
        <v>【60.13】</v>
      </c>
      <c r="CX6" s="27">
        <f t="shared" ref="CX6:DG6" si="9">IF(CX7="",NA(),CX7)</f>
        <v>94.97</v>
      </c>
      <c r="CY6" s="27">
        <f t="shared" si="9"/>
        <v>95.08</v>
      </c>
      <c r="CZ6" s="27">
        <f t="shared" si="9"/>
        <v>95.07</v>
      </c>
      <c r="DA6" s="27">
        <f t="shared" si="9"/>
        <v>94.77</v>
      </c>
      <c r="DB6" s="27">
        <f t="shared" si="9"/>
        <v>94.59</v>
      </c>
      <c r="DC6" s="27">
        <f t="shared" si="9"/>
        <v>91.45</v>
      </c>
      <c r="DD6" s="27">
        <f t="shared" si="9"/>
        <v>94.27</v>
      </c>
      <c r="DE6" s="27">
        <f t="shared" si="9"/>
        <v>94.46</v>
      </c>
      <c r="DF6" s="27">
        <f t="shared" si="9"/>
        <v>94.37</v>
      </c>
      <c r="DG6" s="27">
        <f t="shared" si="9"/>
        <v>94.61</v>
      </c>
      <c r="DH6" s="23" t="str">
        <f>IF(DH7="","",IF(DH7="-","【-】","【"&amp;SUBSTITUTE(TEXT(DH7,"#,##0.00"),"-","△")&amp;"】"))</f>
        <v>【96.00】</v>
      </c>
      <c r="DI6" s="27">
        <f t="shared" ref="DI6:DR6" si="10">IF(DI7="",NA(),DI7)</f>
        <v>9.8800000000000008</v>
      </c>
      <c r="DJ6" s="27">
        <f t="shared" si="10"/>
        <v>13.01</v>
      </c>
      <c r="DK6" s="27">
        <f t="shared" si="10"/>
        <v>15.7</v>
      </c>
      <c r="DL6" s="27">
        <f t="shared" si="10"/>
        <v>18.22</v>
      </c>
      <c r="DM6" s="27">
        <f t="shared" si="10"/>
        <v>20.77</v>
      </c>
      <c r="DN6" s="27">
        <f t="shared" si="10"/>
        <v>14.8</v>
      </c>
      <c r="DO6" s="27">
        <f t="shared" si="10"/>
        <v>25.2</v>
      </c>
      <c r="DP6" s="27">
        <f t="shared" si="10"/>
        <v>27.42</v>
      </c>
      <c r="DQ6" s="27">
        <f t="shared" si="10"/>
        <v>30.01</v>
      </c>
      <c r="DR6" s="27">
        <f t="shared" si="10"/>
        <v>32.229999999999997</v>
      </c>
      <c r="DS6" s="23" t="str">
        <f>IF(DS7="","",IF(DS7="-","【-】","【"&amp;SUBSTITUTE(TEXT(DS7,"#,##0.00"),"-","△")&amp;"】"))</f>
        <v>【42.20】</v>
      </c>
      <c r="DT6" s="23">
        <f t="shared" ref="DT6:EC6" si="11">IF(DT7="",NA(),DT7)</f>
        <v>0</v>
      </c>
      <c r="DU6" s="23">
        <f t="shared" si="11"/>
        <v>0</v>
      </c>
      <c r="DV6" s="23">
        <f t="shared" si="11"/>
        <v>0</v>
      </c>
      <c r="DW6" s="23">
        <f t="shared" si="11"/>
        <v>0</v>
      </c>
      <c r="DX6" s="23">
        <f t="shared" si="11"/>
        <v>0</v>
      </c>
      <c r="DY6" s="27">
        <f t="shared" si="11"/>
        <v>0.1</v>
      </c>
      <c r="DZ6" s="27">
        <f t="shared" si="11"/>
        <v>2.02</v>
      </c>
      <c r="EA6" s="27">
        <f t="shared" si="11"/>
        <v>2.67</v>
      </c>
      <c r="EB6" s="27">
        <f t="shared" si="11"/>
        <v>3.43</v>
      </c>
      <c r="EC6" s="27">
        <f t="shared" si="11"/>
        <v>4.25</v>
      </c>
      <c r="ED6" s="23" t="str">
        <f>IF(ED7="","",IF(ED7="-","【-】","【"&amp;SUBSTITUTE(TEXT(ED7,"#,##0.00"),"-","△")&amp;"】"))</f>
        <v>【9.46】</v>
      </c>
      <c r="EE6" s="23">
        <f t="shared" ref="EE6:EN6" si="12">IF(EE7="",NA(),EE7)</f>
        <v>0</v>
      </c>
      <c r="EF6" s="23">
        <f t="shared" si="12"/>
        <v>0</v>
      </c>
      <c r="EG6" s="23">
        <f t="shared" si="12"/>
        <v>0</v>
      </c>
      <c r="EH6" s="23">
        <f t="shared" si="12"/>
        <v>0</v>
      </c>
      <c r="EI6" s="23">
        <f t="shared" si="12"/>
        <v>0</v>
      </c>
      <c r="EJ6" s="27">
        <f t="shared" si="12"/>
        <v>0.09</v>
      </c>
      <c r="EK6" s="27">
        <f t="shared" si="12"/>
        <v>0.24</v>
      </c>
      <c r="EL6" s="27">
        <f t="shared" si="12"/>
        <v>0.14000000000000001</v>
      </c>
      <c r="EM6" s="27">
        <f t="shared" si="12"/>
        <v>0.06</v>
      </c>
      <c r="EN6" s="27">
        <f t="shared" si="12"/>
        <v>7.0000000000000007E-2</v>
      </c>
      <c r="EO6" s="23" t="str">
        <f>IF(EO7="","",IF(EO7="-","【-】","【"&amp;SUBSTITUTE(TEXT(EO7,"#,##0.00"),"-","△")&amp;"】"))</f>
        <v>【0.19】</v>
      </c>
    </row>
    <row r="7" spans="1:148" s="13" customFormat="1" x14ac:dyDescent="0.2">
      <c r="A7" s="14"/>
      <c r="B7" s="20">
        <v>2024</v>
      </c>
      <c r="C7" s="20">
        <v>273619</v>
      </c>
      <c r="D7" s="20">
        <v>46</v>
      </c>
      <c r="E7" s="20">
        <v>17</v>
      </c>
      <c r="F7" s="20">
        <v>1</v>
      </c>
      <c r="G7" s="20">
        <v>0</v>
      </c>
      <c r="H7" s="20" t="s">
        <v>25</v>
      </c>
      <c r="I7" s="20" t="s">
        <v>96</v>
      </c>
      <c r="J7" s="20" t="s">
        <v>97</v>
      </c>
      <c r="K7" s="20" t="s">
        <v>98</v>
      </c>
      <c r="L7" s="20" t="s">
        <v>99</v>
      </c>
      <c r="M7" s="20" t="s">
        <v>100</v>
      </c>
      <c r="N7" s="24" t="s">
        <v>101</v>
      </c>
      <c r="O7" s="24">
        <v>67.540000000000006</v>
      </c>
      <c r="P7" s="24">
        <v>85.07</v>
      </c>
      <c r="Q7" s="24">
        <v>88.65</v>
      </c>
      <c r="R7" s="24">
        <v>2810</v>
      </c>
      <c r="S7" s="24">
        <v>42544</v>
      </c>
      <c r="T7" s="24">
        <v>17.239999999999998</v>
      </c>
      <c r="U7" s="24">
        <v>2467.75</v>
      </c>
      <c r="V7" s="24">
        <v>36059</v>
      </c>
      <c r="W7" s="24">
        <v>6.42</v>
      </c>
      <c r="X7" s="24">
        <v>5616.67</v>
      </c>
      <c r="Y7" s="24">
        <v>105.81</v>
      </c>
      <c r="Z7" s="24">
        <v>108.5</v>
      </c>
      <c r="AA7" s="24">
        <v>107.5</v>
      </c>
      <c r="AB7" s="24">
        <v>105.75</v>
      </c>
      <c r="AC7" s="24">
        <v>108.35</v>
      </c>
      <c r="AD7" s="24">
        <v>104.59</v>
      </c>
      <c r="AE7" s="24">
        <v>106.9</v>
      </c>
      <c r="AF7" s="24">
        <v>106.74</v>
      </c>
      <c r="AG7" s="24">
        <v>106.65</v>
      </c>
      <c r="AH7" s="24">
        <v>106.25</v>
      </c>
      <c r="AI7" s="24">
        <v>105.36</v>
      </c>
      <c r="AJ7" s="24">
        <v>0</v>
      </c>
      <c r="AK7" s="24">
        <v>0</v>
      </c>
      <c r="AL7" s="24">
        <v>0</v>
      </c>
      <c r="AM7" s="24">
        <v>0</v>
      </c>
      <c r="AN7" s="24">
        <v>0</v>
      </c>
      <c r="AO7" s="24">
        <v>0.83</v>
      </c>
      <c r="AP7" s="24">
        <v>5.3</v>
      </c>
      <c r="AQ7" s="24">
        <v>6.49</v>
      </c>
      <c r="AR7" s="24">
        <v>6.74</v>
      </c>
      <c r="AS7" s="24">
        <v>6.65</v>
      </c>
      <c r="AT7" s="24">
        <v>3.12</v>
      </c>
      <c r="AU7" s="24">
        <v>55.39</v>
      </c>
      <c r="AV7" s="24">
        <v>60.84</v>
      </c>
      <c r="AW7" s="24">
        <v>77.13</v>
      </c>
      <c r="AX7" s="24">
        <v>80.73</v>
      </c>
      <c r="AY7" s="24">
        <v>88.79</v>
      </c>
      <c r="AZ7" s="24">
        <v>57.6</v>
      </c>
      <c r="BA7" s="24">
        <v>72.92</v>
      </c>
      <c r="BB7" s="24">
        <v>81.19</v>
      </c>
      <c r="BC7" s="24">
        <v>85.86</v>
      </c>
      <c r="BD7" s="24">
        <v>94.74</v>
      </c>
      <c r="BE7" s="24">
        <v>82.75</v>
      </c>
      <c r="BF7" s="24">
        <v>677.75</v>
      </c>
      <c r="BG7" s="24">
        <v>679.22</v>
      </c>
      <c r="BH7" s="24">
        <v>533.38</v>
      </c>
      <c r="BI7" s="24">
        <v>473.72</v>
      </c>
      <c r="BJ7" s="24">
        <v>405.34</v>
      </c>
      <c r="BK7" s="24">
        <v>1008.36</v>
      </c>
      <c r="BL7" s="24">
        <v>734.47</v>
      </c>
      <c r="BM7" s="24">
        <v>720.89</v>
      </c>
      <c r="BN7" s="24">
        <v>676.93</v>
      </c>
      <c r="BO7" s="24">
        <v>635.88</v>
      </c>
      <c r="BP7" s="24">
        <v>602.55999999999995</v>
      </c>
      <c r="BQ7" s="24">
        <v>127.53</v>
      </c>
      <c r="BR7" s="24">
        <v>139.68</v>
      </c>
      <c r="BS7" s="24">
        <v>139.15</v>
      </c>
      <c r="BT7" s="24">
        <v>131.69</v>
      </c>
      <c r="BU7" s="24">
        <v>143.56</v>
      </c>
      <c r="BV7" s="24">
        <v>85.67</v>
      </c>
      <c r="BW7" s="24">
        <v>90.69</v>
      </c>
      <c r="BX7" s="24">
        <v>90.5</v>
      </c>
      <c r="BY7" s="24">
        <v>92.66</v>
      </c>
      <c r="BZ7" s="24">
        <v>93.49</v>
      </c>
      <c r="CA7" s="24">
        <v>97.94</v>
      </c>
      <c r="CB7" s="24">
        <v>109.04</v>
      </c>
      <c r="CC7" s="24">
        <v>99.28</v>
      </c>
      <c r="CD7" s="24">
        <v>99.91</v>
      </c>
      <c r="CE7" s="24">
        <v>106.46</v>
      </c>
      <c r="CF7" s="24">
        <v>108.69</v>
      </c>
      <c r="CG7" s="24">
        <v>146.12</v>
      </c>
      <c r="CH7" s="24">
        <v>138.52000000000001</v>
      </c>
      <c r="CI7" s="24">
        <v>138.66999999999999</v>
      </c>
      <c r="CJ7" s="24">
        <v>139.12</v>
      </c>
      <c r="CK7" s="24">
        <v>141.68</v>
      </c>
      <c r="CL7" s="24">
        <v>140.97999999999999</v>
      </c>
      <c r="CM7" s="24" t="s">
        <v>101</v>
      </c>
      <c r="CN7" s="24" t="s">
        <v>101</v>
      </c>
      <c r="CO7" s="24" t="s">
        <v>101</v>
      </c>
      <c r="CP7" s="24" t="s">
        <v>101</v>
      </c>
      <c r="CQ7" s="24" t="s">
        <v>101</v>
      </c>
      <c r="CR7" s="24">
        <v>56.39</v>
      </c>
      <c r="CS7" s="24">
        <v>59.96</v>
      </c>
      <c r="CT7" s="24">
        <v>59.9</v>
      </c>
      <c r="CU7" s="24">
        <v>60.13</v>
      </c>
      <c r="CV7" s="24">
        <v>62.51</v>
      </c>
      <c r="CW7" s="24">
        <v>60.13</v>
      </c>
      <c r="CX7" s="24">
        <v>94.97</v>
      </c>
      <c r="CY7" s="24">
        <v>95.08</v>
      </c>
      <c r="CZ7" s="24">
        <v>95.07</v>
      </c>
      <c r="DA7" s="24">
        <v>94.77</v>
      </c>
      <c r="DB7" s="24">
        <v>94.59</v>
      </c>
      <c r="DC7" s="24">
        <v>91.45</v>
      </c>
      <c r="DD7" s="24">
        <v>94.27</v>
      </c>
      <c r="DE7" s="24">
        <v>94.46</v>
      </c>
      <c r="DF7" s="24">
        <v>94.37</v>
      </c>
      <c r="DG7" s="24">
        <v>94.61</v>
      </c>
      <c r="DH7" s="24">
        <v>96</v>
      </c>
      <c r="DI7" s="24">
        <v>9.8800000000000008</v>
      </c>
      <c r="DJ7" s="24">
        <v>13.01</v>
      </c>
      <c r="DK7" s="24">
        <v>15.7</v>
      </c>
      <c r="DL7" s="24">
        <v>18.22</v>
      </c>
      <c r="DM7" s="24">
        <v>20.77</v>
      </c>
      <c r="DN7" s="24">
        <v>14.8</v>
      </c>
      <c r="DO7" s="24">
        <v>25.2</v>
      </c>
      <c r="DP7" s="24">
        <v>27.42</v>
      </c>
      <c r="DQ7" s="24">
        <v>30.01</v>
      </c>
      <c r="DR7" s="24">
        <v>32.229999999999997</v>
      </c>
      <c r="DS7" s="24">
        <v>42.2</v>
      </c>
      <c r="DT7" s="24">
        <v>0</v>
      </c>
      <c r="DU7" s="24">
        <v>0</v>
      </c>
      <c r="DV7" s="24">
        <v>0</v>
      </c>
      <c r="DW7" s="24">
        <v>0</v>
      </c>
      <c r="DX7" s="24">
        <v>0</v>
      </c>
      <c r="DY7" s="24">
        <v>0.1</v>
      </c>
      <c r="DZ7" s="24">
        <v>2.02</v>
      </c>
      <c r="EA7" s="24">
        <v>2.67</v>
      </c>
      <c r="EB7" s="24">
        <v>3.43</v>
      </c>
      <c r="EC7" s="24">
        <v>4.25</v>
      </c>
      <c r="ED7" s="24">
        <v>9.4600000000000009</v>
      </c>
      <c r="EE7" s="24">
        <v>0</v>
      </c>
      <c r="EF7" s="24">
        <v>0</v>
      </c>
      <c r="EG7" s="24">
        <v>0</v>
      </c>
      <c r="EH7" s="24">
        <v>0</v>
      </c>
      <c r="EI7" s="24">
        <v>0</v>
      </c>
      <c r="EJ7" s="24">
        <v>0.09</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椎原　知春</cp:lastModifiedBy>
  <dcterms:created xsi:type="dcterms:W3CDTF">2025-12-23T06:03:14Z</dcterms:created>
  <dcterms:modified xsi:type="dcterms:W3CDTF">2026-02-25T02:53:07Z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2026-01-30T05:51:20Z</vt:filetime>
  </property>
</Properties>
</file>