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3_団体回答\35 豊能町○【館山】◎\"/>
    </mc:Choice>
  </mc:AlternateContent>
  <xr:revisionPtr revIDLastSave="0" documentId="13_ncr:1_{2A785EFC-B97D-42A7-B5DE-4199A112FE16}" xr6:coauthVersionLast="47" xr6:coauthVersionMax="47" xr10:uidLastSave="{00000000-0000-0000-0000-000000000000}"/>
  <workbookProtection workbookAlgorithmName="SHA-512" workbookHashValue="Pj8rTFYj2l7CuRTwEm/YNJBMwhkZeh9fob53EwYXOZxtMybHmSuZk3QLYpRVQbln++6rUkLWBIZ3kkJsdfTtqw==" workbookSaltValue="NKaiF0WBOwFsEw2dgTmmmQ==" workbookSpinCount="100000" lockStructure="1"/>
  <bookViews>
    <workbookView xWindow="-28908" yWindow="-108" windowWidth="29016" windowHeight="156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I85" i="4"/>
  <c r="F85" i="4"/>
  <c r="I10" i="4"/>
  <c r="I8" i="4"/>
</calcChain>
</file>

<file path=xl/sharedStrings.xml><?xml version="1.0" encoding="utf-8"?>
<sst xmlns="http://schemas.openxmlformats.org/spreadsheetml/2006/main" count="320" uniqueCount="115">
  <si>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</si>
  <si>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</si>
  <si>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</si>
  <si>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</si>
  <si>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</si>
  <si>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</si>
  <si>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</si>
  <si>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</si>
  <si>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</si>
  <si>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</si>
  <si>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</si>
  <si>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</si>
  <si>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</si>
  <si>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</si>
  <si>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</si>
  <si>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</si>
  <si>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</si>
  <si>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</si>
  <si>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</si>
  <si>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</si>
  <si>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</si>
  <si>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</si>
  <si>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</si>
  <si>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</si>
  <si>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</si>
  <si>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</si>
  <si>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</si>
  <si>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</si>
  <si>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</si>
  <si>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</si>
  <si>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</si>
  <si>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</si>
  <si>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</si>
  <si>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</si>
  <si>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</si>
  <si>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</si>
  <si>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</si>
  <si>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</si>
  <si>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</si>
  <si>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</si>
  <si>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</si>
  <si>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</si>
  <si>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</si>
  <si>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</si>
  <si>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</si>
  <si>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</si>
  <si>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</si>
  <si>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</si>
  <si>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</si>
  <si>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</si>
  <si>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</si>
  <si>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</si>
  <si>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</si>
  <si>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</si>
  <si>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</si>
  <si>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</si>
  <si>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</si>
  <si>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</si>
  <si>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</si>
  <si>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</si>
  <si>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</si>
  <si>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</si>
  <si>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</si>
  <si>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</si>
  <si>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</si>
  <si>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</si>
  <si>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</si>
  <si>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</si>
  <si>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</si>
  <si>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</si>
  <si>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</si>
  <si>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</si>
  <si>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</si>
  <si>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</si>
  <si>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</si>
  <si>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</si>
  <si>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</si>
  <si>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</si>
  <si>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</si>
  <si>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</si>
  <si>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</si>
  <si>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</si>
  <si>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</si>
  <si>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</si>
  <si>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</si>
  <si>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</si>
  <si>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</si>
  <si>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</si>
  <si>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</si>
  <si>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</si>
  <si>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</si>
  <si>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</si>
  <si>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</si>
  <si>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</si>
  <si>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</si>
  <si>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</si>
  <si>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豊能町</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</si>
  <si>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</si>
  <si>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</si>
  <si>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</si>
  <si>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</si>
  <si>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</si>
  <si>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</si>
  <si>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</si>
  <si>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</si>
  <si>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</si>
  <si>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</si>
  <si>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</si>
  <si>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</si>
  <si>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</si>
  <si>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</si>
  <si>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</si>
  <si>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一部の地域で平成元年に供用が開始されたが、その他の大部分は比較的新しい平成13年度に供用が開始されたため、管渠の老朽化はそれほど進んでいない。</t>
    <rPh sb="1" eb="3">
      <t>イチブ</t>
    </rPh>
    <rPh sb="4" eb="6">
      <t>チイキ</t>
    </rPh>
    <rPh sb="24" eb="25">
      <t>タ</t>
    </rPh>
    <rPh sb="26" eb="29">
      <t>ダイブブン</t>
    </rPh>
    <rPh sb="30" eb="34">
      <t>ヒカクテキアタラ</t>
    </rPh>
    <rPh sb="36" eb="38">
      <t>ヘイセイ</t>
    </rPh>
    <rPh sb="40" eb="42">
      <t>ネンド</t>
    </rPh>
    <rPh sb="43" eb="45">
      <t>キョウヨウ</t>
    </rPh>
    <rPh sb="46" eb="48">
      <t>カイシ</t>
    </rPh>
    <phoneticPr fontId="4"/>
  </si>
  <si>
    <t>　特定環境保全公共下水道事業は市街化調整区域内に整備された下水道であることから、処理区域内人口が少ないことに加え人口減少が続いているが、大部分の地域で供用を開始したのが平成13年度と比較的新しいため、経常収支比率や経費回収率は、類似団体平均値を上回っている。
　水洗化率は、全国平均値や類似団体平均値と比較すると高い。
　なお施設利用率については、単独処理場を設置していないため、当該数値を計上していない。</t>
    <rPh sb="68" eb="71">
      <t>ダイブブン</t>
    </rPh>
    <rPh sb="72" eb="74">
      <t>チイキ</t>
    </rPh>
    <rPh sb="75" eb="77">
      <t>キョウヨウ</t>
    </rPh>
    <rPh sb="78" eb="80">
      <t>カイシ</t>
    </rPh>
    <rPh sb="84" eb="86">
      <t>ヘイセイ</t>
    </rPh>
    <rPh sb="88" eb="90">
      <t>ネンド</t>
    </rPh>
    <rPh sb="91" eb="95">
      <t>ヒカクテキアタラ</t>
    </rPh>
    <rPh sb="100" eb="106">
      <t>ケイジョウシュウシヒリツ</t>
    </rPh>
    <rPh sb="107" eb="112">
      <t>ケイヒカイシュウリツ</t>
    </rPh>
    <rPh sb="122" eb="124">
      <t>ウワマワ</t>
    </rPh>
    <phoneticPr fontId="4"/>
  </si>
  <si>
    <r>
      <t xml:space="preserve">　平成27年4月1日に料金改定をしているが、市街化調整区域内で処理区域内人口も更に減少していることから料金収入も減少しており、今後、経費回収率は減少するものと思われるが、公共下水道事業と同一の会計で事業経営をしており、全体でみると黒字経営になる見込みである。
　老朽化対策については、管渠が比較的新しいため実施していない。
</t>
    </r>
    <r>
      <rPr>
        <b/>
        <sz val="11"/>
        <color theme="1"/>
        <rFont val="ＭＳ ゴシック"/>
        <family val="3"/>
        <charset val="128"/>
      </rPr>
      <t xml:space="preserve">
</t>
    </r>
    <r>
      <rPr>
        <sz val="11"/>
        <color theme="1"/>
        <rFont val="ＭＳ ゴシック"/>
        <family val="3"/>
        <charset val="128"/>
      </rPr>
      <t>※令和6年度から法適用企業になっているため、令和5年度以前の値は記載なし</t>
    </r>
    <rPh sb="63" eb="65">
      <t>コンゴ</t>
    </rPh>
    <rPh sb="72" eb="74">
      <t>ゲンショウ</t>
    </rPh>
    <rPh sb="79" eb="80">
      <t>オモ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</si>
</sst>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9BE-454F-8D7B-5239B4ACE70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0.27</c:v>
                </c:pt>
              </c:numCache>
            </c:numRef>
          </c:val>
          <c:smooth val="0"/>
          <c:extLst>
            <c:ext xmlns:c16="http://schemas.microsoft.com/office/drawing/2014/chart" uri="{C3380CC4-5D6E-409C-BE32-E72D297353CC}">
              <c16:uniqueId val="{00000001-69BE-454F-8D7B-5239B4ACE70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DA5-4AAB-8DF3-E1A1E4CAD36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44.79</c:v>
                </c:pt>
              </c:numCache>
            </c:numRef>
          </c:val>
          <c:smooth val="0"/>
          <c:extLst>
            <c:ext xmlns:c16="http://schemas.microsoft.com/office/drawing/2014/chart" uri="{C3380CC4-5D6E-409C-BE32-E72D297353CC}">
              <c16:uniqueId val="{00000001-4DA5-4AAB-8DF3-E1A1E4CAD36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92.55</c:v>
                </c:pt>
              </c:numCache>
            </c:numRef>
          </c:val>
          <c:extLst>
            <c:ext xmlns:c16="http://schemas.microsoft.com/office/drawing/2014/chart" uri="{C3380CC4-5D6E-409C-BE32-E72D297353CC}">
              <c16:uniqueId val="{00000000-4BFB-45BF-91B3-51040A5CFDD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88.68</c:v>
                </c:pt>
              </c:numCache>
            </c:numRef>
          </c:val>
          <c:smooth val="0"/>
          <c:extLst>
            <c:ext xmlns:c16="http://schemas.microsoft.com/office/drawing/2014/chart" uri="{C3380CC4-5D6E-409C-BE32-E72D297353CC}">
              <c16:uniqueId val="{00000001-4BFB-45BF-91B3-51040A5CFDD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109.9</c:v>
                </c:pt>
              </c:numCache>
            </c:numRef>
          </c:val>
          <c:extLst>
            <c:ext xmlns:c16="http://schemas.microsoft.com/office/drawing/2014/chart" uri="{C3380CC4-5D6E-409C-BE32-E72D297353CC}">
              <c16:uniqueId val="{00000000-4A5D-41D7-9843-B65B3893DCB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103.79</c:v>
                </c:pt>
              </c:numCache>
            </c:numRef>
          </c:val>
          <c:smooth val="0"/>
          <c:extLst>
            <c:ext xmlns:c16="http://schemas.microsoft.com/office/drawing/2014/chart" uri="{C3380CC4-5D6E-409C-BE32-E72D297353CC}">
              <c16:uniqueId val="{00000001-4A5D-41D7-9843-B65B3893DCB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4.2</c:v>
                </c:pt>
              </c:numCache>
            </c:numRef>
          </c:val>
          <c:extLst>
            <c:ext xmlns:c16="http://schemas.microsoft.com/office/drawing/2014/chart" uri="{C3380CC4-5D6E-409C-BE32-E72D297353CC}">
              <c16:uniqueId val="{00000000-CDDA-4742-B248-E3C07BFABB9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34.590000000000003</c:v>
                </c:pt>
              </c:numCache>
            </c:numRef>
          </c:val>
          <c:smooth val="0"/>
          <c:extLst>
            <c:ext xmlns:c16="http://schemas.microsoft.com/office/drawing/2014/chart" uri="{C3380CC4-5D6E-409C-BE32-E72D297353CC}">
              <c16:uniqueId val="{00000001-CDDA-4742-B248-E3C07BFABB9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8DA-45AD-B5F7-3972D0A2E63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c:v>
                </c:pt>
              </c:numCache>
            </c:numRef>
          </c:val>
          <c:smooth val="0"/>
          <c:extLst>
            <c:ext xmlns:c16="http://schemas.microsoft.com/office/drawing/2014/chart" uri="{C3380CC4-5D6E-409C-BE32-E72D297353CC}">
              <c16:uniqueId val="{00000001-68DA-45AD-B5F7-3972D0A2E63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2A7-48E8-9DB1-FAD35F3AB80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53.87</c:v>
                </c:pt>
              </c:numCache>
            </c:numRef>
          </c:val>
          <c:smooth val="0"/>
          <c:extLst>
            <c:ext xmlns:c16="http://schemas.microsoft.com/office/drawing/2014/chart" uri="{C3380CC4-5D6E-409C-BE32-E72D297353CC}">
              <c16:uniqueId val="{00000001-82A7-48E8-9DB1-FAD35F3AB80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126.93</c:v>
                </c:pt>
              </c:numCache>
            </c:numRef>
          </c:val>
          <c:extLst>
            <c:ext xmlns:c16="http://schemas.microsoft.com/office/drawing/2014/chart" uri="{C3380CC4-5D6E-409C-BE32-E72D297353CC}">
              <c16:uniqueId val="{00000000-0293-4746-B668-0C1A7C9D754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46.37</c:v>
                </c:pt>
              </c:numCache>
            </c:numRef>
          </c:val>
          <c:smooth val="0"/>
          <c:extLst>
            <c:ext xmlns:c16="http://schemas.microsoft.com/office/drawing/2014/chart" uri="{C3380CC4-5D6E-409C-BE32-E72D297353CC}">
              <c16:uniqueId val="{00000001-0293-4746-B668-0C1A7C9D754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400.18</c:v>
                </c:pt>
              </c:numCache>
            </c:numRef>
          </c:val>
          <c:extLst>
            <c:ext xmlns:c16="http://schemas.microsoft.com/office/drawing/2014/chart" uri="{C3380CC4-5D6E-409C-BE32-E72D297353CC}">
              <c16:uniqueId val="{00000000-3136-4E73-9EEA-D3A8678CE1F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1062.58</c:v>
                </c:pt>
              </c:numCache>
            </c:numRef>
          </c:val>
          <c:smooth val="0"/>
          <c:extLst>
            <c:ext xmlns:c16="http://schemas.microsoft.com/office/drawing/2014/chart" uri="{C3380CC4-5D6E-409C-BE32-E72D297353CC}">
              <c16:uniqueId val="{00000001-3136-4E73-9EEA-D3A8678CE1F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133.91999999999999</c:v>
                </c:pt>
              </c:numCache>
            </c:numRef>
          </c:val>
          <c:extLst>
            <c:ext xmlns:c16="http://schemas.microsoft.com/office/drawing/2014/chart" uri="{C3380CC4-5D6E-409C-BE32-E72D297353CC}">
              <c16:uniqueId val="{00000000-862C-490E-BB69-8736D1D23FD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80.36</c:v>
                </c:pt>
              </c:numCache>
            </c:numRef>
          </c:val>
          <c:smooth val="0"/>
          <c:extLst>
            <c:ext xmlns:c16="http://schemas.microsoft.com/office/drawing/2014/chart" uri="{C3380CC4-5D6E-409C-BE32-E72D297353CC}">
              <c16:uniqueId val="{00000001-862C-490E-BB69-8736D1D23FD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124.4</c:v>
                </c:pt>
              </c:numCache>
            </c:numRef>
          </c:val>
          <c:extLst>
            <c:ext xmlns:c16="http://schemas.microsoft.com/office/drawing/2014/chart" uri="{C3380CC4-5D6E-409C-BE32-E72D297353CC}">
              <c16:uniqueId val="{00000000-239F-4E7F-8ACE-0710A0FFDBB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201.33</c:v>
                </c:pt>
              </c:numCache>
            </c:numRef>
          </c:val>
          <c:smooth val="0"/>
          <c:extLst>
            <c:ext xmlns:c16="http://schemas.microsoft.com/office/drawing/2014/chart" uri="{C3380CC4-5D6E-409C-BE32-E72D297353CC}">
              <c16:uniqueId val="{00000001-239F-4E7F-8ACE-0710A0FFDBB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大阪府　豊能町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D1</v>
      </c>
      <c r="X8" s="39"/>
      <c r="Y8" s="39"/>
      <c r="Z8" s="39"/>
      <c r="AA8" s="39"/>
      <c r="AB8" s="39"/>
      <c r="AC8" s="39"/>
      <c r="AD8" s="40" t="str">
        <f>データ!$M$6</f>
        <v>非設置</v>
      </c>
      <c r="AE8" s="40"/>
      <c r="AF8" s="40"/>
      <c r="AG8" s="40"/>
      <c r="AH8" s="40"/>
      <c r="AI8" s="40"/>
      <c r="AJ8" s="40"/>
      <c r="AK8" s="3"/>
      <c r="AL8" s="41">
        <f>データ!S6</f>
        <v>17804</v>
      </c>
      <c r="AM8" s="41"/>
      <c r="AN8" s="41"/>
      <c r="AO8" s="41"/>
      <c r="AP8" s="41"/>
      <c r="AQ8" s="41"/>
      <c r="AR8" s="41"/>
      <c r="AS8" s="41"/>
      <c r="AT8" s="34">
        <f>データ!T6</f>
        <v>34.340000000000003</v>
      </c>
      <c r="AU8" s="34"/>
      <c r="AV8" s="34"/>
      <c r="AW8" s="34"/>
      <c r="AX8" s="34"/>
      <c r="AY8" s="34"/>
      <c r="AZ8" s="34"/>
      <c r="BA8" s="34"/>
      <c r="BB8" s="34">
        <f>データ!U6</f>
        <v>518.46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88.56</v>
      </c>
      <c r="J10" s="34"/>
      <c r="K10" s="34"/>
      <c r="L10" s="34"/>
      <c r="M10" s="34"/>
      <c r="N10" s="34"/>
      <c r="O10" s="34"/>
      <c r="P10" s="34">
        <f>データ!P6</f>
        <v>91.81</v>
      </c>
      <c r="Q10" s="34"/>
      <c r="R10" s="34"/>
      <c r="S10" s="34"/>
      <c r="T10" s="34"/>
      <c r="U10" s="34"/>
      <c r="V10" s="34"/>
      <c r="W10" s="34">
        <f>データ!Q6</f>
        <v>77.36</v>
      </c>
      <c r="X10" s="34"/>
      <c r="Y10" s="34"/>
      <c r="Z10" s="34"/>
      <c r="AA10" s="34"/>
      <c r="AB10" s="34"/>
      <c r="AC10" s="34"/>
      <c r="AD10" s="41">
        <f>データ!R6</f>
        <v>2530</v>
      </c>
      <c r="AE10" s="41"/>
      <c r="AF10" s="41"/>
      <c r="AG10" s="41"/>
      <c r="AH10" s="41"/>
      <c r="AI10" s="41"/>
      <c r="AJ10" s="41"/>
      <c r="AK10" s="2"/>
      <c r="AL10" s="41">
        <f>データ!V6</f>
        <v>1503</v>
      </c>
      <c r="AM10" s="41"/>
      <c r="AN10" s="41"/>
      <c r="AO10" s="41"/>
      <c r="AP10" s="41"/>
      <c r="AQ10" s="41"/>
      <c r="AR10" s="41"/>
      <c r="AS10" s="41"/>
      <c r="AT10" s="34">
        <f>データ!W6</f>
        <v>1.61</v>
      </c>
      <c r="AU10" s="34"/>
      <c r="AV10" s="34"/>
      <c r="AW10" s="34"/>
      <c r="AX10" s="34"/>
      <c r="AY10" s="34"/>
      <c r="AZ10" s="34"/>
      <c r="BA10" s="34"/>
      <c r="BB10" s="34">
        <f>データ!X6</f>
        <v>933.54</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IuAm4nQojyoxQ3EV02YG8tX1kWDSgb+BykErLNADEJnez2tOYpYdKyQOOgDL9dKRj8jgG0Z5ZiUJta0vlYuuyg==" saltValue="5YrUjH96bOH/Tfh/iUQKk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273210</v>
      </c>
      <c r="D6" s="19">
        <f t="shared" si="3"/>
        <v>46</v>
      </c>
      <c r="E6" s="19">
        <f t="shared" si="3"/>
        <v>17</v>
      </c>
      <c r="F6" s="19">
        <f t="shared" si="3"/>
        <v>4</v>
      </c>
      <c r="G6" s="19">
        <f t="shared" si="3"/>
        <v>0</v>
      </c>
      <c r="H6" s="19" t="str">
        <f t="shared" si="3"/>
        <v>大阪府　豊能町</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88.56</v>
      </c>
      <c r="P6" s="20">
        <f t="shared" si="3"/>
        <v>91.81</v>
      </c>
      <c r="Q6" s="20">
        <f t="shared" si="3"/>
        <v>77.36</v>
      </c>
      <c r="R6" s="20">
        <f t="shared" si="3"/>
        <v>2530</v>
      </c>
      <c r="S6" s="20">
        <f t="shared" si="3"/>
        <v>17804</v>
      </c>
      <c r="T6" s="20">
        <f t="shared" si="3"/>
        <v>34.340000000000003</v>
      </c>
      <c r="U6" s="20">
        <f t="shared" si="3"/>
        <v>518.46</v>
      </c>
      <c r="V6" s="20">
        <f t="shared" si="3"/>
        <v>1503</v>
      </c>
      <c r="W6" s="20">
        <f t="shared" si="3"/>
        <v>1.61</v>
      </c>
      <c r="X6" s="20">
        <f t="shared" si="3"/>
        <v>933.54</v>
      </c>
      <c r="Y6" s="21" t="str">
        <f>IF(Y7="",NA(),Y7)</f>
        <v>-</v>
      </c>
      <c r="Z6" s="21" t="str">
        <f t="shared" ref="Z6:AH6" si="4">IF(Z7="",NA(),Z7)</f>
        <v>-</v>
      </c>
      <c r="AA6" s="21" t="str">
        <f t="shared" si="4"/>
        <v>-</v>
      </c>
      <c r="AB6" s="21" t="str">
        <f t="shared" si="4"/>
        <v>-</v>
      </c>
      <c r="AC6" s="21">
        <f t="shared" si="4"/>
        <v>109.9</v>
      </c>
      <c r="AD6" s="21" t="str">
        <f t="shared" si="4"/>
        <v>-</v>
      </c>
      <c r="AE6" s="21" t="str">
        <f t="shared" si="4"/>
        <v>-</v>
      </c>
      <c r="AF6" s="21" t="str">
        <f t="shared" si="4"/>
        <v>-</v>
      </c>
      <c r="AG6" s="21" t="str">
        <f t="shared" si="4"/>
        <v>-</v>
      </c>
      <c r="AH6" s="21">
        <f t="shared" si="4"/>
        <v>103.79</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53.87</v>
      </c>
      <c r="AT6" s="20" t="str">
        <f>IF(AT7="","",IF(AT7="-","【-】","【"&amp;SUBSTITUTE(TEXT(AT7,"#,##0.00"),"-","△")&amp;"】"))</f>
        <v>【63.54】</v>
      </c>
      <c r="AU6" s="21" t="str">
        <f>IF(AU7="",NA(),AU7)</f>
        <v>-</v>
      </c>
      <c r="AV6" s="21" t="str">
        <f t="shared" ref="AV6:BD6" si="6">IF(AV7="",NA(),AV7)</f>
        <v>-</v>
      </c>
      <c r="AW6" s="21" t="str">
        <f t="shared" si="6"/>
        <v>-</v>
      </c>
      <c r="AX6" s="21" t="str">
        <f t="shared" si="6"/>
        <v>-</v>
      </c>
      <c r="AY6" s="21">
        <f t="shared" si="6"/>
        <v>126.93</v>
      </c>
      <c r="AZ6" s="21" t="str">
        <f t="shared" si="6"/>
        <v>-</v>
      </c>
      <c r="BA6" s="21" t="str">
        <f t="shared" si="6"/>
        <v>-</v>
      </c>
      <c r="BB6" s="21" t="str">
        <f t="shared" si="6"/>
        <v>-</v>
      </c>
      <c r="BC6" s="21" t="str">
        <f t="shared" si="6"/>
        <v>-</v>
      </c>
      <c r="BD6" s="21">
        <f t="shared" si="6"/>
        <v>46.37</v>
      </c>
      <c r="BE6" s="20" t="str">
        <f>IF(BE7="","",IF(BE7="-","【-】","【"&amp;SUBSTITUTE(TEXT(BE7,"#,##0.00"),"-","△")&amp;"】"))</f>
        <v>【50.90】</v>
      </c>
      <c r="BF6" s="21" t="str">
        <f>IF(BF7="",NA(),BF7)</f>
        <v>-</v>
      </c>
      <c r="BG6" s="21" t="str">
        <f t="shared" ref="BG6:BO6" si="7">IF(BG7="",NA(),BG7)</f>
        <v>-</v>
      </c>
      <c r="BH6" s="21" t="str">
        <f t="shared" si="7"/>
        <v>-</v>
      </c>
      <c r="BI6" s="21" t="str">
        <f t="shared" si="7"/>
        <v>-</v>
      </c>
      <c r="BJ6" s="21">
        <f t="shared" si="7"/>
        <v>400.18</v>
      </c>
      <c r="BK6" s="21" t="str">
        <f t="shared" si="7"/>
        <v>-</v>
      </c>
      <c r="BL6" s="21" t="str">
        <f t="shared" si="7"/>
        <v>-</v>
      </c>
      <c r="BM6" s="21" t="str">
        <f t="shared" si="7"/>
        <v>-</v>
      </c>
      <c r="BN6" s="21" t="str">
        <f t="shared" si="7"/>
        <v>-</v>
      </c>
      <c r="BO6" s="21">
        <f t="shared" si="7"/>
        <v>1062.58</v>
      </c>
      <c r="BP6" s="20" t="str">
        <f>IF(BP7="","",IF(BP7="-","【-】","【"&amp;SUBSTITUTE(TEXT(BP7,"#,##0.00"),"-","△")&amp;"】"))</f>
        <v>【1,099.15】</v>
      </c>
      <c r="BQ6" s="21" t="str">
        <f>IF(BQ7="",NA(),BQ7)</f>
        <v>-</v>
      </c>
      <c r="BR6" s="21" t="str">
        <f t="shared" ref="BR6:BZ6" si="8">IF(BR7="",NA(),BR7)</f>
        <v>-</v>
      </c>
      <c r="BS6" s="21" t="str">
        <f t="shared" si="8"/>
        <v>-</v>
      </c>
      <c r="BT6" s="21" t="str">
        <f t="shared" si="8"/>
        <v>-</v>
      </c>
      <c r="BU6" s="21">
        <f t="shared" si="8"/>
        <v>133.91999999999999</v>
      </c>
      <c r="BV6" s="21" t="str">
        <f t="shared" si="8"/>
        <v>-</v>
      </c>
      <c r="BW6" s="21" t="str">
        <f t="shared" si="8"/>
        <v>-</v>
      </c>
      <c r="BX6" s="21" t="str">
        <f t="shared" si="8"/>
        <v>-</v>
      </c>
      <c r="BY6" s="21" t="str">
        <f t="shared" si="8"/>
        <v>-</v>
      </c>
      <c r="BZ6" s="21">
        <f t="shared" si="8"/>
        <v>80.36</v>
      </c>
      <c r="CA6" s="20" t="str">
        <f>IF(CA7="","",IF(CA7="-","【-】","【"&amp;SUBSTITUTE(TEXT(CA7,"#,##0.00"),"-","△")&amp;"】"))</f>
        <v>【72.92】</v>
      </c>
      <c r="CB6" s="21" t="str">
        <f>IF(CB7="",NA(),CB7)</f>
        <v>-</v>
      </c>
      <c r="CC6" s="21" t="str">
        <f t="shared" ref="CC6:CK6" si="9">IF(CC7="",NA(),CC7)</f>
        <v>-</v>
      </c>
      <c r="CD6" s="21" t="str">
        <f t="shared" si="9"/>
        <v>-</v>
      </c>
      <c r="CE6" s="21" t="str">
        <f t="shared" si="9"/>
        <v>-</v>
      </c>
      <c r="CF6" s="21">
        <f t="shared" si="9"/>
        <v>124.4</v>
      </c>
      <c r="CG6" s="21" t="str">
        <f t="shared" si="9"/>
        <v>-</v>
      </c>
      <c r="CH6" s="21" t="str">
        <f t="shared" si="9"/>
        <v>-</v>
      </c>
      <c r="CI6" s="21" t="str">
        <f t="shared" si="9"/>
        <v>-</v>
      </c>
      <c r="CJ6" s="21" t="str">
        <f t="shared" si="9"/>
        <v>-</v>
      </c>
      <c r="CK6" s="21">
        <f t="shared" si="9"/>
        <v>201.33</v>
      </c>
      <c r="CL6" s="20" t="str">
        <f>IF(CL7="","",IF(CL7="-","【-】","【"&amp;SUBSTITUTE(TEXT(CL7,"#,##0.00"),"-","△")&amp;"】"))</f>
        <v>【225.78】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44.79</v>
      </c>
      <c r="CW6" s="20" t="str">
        <f>IF(CW7="","",IF(CW7="-","【-】","【"&amp;SUBSTITUTE(TEXT(CW7,"#,##0.00"),"-","△")&amp;"】"))</f>
        <v>【43.17】</v>
      </c>
      <c r="CX6" s="21" t="str">
        <f>IF(CX7="",NA(),CX7)</f>
        <v>-</v>
      </c>
      <c r="CY6" s="21" t="str">
        <f t="shared" ref="CY6:DG6" si="11">IF(CY7="",NA(),CY7)</f>
        <v>-</v>
      </c>
      <c r="CZ6" s="21" t="str">
        <f t="shared" si="11"/>
        <v>-</v>
      </c>
      <c r="DA6" s="21" t="str">
        <f t="shared" si="11"/>
        <v>-</v>
      </c>
      <c r="DB6" s="21">
        <f t="shared" si="11"/>
        <v>92.55</v>
      </c>
      <c r="DC6" s="21" t="str">
        <f t="shared" si="11"/>
        <v>-</v>
      </c>
      <c r="DD6" s="21" t="str">
        <f t="shared" si="11"/>
        <v>-</v>
      </c>
      <c r="DE6" s="21" t="str">
        <f t="shared" si="11"/>
        <v>-</v>
      </c>
      <c r="DF6" s="21" t="str">
        <f t="shared" si="11"/>
        <v>-</v>
      </c>
      <c r="DG6" s="21">
        <f t="shared" si="11"/>
        <v>88.68</v>
      </c>
      <c r="DH6" s="20" t="str">
        <f>IF(DH7="","",IF(DH7="-","【-】","【"&amp;SUBSTITUTE(TEXT(DH7,"#,##0.00"),"-","△")&amp;"】"))</f>
        <v>【86.31】</v>
      </c>
      <c r="DI6" s="21" t="str">
        <f>IF(DI7="",NA(),DI7)</f>
        <v>-</v>
      </c>
      <c r="DJ6" s="21" t="str">
        <f t="shared" ref="DJ6:DR6" si="12">IF(DJ7="",NA(),DJ7)</f>
        <v>-</v>
      </c>
      <c r="DK6" s="21" t="str">
        <f t="shared" si="12"/>
        <v>-</v>
      </c>
      <c r="DL6" s="21" t="str">
        <f t="shared" si="12"/>
        <v>-</v>
      </c>
      <c r="DM6" s="21">
        <f t="shared" si="12"/>
        <v>4.2</v>
      </c>
      <c r="DN6" s="21" t="str">
        <f t="shared" si="12"/>
        <v>-</v>
      </c>
      <c r="DO6" s="21" t="str">
        <f t="shared" si="12"/>
        <v>-</v>
      </c>
      <c r="DP6" s="21" t="str">
        <f t="shared" si="12"/>
        <v>-</v>
      </c>
      <c r="DQ6" s="21" t="str">
        <f t="shared" si="12"/>
        <v>-</v>
      </c>
      <c r="DR6" s="21">
        <f t="shared" si="12"/>
        <v>34.590000000000003</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0.1</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0.27</v>
      </c>
      <c r="EO6" s="20" t="str">
        <f>IF(EO7="","",IF(EO7="-","【-】","【"&amp;SUBSTITUTE(TEXT(EO7,"#,##0.00"),"-","△")&amp;"】"))</f>
        <v>【0.15】</v>
      </c>
    </row>
    <row r="7" spans="1:148" s="22" customFormat="1" x14ac:dyDescent="0.2">
      <c r="A7" s="14"/>
      <c r="B7" s="23">
        <v>2024</v>
      </c>
      <c r="C7" s="23">
        <v>273210</v>
      </c>
      <c r="D7" s="23">
        <v>46</v>
      </c>
      <c r="E7" s="23">
        <v>17</v>
      </c>
      <c r="F7" s="23">
        <v>4</v>
      </c>
      <c r="G7" s="23">
        <v>0</v>
      </c>
      <c r="H7" s="23" t="s">
        <v>96</v>
      </c>
      <c r="I7" s="23" t="s">
        <v>97</v>
      </c>
      <c r="J7" s="23" t="s">
        <v>98</v>
      </c>
      <c r="K7" s="23" t="s">
        <v>99</v>
      </c>
      <c r="L7" s="23" t="s">
        <v>100</v>
      </c>
      <c r="M7" s="23" t="s">
        <v>101</v>
      </c>
      <c r="N7" s="24" t="s">
        <v>102</v>
      </c>
      <c r="O7" s="24">
        <v>88.56</v>
      </c>
      <c r="P7" s="24">
        <v>91.81</v>
      </c>
      <c r="Q7" s="24">
        <v>77.36</v>
      </c>
      <c r="R7" s="24">
        <v>2530</v>
      </c>
      <c r="S7" s="24">
        <v>17804</v>
      </c>
      <c r="T7" s="24">
        <v>34.340000000000003</v>
      </c>
      <c r="U7" s="24">
        <v>518.46</v>
      </c>
      <c r="V7" s="24">
        <v>1503</v>
      </c>
      <c r="W7" s="24">
        <v>1.61</v>
      </c>
      <c r="X7" s="24">
        <v>933.54</v>
      </c>
      <c r="Y7" s="24" t="s">
        <v>102</v>
      </c>
      <c r="Z7" s="24" t="s">
        <v>102</v>
      </c>
      <c r="AA7" s="24" t="s">
        <v>102</v>
      </c>
      <c r="AB7" s="24" t="s">
        <v>102</v>
      </c>
      <c r="AC7" s="24">
        <v>109.9</v>
      </c>
      <c r="AD7" s="24" t="s">
        <v>102</v>
      </c>
      <c r="AE7" s="24" t="s">
        <v>102</v>
      </c>
      <c r="AF7" s="24" t="s">
        <v>102</v>
      </c>
      <c r="AG7" s="24" t="s">
        <v>102</v>
      </c>
      <c r="AH7" s="24">
        <v>103.79</v>
      </c>
      <c r="AI7" s="24">
        <v>105.07</v>
      </c>
      <c r="AJ7" s="24" t="s">
        <v>102</v>
      </c>
      <c r="AK7" s="24" t="s">
        <v>102</v>
      </c>
      <c r="AL7" s="24" t="s">
        <v>102</v>
      </c>
      <c r="AM7" s="24" t="s">
        <v>102</v>
      </c>
      <c r="AN7" s="24">
        <v>0</v>
      </c>
      <c r="AO7" s="24" t="s">
        <v>102</v>
      </c>
      <c r="AP7" s="24" t="s">
        <v>102</v>
      </c>
      <c r="AQ7" s="24" t="s">
        <v>102</v>
      </c>
      <c r="AR7" s="24" t="s">
        <v>102</v>
      </c>
      <c r="AS7" s="24">
        <v>53.87</v>
      </c>
      <c r="AT7" s="24">
        <v>63.54</v>
      </c>
      <c r="AU7" s="24" t="s">
        <v>102</v>
      </c>
      <c r="AV7" s="24" t="s">
        <v>102</v>
      </c>
      <c r="AW7" s="24" t="s">
        <v>102</v>
      </c>
      <c r="AX7" s="24" t="s">
        <v>102</v>
      </c>
      <c r="AY7" s="24">
        <v>126.93</v>
      </c>
      <c r="AZ7" s="24" t="s">
        <v>102</v>
      </c>
      <c r="BA7" s="24" t="s">
        <v>102</v>
      </c>
      <c r="BB7" s="24" t="s">
        <v>102</v>
      </c>
      <c r="BC7" s="24" t="s">
        <v>102</v>
      </c>
      <c r="BD7" s="24">
        <v>46.37</v>
      </c>
      <c r="BE7" s="24">
        <v>50.9</v>
      </c>
      <c r="BF7" s="24" t="s">
        <v>102</v>
      </c>
      <c r="BG7" s="24" t="s">
        <v>102</v>
      </c>
      <c r="BH7" s="24" t="s">
        <v>102</v>
      </c>
      <c r="BI7" s="24" t="s">
        <v>102</v>
      </c>
      <c r="BJ7" s="24">
        <v>400.18</v>
      </c>
      <c r="BK7" s="24" t="s">
        <v>102</v>
      </c>
      <c r="BL7" s="24" t="s">
        <v>102</v>
      </c>
      <c r="BM7" s="24" t="s">
        <v>102</v>
      </c>
      <c r="BN7" s="24" t="s">
        <v>102</v>
      </c>
      <c r="BO7" s="24">
        <v>1062.58</v>
      </c>
      <c r="BP7" s="24">
        <v>1099.1500000000001</v>
      </c>
      <c r="BQ7" s="24" t="s">
        <v>102</v>
      </c>
      <c r="BR7" s="24" t="s">
        <v>102</v>
      </c>
      <c r="BS7" s="24" t="s">
        <v>102</v>
      </c>
      <c r="BT7" s="24" t="s">
        <v>102</v>
      </c>
      <c r="BU7" s="24">
        <v>133.91999999999999</v>
      </c>
      <c r="BV7" s="24" t="s">
        <v>102</v>
      </c>
      <c r="BW7" s="24" t="s">
        <v>102</v>
      </c>
      <c r="BX7" s="24" t="s">
        <v>102</v>
      </c>
      <c r="BY7" s="24" t="s">
        <v>102</v>
      </c>
      <c r="BZ7" s="24">
        <v>80.36</v>
      </c>
      <c r="CA7" s="24">
        <v>72.92</v>
      </c>
      <c r="CB7" s="24" t="s">
        <v>102</v>
      </c>
      <c r="CC7" s="24" t="s">
        <v>102</v>
      </c>
      <c r="CD7" s="24" t="s">
        <v>102</v>
      </c>
      <c r="CE7" s="24" t="s">
        <v>102</v>
      </c>
      <c r="CF7" s="24">
        <v>124.4</v>
      </c>
      <c r="CG7" s="24" t="s">
        <v>102</v>
      </c>
      <c r="CH7" s="24" t="s">
        <v>102</v>
      </c>
      <c r="CI7" s="24" t="s">
        <v>102</v>
      </c>
      <c r="CJ7" s="24" t="s">
        <v>102</v>
      </c>
      <c r="CK7" s="24">
        <v>201.33</v>
      </c>
      <c r="CL7" s="24">
        <v>225.78</v>
      </c>
      <c r="CM7" s="24" t="s">
        <v>102</v>
      </c>
      <c r="CN7" s="24" t="s">
        <v>102</v>
      </c>
      <c r="CO7" s="24" t="s">
        <v>102</v>
      </c>
      <c r="CP7" s="24" t="s">
        <v>102</v>
      </c>
      <c r="CQ7" s="24" t="s">
        <v>102</v>
      </c>
      <c r="CR7" s="24" t="s">
        <v>102</v>
      </c>
      <c r="CS7" s="24" t="s">
        <v>102</v>
      </c>
      <c r="CT7" s="24" t="s">
        <v>102</v>
      </c>
      <c r="CU7" s="24" t="s">
        <v>102</v>
      </c>
      <c r="CV7" s="24">
        <v>44.79</v>
      </c>
      <c r="CW7" s="24">
        <v>43.17</v>
      </c>
      <c r="CX7" s="24" t="s">
        <v>102</v>
      </c>
      <c r="CY7" s="24" t="s">
        <v>102</v>
      </c>
      <c r="CZ7" s="24" t="s">
        <v>102</v>
      </c>
      <c r="DA7" s="24" t="s">
        <v>102</v>
      </c>
      <c r="DB7" s="24">
        <v>92.55</v>
      </c>
      <c r="DC7" s="24" t="s">
        <v>102</v>
      </c>
      <c r="DD7" s="24" t="s">
        <v>102</v>
      </c>
      <c r="DE7" s="24" t="s">
        <v>102</v>
      </c>
      <c r="DF7" s="24" t="s">
        <v>102</v>
      </c>
      <c r="DG7" s="24">
        <v>88.68</v>
      </c>
      <c r="DH7" s="24">
        <v>86.31</v>
      </c>
      <c r="DI7" s="24" t="s">
        <v>102</v>
      </c>
      <c r="DJ7" s="24" t="s">
        <v>102</v>
      </c>
      <c r="DK7" s="24" t="s">
        <v>102</v>
      </c>
      <c r="DL7" s="24" t="s">
        <v>102</v>
      </c>
      <c r="DM7" s="24">
        <v>4.2</v>
      </c>
      <c r="DN7" s="24" t="s">
        <v>102</v>
      </c>
      <c r="DO7" s="24" t="s">
        <v>102</v>
      </c>
      <c r="DP7" s="24" t="s">
        <v>102</v>
      </c>
      <c r="DQ7" s="24" t="s">
        <v>102</v>
      </c>
      <c r="DR7" s="24">
        <v>34.590000000000003</v>
      </c>
      <c r="DS7" s="24">
        <v>30.82</v>
      </c>
      <c r="DT7" s="24" t="s">
        <v>102</v>
      </c>
      <c r="DU7" s="24" t="s">
        <v>102</v>
      </c>
      <c r="DV7" s="24" t="s">
        <v>102</v>
      </c>
      <c r="DW7" s="24" t="s">
        <v>102</v>
      </c>
      <c r="DX7" s="24">
        <v>0</v>
      </c>
      <c r="DY7" s="24" t="s">
        <v>102</v>
      </c>
      <c r="DZ7" s="24" t="s">
        <v>102</v>
      </c>
      <c r="EA7" s="24" t="s">
        <v>102</v>
      </c>
      <c r="EB7" s="24" t="s">
        <v>102</v>
      </c>
      <c r="EC7" s="24">
        <v>0.1</v>
      </c>
      <c r="ED7" s="24">
        <v>0.06</v>
      </c>
      <c r="EE7" s="24" t="s">
        <v>102</v>
      </c>
      <c r="EF7" s="24" t="s">
        <v>102</v>
      </c>
      <c r="EG7" s="24" t="s">
        <v>102</v>
      </c>
      <c r="EH7" s="24" t="s">
        <v>102</v>
      </c>
      <c r="EI7" s="24">
        <v>0</v>
      </c>
      <c r="EJ7" s="24" t="s">
        <v>102</v>
      </c>
      <c r="EK7" s="24" t="s">
        <v>102</v>
      </c>
      <c r="EL7" s="24" t="s">
        <v>102</v>
      </c>
      <c r="EM7" s="24" t="s">
        <v>102</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下江　麗恵</cp:lastModifiedBy>
  <cp:lastPrinted>2026-01-15T05:56:43Z</cp:lastPrinted>
  <dcterms:created xsi:type="dcterms:W3CDTF">2025-12-23T06:12:39Z</dcterms:created>
  <dcterms:modified xsi:type="dcterms:W3CDTF">2026-02-25T06:58:55Z</dcterms:modified>
  <cp:category/>
</cp:coreProperties>
</file>