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35 豊能町○【館山】◎\"/>
    </mc:Choice>
  </mc:AlternateContent>
  <xr:revisionPtr revIDLastSave="0" documentId="13_ncr:1_{2A0CE14F-3650-4169-B182-38D35A4F20CB}" xr6:coauthVersionLast="47" xr6:coauthVersionMax="47" xr10:uidLastSave="{00000000-0000-0000-0000-000000000000}"/>
  <workbookProtection workbookAlgorithmName="SHA-512" workbookHashValue="xweCDPLXojn8MdWj4geYvFmgE9FQQJjxkHYKLmDnRsHzTBzM3RUwE2LUxX2fddfvK7sZWZN9EXrhVxEhwLwB0g==" workbookSaltValue="aNmG6hYzyDM1/35qsUg1gA==" workbookSpinCount="100000" lockStructure="1"/>
  <bookViews>
    <workbookView xWindow="-28908" yWindow="-108" windowWidth="29016" windowHeight="156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G85" i="4"/>
  <c r="E85" i="4"/>
  <c r="BB10" i="4"/>
  <c r="AT10" i="4"/>
  <c r="P10" i="4"/>
  <c r="B6"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<sst xmlns="http://schemas.openxmlformats.org/spreadsheetml/2006/main" count="320" uniqueCount="115">
  <si>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</si>
  <si>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</si>
  <si>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</si>
  <si>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</si>
  <si>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</si>
  <si>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</si>
  <si>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</si>
  <si>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</si>
  <si>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</si>
  <si>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</si>
  <si>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</si>
  <si>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</si>
  <si>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</si>
  <si>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</si>
  <si>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</si>
  <si>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</si>
  <si>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</si>
  <si>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</si>
  <si>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</si>
  <si>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</si>
  <si>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</si>
  <si>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</si>
  <si>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</si>
  <si>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</si>
  <si>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</si>
  <si>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</si>
  <si>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</si>
  <si>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</si>
  <si>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</si>
  <si>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</si>
  <si>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</si>
  <si>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</si>
  <si>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</si>
  <si>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</si>
  <si>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</si>
  <si>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</si>
  <si>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</si>
  <si>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</si>
  <si>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</si>
  <si>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</si>
  <si>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</si>
  <si>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</si>
  <si>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</si>
  <si>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</si>
  <si>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</si>
  <si>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</si>
  <si>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</si>
  <si>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</si>
  <si>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</si>
  <si>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</si>
  <si>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</si>
  <si>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</si>
  <si>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</si>
  <si>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</si>
  <si>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</si>
  <si>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</si>
  <si>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</si>
  <si>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</si>
  <si>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</si>
  <si>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</si>
  <si>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</si>
  <si>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</si>
  <si>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</si>
  <si>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</si>
  <si>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</si>
  <si>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</si>
  <si>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</si>
  <si>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</si>
  <si>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</si>
  <si>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</si>
  <si>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</si>
  <si>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</si>
  <si>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</si>
  <si>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</si>
  <si>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</si>
  <si>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</si>
  <si>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</si>
  <si>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</si>
  <si>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</si>
  <si>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</si>
  <si>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</si>
  <si>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</si>
  <si>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</si>
  <si>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</si>
  <si>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</si>
  <si>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</si>
  <si>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</si>
  <si>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</si>
  <si>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</si>
  <si>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</si>
  <si>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</si>
  <si>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</si>
  <si>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</si>
  <si>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</si>
  <si>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</si>
  <si>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</si>
  <si>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</si>
  <si>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</si>
  <si>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</si>
  <si>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</si>
  <si>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</si>
  <si>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</si>
  <si>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</si>
  <si>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</si>
  <si>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</si>
  <si>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</si>
  <si>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</si>
  <si>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</si>
  <si>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</si>
  <si>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</si>
  <si>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</si>
  <si>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</si>
  <si>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現時点では、下水道事業開始から50年を経過していないが、民間等から移管をうけた古い管渠が計上されているため、管渠老朽化率は15.05%となっている。
　年2％で更新すると、すべての管路を更新するのに50年かかるペースであるが、本町においては、すべての管渠等を計画的に改築更新するための費用確保が困難な状況であり、管渠改善率は0.02％と、類似団体の平均を下回っている。</t>
    <phoneticPr fontId="4"/>
  </si>
  <si>
    <t>　経常収支比率や経費回収率は100%を上回っている。人口密度が比較的高い地域であり管渠等の維持管理を効率よく実施できるため、経常収支比率や経費回収率は類似団体平均と比較して高くなっている。
　企業債残高対事業規模比率は下水道の敷設が終了し新たな起債が減少傾向にあるため、類似団体平均を下回っている。
　汚水処理原価についても経常収支比率や経費回収率と同様の理由により、類似団体平均より低くなっている。
　水洗化率は100％となっており、汚水処理を適正に行っている。
　なお、施設利用率については単独処理場を設置していないので、当該数値を計上していない。</t>
    <rPh sb="1" eb="7">
      <t>ケイジョウシュウシヒリツ</t>
    </rPh>
    <rPh sb="8" eb="13">
      <t>ケイヒカイシュウリツ</t>
    </rPh>
    <rPh sb="26" eb="28">
      <t>ジンコウ</t>
    </rPh>
    <rPh sb="28" eb="30">
      <t>ミツド</t>
    </rPh>
    <rPh sb="34" eb="35">
      <t>タカ</t>
    </rPh>
    <rPh sb="36" eb="38">
      <t>チイキ</t>
    </rPh>
    <rPh sb="41" eb="43">
      <t>カンキョ</t>
    </rPh>
    <rPh sb="43" eb="44">
      <t>トウ</t>
    </rPh>
    <rPh sb="45" eb="49">
      <t>イジカンリ</t>
    </rPh>
    <rPh sb="82" eb="84">
      <t>ヒカク</t>
    </rPh>
    <rPh sb="86" eb="87">
      <t>タカ</t>
    </rPh>
    <rPh sb="139" eb="141">
      <t>ヘイキン</t>
    </rPh>
    <rPh sb="175" eb="177">
      <t>ドウヨウ</t>
    </rPh>
    <rPh sb="178" eb="180">
      <t>リユウ</t>
    </rPh>
    <phoneticPr fontId="4"/>
  </si>
  <si>
    <r>
      <t xml:space="preserve">　平成27年4月1日に料金改定を行い一般会計繰入金に頼らないよう経営改善を行ったので、黒字経営となっている。
　類似団体平均値に比べ汚水処理原価は低く経費回収率は高いことから、経営の効率性は比較的高いとみている。しかし、人口減少による料金収入の減少や老朽化対策が課題である。今後は、ストックマネジメント計画による管渠の調査を行い、その調査結果に基づいて、計画的な修繕や改良を実施する。
</t>
    </r>
    <r>
      <rPr>
        <b/>
        <sz val="11"/>
        <color theme="1"/>
        <rFont val="ＭＳ ゴシック"/>
        <family val="3"/>
        <charset val="128"/>
      </rPr>
      <t xml:space="preserve">
</t>
    </r>
    <r>
      <rPr>
        <sz val="11"/>
        <color theme="1"/>
        <rFont val="ＭＳ ゴシック"/>
        <family val="3"/>
        <charset val="128"/>
      </rPr>
      <t>※令和6年度から法適用企業になっているため、令和5年度以前の値は記載なし</t>
    </r>
    <rPh sb="137" eb="139">
      <t>コンゴ</t>
    </rPh>
    <rPh sb="195" eb="197">
      <t>レイワ</t>
    </rPh>
    <rPh sb="216" eb="218">
      <t>レイワ</t>
    </rPh>
    <rPh sb="219" eb="221">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</si>
</sst>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0.02</c:v>
                </c:pt>
              </c:numCache>
            </c:numRef>
          </c:val>
          <c:extLst>
            <c:ext xmlns:c16="http://schemas.microsoft.com/office/drawing/2014/chart" uri="{C3380CC4-5D6E-409C-BE32-E72D297353CC}">
              <c16:uniqueId val="{00000000-32F8-4601-AE43-F2A2311809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extLst>
            <c:ext xmlns:c16="http://schemas.microsoft.com/office/drawing/2014/chart" uri="{C3380CC4-5D6E-409C-BE32-E72D297353CC}">
              <c16:uniqueId val="{00000001-32F8-4601-AE43-F2A2311809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E5-4255-A894-C57B2DD805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60.92</c:v>
                </c:pt>
              </c:numCache>
            </c:numRef>
          </c:val>
          <c:smooth val="0"/>
          <c:extLst>
            <c:ext xmlns:c16="http://schemas.microsoft.com/office/drawing/2014/chart" uri="{C3380CC4-5D6E-409C-BE32-E72D297353CC}">
              <c16:uniqueId val="{00000001-D1E5-4255-A894-C57B2DD805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7B5-41F9-A2DC-D1C92E943C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92.33</c:v>
                </c:pt>
              </c:numCache>
            </c:numRef>
          </c:val>
          <c:smooth val="0"/>
          <c:extLst>
            <c:ext xmlns:c16="http://schemas.microsoft.com/office/drawing/2014/chart" uri="{C3380CC4-5D6E-409C-BE32-E72D297353CC}">
              <c16:uniqueId val="{00000001-17B5-41F9-A2DC-D1C92E943C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106.58</c:v>
                </c:pt>
              </c:numCache>
            </c:numRef>
          </c:val>
          <c:extLst>
            <c:ext xmlns:c16="http://schemas.microsoft.com/office/drawing/2014/chart" uri="{C3380CC4-5D6E-409C-BE32-E72D297353CC}">
              <c16:uniqueId val="{00000000-8D93-4009-9022-00C7386184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103.27</c:v>
                </c:pt>
              </c:numCache>
            </c:numRef>
          </c:val>
          <c:smooth val="0"/>
          <c:extLst>
            <c:ext xmlns:c16="http://schemas.microsoft.com/office/drawing/2014/chart" uri="{C3380CC4-5D6E-409C-BE32-E72D297353CC}">
              <c16:uniqueId val="{00000001-8D93-4009-9022-00C7386184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5.98</c:v>
                </c:pt>
              </c:numCache>
            </c:numRef>
          </c:val>
          <c:extLst>
            <c:ext xmlns:c16="http://schemas.microsoft.com/office/drawing/2014/chart" uri="{C3380CC4-5D6E-409C-BE32-E72D297353CC}">
              <c16:uniqueId val="{00000000-6053-4470-BE1A-5AE57A3845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25.69</c:v>
                </c:pt>
              </c:numCache>
            </c:numRef>
          </c:val>
          <c:smooth val="0"/>
          <c:extLst>
            <c:ext xmlns:c16="http://schemas.microsoft.com/office/drawing/2014/chart" uri="{C3380CC4-5D6E-409C-BE32-E72D297353CC}">
              <c16:uniqueId val="{00000001-6053-4470-BE1A-5AE57A3845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15.05</c:v>
                </c:pt>
              </c:numCache>
            </c:numRef>
          </c:val>
          <c:extLst>
            <c:ext xmlns:c16="http://schemas.microsoft.com/office/drawing/2014/chart" uri="{C3380CC4-5D6E-409C-BE32-E72D297353CC}">
              <c16:uniqueId val="{00000000-B0ED-4AAA-93C8-7558538170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2.9</c:v>
                </c:pt>
              </c:numCache>
            </c:numRef>
          </c:val>
          <c:smooth val="0"/>
          <c:extLst>
            <c:ext xmlns:c16="http://schemas.microsoft.com/office/drawing/2014/chart" uri="{C3380CC4-5D6E-409C-BE32-E72D297353CC}">
              <c16:uniqueId val="{00000001-B0ED-4AAA-93C8-7558538170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96-4CB9-B7F3-BC3A5CB21D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20.28</c:v>
                </c:pt>
              </c:numCache>
            </c:numRef>
          </c:val>
          <c:smooth val="0"/>
          <c:extLst>
            <c:ext xmlns:c16="http://schemas.microsoft.com/office/drawing/2014/chart" uri="{C3380CC4-5D6E-409C-BE32-E72D297353CC}">
              <c16:uniqueId val="{00000001-E196-4CB9-B7F3-BC3A5CB21D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188.19</c:v>
                </c:pt>
              </c:numCache>
            </c:numRef>
          </c:val>
          <c:extLst>
            <c:ext xmlns:c16="http://schemas.microsoft.com/office/drawing/2014/chart" uri="{C3380CC4-5D6E-409C-BE32-E72D297353CC}">
              <c16:uniqueId val="{00000000-D4F9-47CA-A8A6-9E068B012A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74.84</c:v>
                </c:pt>
              </c:numCache>
            </c:numRef>
          </c:val>
          <c:smooth val="0"/>
          <c:extLst>
            <c:ext xmlns:c16="http://schemas.microsoft.com/office/drawing/2014/chart" uri="{C3380CC4-5D6E-409C-BE32-E72D297353CC}">
              <c16:uniqueId val="{00000001-D4F9-47CA-A8A6-9E068B012A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137.07</c:v>
                </c:pt>
              </c:numCache>
            </c:numRef>
          </c:val>
          <c:extLst>
            <c:ext xmlns:c16="http://schemas.microsoft.com/office/drawing/2014/chart" uri="{C3380CC4-5D6E-409C-BE32-E72D297353CC}">
              <c16:uniqueId val="{00000000-10A8-4C7A-8FE2-B053400C3A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693.82</c:v>
                </c:pt>
              </c:numCache>
            </c:numRef>
          </c:val>
          <c:smooth val="0"/>
          <c:extLst>
            <c:ext xmlns:c16="http://schemas.microsoft.com/office/drawing/2014/chart" uri="{C3380CC4-5D6E-409C-BE32-E72D297353CC}">
              <c16:uniqueId val="{00000001-10A8-4C7A-8FE2-B053400C3A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143.57</c:v>
                </c:pt>
              </c:numCache>
            </c:numRef>
          </c:val>
          <c:extLst>
            <c:ext xmlns:c16="http://schemas.microsoft.com/office/drawing/2014/chart" uri="{C3380CC4-5D6E-409C-BE32-E72D297353CC}">
              <c16:uniqueId val="{00000000-A482-47D0-8963-0C2BF1F768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85.44</c:v>
                </c:pt>
              </c:numCache>
            </c:numRef>
          </c:val>
          <c:smooth val="0"/>
          <c:extLst>
            <c:ext xmlns:c16="http://schemas.microsoft.com/office/drawing/2014/chart" uri="{C3380CC4-5D6E-409C-BE32-E72D297353CC}">
              <c16:uniqueId val="{00000001-A482-47D0-8963-0C2BF1F768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96.32</c:v>
                </c:pt>
              </c:numCache>
            </c:numRef>
          </c:val>
          <c:extLst>
            <c:ext xmlns:c16="http://schemas.microsoft.com/office/drawing/2014/chart" uri="{C3380CC4-5D6E-409C-BE32-E72D297353CC}">
              <c16:uniqueId val="{00000000-377B-47DC-B68F-D086142E94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151.87</c:v>
                </c:pt>
              </c:numCache>
            </c:numRef>
          </c:val>
          <c:smooth val="0"/>
          <c:extLst>
            <c:ext xmlns:c16="http://schemas.microsoft.com/office/drawing/2014/chart" uri="{C3380CC4-5D6E-409C-BE32-E72D297353CC}">
              <c16:uniqueId val="{00000001-377B-47DC-B68F-D086142E94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豊能町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Cb1</v>
      </c>
      <c r="X8" s="39"/>
      <c r="Y8" s="39"/>
      <c r="Z8" s="39"/>
      <c r="AA8" s="39"/>
      <c r="AB8" s="39"/>
      <c r="AC8" s="39"/>
      <c r="AD8" s="40" t="str">
        <f>データ!$M$6</f>
        <v>非設置</v>
      </c>
      <c r="AE8" s="40"/>
      <c r="AF8" s="40"/>
      <c r="AG8" s="40"/>
      <c r="AH8" s="40"/>
      <c r="AI8" s="40"/>
      <c r="AJ8" s="40"/>
      <c r="AK8" s="3"/>
      <c r="AL8" s="41">
        <f>データ!S6</f>
        <v>17804</v>
      </c>
      <c r="AM8" s="41"/>
      <c r="AN8" s="41"/>
      <c r="AO8" s="41"/>
      <c r="AP8" s="41"/>
      <c r="AQ8" s="41"/>
      <c r="AR8" s="41"/>
      <c r="AS8" s="41"/>
      <c r="AT8" s="34">
        <f>データ!T6</f>
        <v>34.340000000000003</v>
      </c>
      <c r="AU8" s="34"/>
      <c r="AV8" s="34"/>
      <c r="AW8" s="34"/>
      <c r="AX8" s="34"/>
      <c r="AY8" s="34"/>
      <c r="AZ8" s="34"/>
      <c r="BA8" s="34"/>
      <c r="BB8" s="34">
        <f>データ!U6</f>
        <v>518.46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95.18</v>
      </c>
      <c r="J10" s="34"/>
      <c r="K10" s="34"/>
      <c r="L10" s="34"/>
      <c r="M10" s="34"/>
      <c r="N10" s="34"/>
      <c r="O10" s="34"/>
      <c r="P10" s="34">
        <f>データ!P6</f>
        <v>90.74</v>
      </c>
      <c r="Q10" s="34"/>
      <c r="R10" s="34"/>
      <c r="S10" s="34"/>
      <c r="T10" s="34"/>
      <c r="U10" s="34"/>
      <c r="V10" s="34"/>
      <c r="W10" s="34">
        <f>データ!Q6</f>
        <v>77.36</v>
      </c>
      <c r="X10" s="34"/>
      <c r="Y10" s="34"/>
      <c r="Z10" s="34"/>
      <c r="AA10" s="34"/>
      <c r="AB10" s="34"/>
      <c r="AC10" s="34"/>
      <c r="AD10" s="41">
        <f>データ!R6</f>
        <v>2530</v>
      </c>
      <c r="AE10" s="41"/>
      <c r="AF10" s="41"/>
      <c r="AG10" s="41"/>
      <c r="AH10" s="41"/>
      <c r="AI10" s="41"/>
      <c r="AJ10" s="41"/>
      <c r="AK10" s="2"/>
      <c r="AL10" s="41">
        <f>データ!V6</f>
        <v>16045</v>
      </c>
      <c r="AM10" s="41"/>
      <c r="AN10" s="41"/>
      <c r="AO10" s="41"/>
      <c r="AP10" s="41"/>
      <c r="AQ10" s="41"/>
      <c r="AR10" s="41"/>
      <c r="AS10" s="41"/>
      <c r="AT10" s="34">
        <f>データ!W6</f>
        <v>3.15</v>
      </c>
      <c r="AU10" s="34"/>
      <c r="AV10" s="34"/>
      <c r="AW10" s="34"/>
      <c r="AX10" s="34"/>
      <c r="AY10" s="34"/>
      <c r="AZ10" s="34"/>
      <c r="BA10" s="34"/>
      <c r="BB10" s="34">
        <f>データ!X6</f>
        <v>5093.6499999999996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RlomemvSzpbWgszpQ/DQ7enuguM32JE7hrR4ww0V9a5a2Z+iuv0kLRiWavdIxIIgnEBDo5ateQaNNaPIWqwiw==" saltValue="zYB/31IlQYA8748WXarKw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273210</v>
      </c>
      <c r="D6" s="19">
        <f t="shared" si="3"/>
        <v>46</v>
      </c>
      <c r="E6" s="19">
        <f t="shared" si="3"/>
        <v>17</v>
      </c>
      <c r="F6" s="19">
        <f t="shared" si="3"/>
        <v>1</v>
      </c>
      <c r="G6" s="19">
        <f t="shared" si="3"/>
        <v>0</v>
      </c>
      <c r="H6" s="19" t="str">
        <f t="shared" si="3"/>
        <v>大阪府　豊能町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95.18</v>
      </c>
      <c r="P6" s="20">
        <f t="shared" si="3"/>
        <v>90.74</v>
      </c>
      <c r="Q6" s="20">
        <f t="shared" si="3"/>
        <v>77.36</v>
      </c>
      <c r="R6" s="20">
        <f t="shared" si="3"/>
        <v>2530</v>
      </c>
      <c r="S6" s="20">
        <f t="shared" si="3"/>
        <v>17804</v>
      </c>
      <c r="T6" s="20">
        <f t="shared" si="3"/>
        <v>34.340000000000003</v>
      </c>
      <c r="U6" s="20">
        <f t="shared" si="3"/>
        <v>518.46</v>
      </c>
      <c r="V6" s="20">
        <f t="shared" si="3"/>
        <v>16045</v>
      </c>
      <c r="W6" s="20">
        <f t="shared" si="3"/>
        <v>3.15</v>
      </c>
      <c r="X6" s="20">
        <f t="shared" si="3"/>
        <v>5093.6499999999996</v>
      </c>
      <c r="Y6" s="21" t="str">
        <f>IF(Y7="",NA(),Y7)</f>
        <v>-</v>
      </c>
      <c r="Z6" s="21" t="str">
        <f t="shared" ref="Z6:AH6" si="4">IF(Z7="",NA(),Z7)</f>
        <v>-</v>
      </c>
      <c r="AA6" s="21" t="str">
        <f t="shared" si="4"/>
        <v>-</v>
      </c>
      <c r="AB6" s="21" t="str">
        <f t="shared" si="4"/>
        <v>-</v>
      </c>
      <c r="AC6" s="21">
        <f t="shared" si="4"/>
        <v>106.58</v>
      </c>
      <c r="AD6" s="21" t="str">
        <f t="shared" si="4"/>
        <v>-</v>
      </c>
      <c r="AE6" s="21" t="str">
        <f t="shared" si="4"/>
        <v>-</v>
      </c>
      <c r="AF6" s="21" t="str">
        <f t="shared" si="4"/>
        <v>-</v>
      </c>
      <c r="AG6" s="21" t="str">
        <f t="shared" si="4"/>
        <v>-</v>
      </c>
      <c r="AH6" s="21">
        <f t="shared" si="4"/>
        <v>103.27</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20.28</v>
      </c>
      <c r="AT6" s="20" t="str">
        <f>IF(AT7="","",IF(AT7="-","【-】","【"&amp;SUBSTITUTE(TEXT(AT7,"#,##0.00"),"-","△")&amp;"】"))</f>
        <v>【3.12】</v>
      </c>
      <c r="AU6" s="21" t="str">
        <f>IF(AU7="",NA(),AU7)</f>
        <v>-</v>
      </c>
      <c r="AV6" s="21" t="str">
        <f t="shared" ref="AV6:BD6" si="6">IF(AV7="",NA(),AV7)</f>
        <v>-</v>
      </c>
      <c r="AW6" s="21" t="str">
        <f t="shared" si="6"/>
        <v>-</v>
      </c>
      <c r="AX6" s="21" t="str">
        <f t="shared" si="6"/>
        <v>-</v>
      </c>
      <c r="AY6" s="21">
        <f t="shared" si="6"/>
        <v>188.19</v>
      </c>
      <c r="AZ6" s="21" t="str">
        <f t="shared" si="6"/>
        <v>-</v>
      </c>
      <c r="BA6" s="21" t="str">
        <f t="shared" si="6"/>
        <v>-</v>
      </c>
      <c r="BB6" s="21" t="str">
        <f t="shared" si="6"/>
        <v>-</v>
      </c>
      <c r="BC6" s="21" t="str">
        <f t="shared" si="6"/>
        <v>-</v>
      </c>
      <c r="BD6" s="21">
        <f t="shared" si="6"/>
        <v>74.84</v>
      </c>
      <c r="BE6" s="20" t="str">
        <f>IF(BE7="","",IF(BE7="-","【-】","【"&amp;SUBSTITUTE(TEXT(BE7,"#,##0.00"),"-","△")&amp;"】"))</f>
        <v>【82.75】</v>
      </c>
      <c r="BF6" s="21" t="str">
        <f>IF(BF7="",NA(),BF7)</f>
        <v>-</v>
      </c>
      <c r="BG6" s="21" t="str">
        <f t="shared" ref="BG6:BO6" si="7">IF(BG7="",NA(),BG7)</f>
        <v>-</v>
      </c>
      <c r="BH6" s="21" t="str">
        <f t="shared" si="7"/>
        <v>-</v>
      </c>
      <c r="BI6" s="21" t="str">
        <f t="shared" si="7"/>
        <v>-</v>
      </c>
      <c r="BJ6" s="21">
        <f t="shared" si="7"/>
        <v>137.07</v>
      </c>
      <c r="BK6" s="21" t="str">
        <f t="shared" si="7"/>
        <v>-</v>
      </c>
      <c r="BL6" s="21" t="str">
        <f t="shared" si="7"/>
        <v>-</v>
      </c>
      <c r="BM6" s="21" t="str">
        <f t="shared" si="7"/>
        <v>-</v>
      </c>
      <c r="BN6" s="21" t="str">
        <f t="shared" si="7"/>
        <v>-</v>
      </c>
      <c r="BO6" s="21">
        <f t="shared" si="7"/>
        <v>693.82</v>
      </c>
      <c r="BP6" s="20" t="str">
        <f>IF(BP7="","",IF(BP7="-","【-】","【"&amp;SUBSTITUTE(TEXT(BP7,"#,##0.00"),"-","△")&amp;"】"))</f>
        <v>【602.56】</v>
      </c>
      <c r="BQ6" s="21" t="str">
        <f>IF(BQ7="",NA(),BQ7)</f>
        <v>-</v>
      </c>
      <c r="BR6" s="21" t="str">
        <f t="shared" ref="BR6:BZ6" si="8">IF(BR7="",NA(),BR7)</f>
        <v>-</v>
      </c>
      <c r="BS6" s="21" t="str">
        <f t="shared" si="8"/>
        <v>-</v>
      </c>
      <c r="BT6" s="21" t="str">
        <f t="shared" si="8"/>
        <v>-</v>
      </c>
      <c r="BU6" s="21">
        <f t="shared" si="8"/>
        <v>143.57</v>
      </c>
      <c r="BV6" s="21" t="str">
        <f t="shared" si="8"/>
        <v>-</v>
      </c>
      <c r="BW6" s="21" t="str">
        <f t="shared" si="8"/>
        <v>-</v>
      </c>
      <c r="BX6" s="21" t="str">
        <f t="shared" si="8"/>
        <v>-</v>
      </c>
      <c r="BY6" s="21" t="str">
        <f t="shared" si="8"/>
        <v>-</v>
      </c>
      <c r="BZ6" s="21">
        <f t="shared" si="8"/>
        <v>85.44</v>
      </c>
      <c r="CA6" s="20" t="str">
        <f>IF(CA7="","",IF(CA7="-","【-】","【"&amp;SUBSTITUTE(TEXT(CA7,"#,##0.00"),"-","△")&amp;"】"))</f>
        <v>【97.94】</v>
      </c>
      <c r="CB6" s="21" t="str">
        <f>IF(CB7="",NA(),CB7)</f>
        <v>-</v>
      </c>
      <c r="CC6" s="21" t="str">
        <f t="shared" ref="CC6:CK6" si="9">IF(CC7="",NA(),CC7)</f>
        <v>-</v>
      </c>
      <c r="CD6" s="21" t="str">
        <f t="shared" si="9"/>
        <v>-</v>
      </c>
      <c r="CE6" s="21" t="str">
        <f t="shared" si="9"/>
        <v>-</v>
      </c>
      <c r="CF6" s="21">
        <f t="shared" si="9"/>
        <v>96.32</v>
      </c>
      <c r="CG6" s="21" t="str">
        <f t="shared" si="9"/>
        <v>-</v>
      </c>
      <c r="CH6" s="21" t="str">
        <f t="shared" si="9"/>
        <v>-</v>
      </c>
      <c r="CI6" s="21" t="str">
        <f t="shared" si="9"/>
        <v>-</v>
      </c>
      <c r="CJ6" s="21" t="str">
        <f t="shared" si="9"/>
        <v>-</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60.92</v>
      </c>
      <c r="CW6" s="20" t="str">
        <f>IF(CW7="","",IF(CW7="-","【-】","【"&amp;SUBSTITUTE(TEXT(CW7,"#,##0.00"),"-","△")&amp;"】"))</f>
        <v>【60.13】</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92.33</v>
      </c>
      <c r="DH6" s="20" t="str">
        <f>IF(DH7="","",IF(DH7="-","【-】","【"&amp;SUBSTITUTE(TEXT(DH7,"#,##0.00"),"-","△")&amp;"】"))</f>
        <v>【96.00】</v>
      </c>
      <c r="DI6" s="21" t="str">
        <f>IF(DI7="",NA(),DI7)</f>
        <v>-</v>
      </c>
      <c r="DJ6" s="21" t="str">
        <f t="shared" ref="DJ6:DR6" si="12">IF(DJ7="",NA(),DJ7)</f>
        <v>-</v>
      </c>
      <c r="DK6" s="21" t="str">
        <f t="shared" si="12"/>
        <v>-</v>
      </c>
      <c r="DL6" s="21" t="str">
        <f t="shared" si="12"/>
        <v>-</v>
      </c>
      <c r="DM6" s="21">
        <f t="shared" si="12"/>
        <v>5.98</v>
      </c>
      <c r="DN6" s="21" t="str">
        <f t="shared" si="12"/>
        <v>-</v>
      </c>
      <c r="DO6" s="21" t="str">
        <f t="shared" si="12"/>
        <v>-</v>
      </c>
      <c r="DP6" s="21" t="str">
        <f t="shared" si="12"/>
        <v>-</v>
      </c>
      <c r="DQ6" s="21" t="str">
        <f t="shared" si="12"/>
        <v>-</v>
      </c>
      <c r="DR6" s="21">
        <f t="shared" si="12"/>
        <v>25.69</v>
      </c>
      <c r="DS6" s="20" t="str">
        <f>IF(DS7="","",IF(DS7="-","【-】","【"&amp;SUBSTITUTE(TEXT(DS7,"#,##0.00"),"-","△")&amp;"】"))</f>
        <v>【42.20】</v>
      </c>
      <c r="DT6" s="21" t="str">
        <f>IF(DT7="",NA(),DT7)</f>
        <v>-</v>
      </c>
      <c r="DU6" s="21" t="str">
        <f t="shared" ref="DU6:EC6" si="13">IF(DU7="",NA(),DU7)</f>
        <v>-</v>
      </c>
      <c r="DV6" s="21" t="str">
        <f t="shared" si="13"/>
        <v>-</v>
      </c>
      <c r="DW6" s="21" t="str">
        <f t="shared" si="13"/>
        <v>-</v>
      </c>
      <c r="DX6" s="21">
        <f t="shared" si="13"/>
        <v>15.05</v>
      </c>
      <c r="DY6" s="21" t="str">
        <f t="shared" si="13"/>
        <v>-</v>
      </c>
      <c r="DZ6" s="21" t="str">
        <f t="shared" si="13"/>
        <v>-</v>
      </c>
      <c r="EA6" s="21" t="str">
        <f t="shared" si="13"/>
        <v>-</v>
      </c>
      <c r="EB6" s="21" t="str">
        <f t="shared" si="13"/>
        <v>-</v>
      </c>
      <c r="EC6" s="21">
        <f t="shared" si="13"/>
        <v>2.9</v>
      </c>
      <c r="ED6" s="20" t="str">
        <f>IF(ED7="","",IF(ED7="-","【-】","【"&amp;SUBSTITUTE(TEXT(ED7,"#,##0.00"),"-","△")&amp;"】"))</f>
        <v>【9.46】</v>
      </c>
      <c r="EE6" s="21" t="str">
        <f>IF(EE7="",NA(),EE7)</f>
        <v>-</v>
      </c>
      <c r="EF6" s="21" t="str">
        <f t="shared" ref="EF6:EN6" si="14">IF(EF7="",NA(),EF7)</f>
        <v>-</v>
      </c>
      <c r="EG6" s="21" t="str">
        <f t="shared" si="14"/>
        <v>-</v>
      </c>
      <c r="EH6" s="21" t="str">
        <f t="shared" si="14"/>
        <v>-</v>
      </c>
      <c r="EI6" s="21">
        <f t="shared" si="14"/>
        <v>0.02</v>
      </c>
      <c r="EJ6" s="21" t="str">
        <f t="shared" si="14"/>
        <v>-</v>
      </c>
      <c r="EK6" s="21" t="str">
        <f t="shared" si="14"/>
        <v>-</v>
      </c>
      <c r="EL6" s="21" t="str">
        <f t="shared" si="14"/>
        <v>-</v>
      </c>
      <c r="EM6" s="21" t="str">
        <f t="shared" si="14"/>
        <v>-</v>
      </c>
      <c r="EN6" s="21">
        <f t="shared" si="14"/>
        <v>0.16</v>
      </c>
      <c r="EO6" s="20" t="str">
        <f>IF(EO7="","",IF(EO7="-","【-】","【"&amp;SUBSTITUTE(TEXT(EO7,"#,##0.00"),"-","△")&amp;"】"))</f>
        <v>【0.19】</v>
      </c>
    </row>
    <row r="7" spans="1:148" s="22" customFormat="1" x14ac:dyDescent="0.2">
      <c r="A7" s="14"/>
      <c r="B7" s="23">
        <v>2024</v>
      </c>
      <c r="C7" s="23">
        <v>273210</v>
      </c>
      <c r="D7" s="23">
        <v>46</v>
      </c>
      <c r="E7" s="23">
        <v>17</v>
      </c>
      <c r="F7" s="23">
        <v>1</v>
      </c>
      <c r="G7" s="23">
        <v>0</v>
      </c>
      <c r="H7" s="23" t="s">
        <v>95</v>
      </c>
      <c r="I7" s="23" t="s">
        <v>96</v>
      </c>
      <c r="J7" s="23" t="s">
        <v>97</v>
      </c>
      <c r="K7" s="23" t="s">
        <v>98</v>
      </c>
      <c r="L7" s="23" t="s">
        <v>99</v>
      </c>
      <c r="M7" s="23" t="s">
        <v>100</v>
      </c>
      <c r="N7" s="24" t="s">
        <v>101</v>
      </c>
      <c r="O7" s="24">
        <v>95.18</v>
      </c>
      <c r="P7" s="24">
        <v>90.74</v>
      </c>
      <c r="Q7" s="24">
        <v>77.36</v>
      </c>
      <c r="R7" s="24">
        <v>2530</v>
      </c>
      <c r="S7" s="24">
        <v>17804</v>
      </c>
      <c r="T7" s="24">
        <v>34.340000000000003</v>
      </c>
      <c r="U7" s="24">
        <v>518.46</v>
      </c>
      <c r="V7" s="24">
        <v>16045</v>
      </c>
      <c r="W7" s="24">
        <v>3.15</v>
      </c>
      <c r="X7" s="24">
        <v>5093.6499999999996</v>
      </c>
      <c r="Y7" s="24" t="s">
        <v>101</v>
      </c>
      <c r="Z7" s="24" t="s">
        <v>101</v>
      </c>
      <c r="AA7" s="24" t="s">
        <v>101</v>
      </c>
      <c r="AB7" s="24" t="s">
        <v>101</v>
      </c>
      <c r="AC7" s="24">
        <v>106.58</v>
      </c>
      <c r="AD7" s="24" t="s">
        <v>101</v>
      </c>
      <c r="AE7" s="24" t="s">
        <v>101</v>
      </c>
      <c r="AF7" s="24" t="s">
        <v>101</v>
      </c>
      <c r="AG7" s="24" t="s">
        <v>101</v>
      </c>
      <c r="AH7" s="24">
        <v>103.27</v>
      </c>
      <c r="AI7" s="24">
        <v>105.36</v>
      </c>
      <c r="AJ7" s="24" t="s">
        <v>101</v>
      </c>
      <c r="AK7" s="24" t="s">
        <v>101</v>
      </c>
      <c r="AL7" s="24" t="s">
        <v>101</v>
      </c>
      <c r="AM7" s="24" t="s">
        <v>101</v>
      </c>
      <c r="AN7" s="24">
        <v>0</v>
      </c>
      <c r="AO7" s="24" t="s">
        <v>101</v>
      </c>
      <c r="AP7" s="24" t="s">
        <v>101</v>
      </c>
      <c r="AQ7" s="24" t="s">
        <v>101</v>
      </c>
      <c r="AR7" s="24" t="s">
        <v>101</v>
      </c>
      <c r="AS7" s="24">
        <v>20.28</v>
      </c>
      <c r="AT7" s="24">
        <v>3.12</v>
      </c>
      <c r="AU7" s="24" t="s">
        <v>101</v>
      </c>
      <c r="AV7" s="24" t="s">
        <v>101</v>
      </c>
      <c r="AW7" s="24" t="s">
        <v>101</v>
      </c>
      <c r="AX7" s="24" t="s">
        <v>101</v>
      </c>
      <c r="AY7" s="24">
        <v>188.19</v>
      </c>
      <c r="AZ7" s="24" t="s">
        <v>101</v>
      </c>
      <c r="BA7" s="24" t="s">
        <v>101</v>
      </c>
      <c r="BB7" s="24" t="s">
        <v>101</v>
      </c>
      <c r="BC7" s="24" t="s">
        <v>101</v>
      </c>
      <c r="BD7" s="24">
        <v>74.84</v>
      </c>
      <c r="BE7" s="24">
        <v>82.75</v>
      </c>
      <c r="BF7" s="24" t="s">
        <v>101</v>
      </c>
      <c r="BG7" s="24" t="s">
        <v>101</v>
      </c>
      <c r="BH7" s="24" t="s">
        <v>101</v>
      </c>
      <c r="BI7" s="24" t="s">
        <v>101</v>
      </c>
      <c r="BJ7" s="24">
        <v>137.07</v>
      </c>
      <c r="BK7" s="24" t="s">
        <v>101</v>
      </c>
      <c r="BL7" s="24" t="s">
        <v>101</v>
      </c>
      <c r="BM7" s="24" t="s">
        <v>101</v>
      </c>
      <c r="BN7" s="24" t="s">
        <v>101</v>
      </c>
      <c r="BO7" s="24">
        <v>693.82</v>
      </c>
      <c r="BP7" s="24">
        <v>602.55999999999995</v>
      </c>
      <c r="BQ7" s="24" t="s">
        <v>101</v>
      </c>
      <c r="BR7" s="24" t="s">
        <v>101</v>
      </c>
      <c r="BS7" s="24" t="s">
        <v>101</v>
      </c>
      <c r="BT7" s="24" t="s">
        <v>101</v>
      </c>
      <c r="BU7" s="24">
        <v>143.57</v>
      </c>
      <c r="BV7" s="24" t="s">
        <v>101</v>
      </c>
      <c r="BW7" s="24" t="s">
        <v>101</v>
      </c>
      <c r="BX7" s="24" t="s">
        <v>101</v>
      </c>
      <c r="BY7" s="24" t="s">
        <v>101</v>
      </c>
      <c r="BZ7" s="24">
        <v>85.44</v>
      </c>
      <c r="CA7" s="24">
        <v>97.94</v>
      </c>
      <c r="CB7" s="24" t="s">
        <v>101</v>
      </c>
      <c r="CC7" s="24" t="s">
        <v>101</v>
      </c>
      <c r="CD7" s="24" t="s">
        <v>101</v>
      </c>
      <c r="CE7" s="24" t="s">
        <v>101</v>
      </c>
      <c r="CF7" s="24">
        <v>96.32</v>
      </c>
      <c r="CG7" s="24" t="s">
        <v>101</v>
      </c>
      <c r="CH7" s="24" t="s">
        <v>101</v>
      </c>
      <c r="CI7" s="24" t="s">
        <v>101</v>
      </c>
      <c r="CJ7" s="24" t="s">
        <v>101</v>
      </c>
      <c r="CK7" s="24">
        <v>151.87</v>
      </c>
      <c r="CL7" s="24">
        <v>140.97999999999999</v>
      </c>
      <c r="CM7" s="24" t="s">
        <v>101</v>
      </c>
      <c r="CN7" s="24" t="s">
        <v>101</v>
      </c>
      <c r="CO7" s="24" t="s">
        <v>101</v>
      </c>
      <c r="CP7" s="24" t="s">
        <v>101</v>
      </c>
      <c r="CQ7" s="24" t="s">
        <v>101</v>
      </c>
      <c r="CR7" s="24" t="s">
        <v>101</v>
      </c>
      <c r="CS7" s="24" t="s">
        <v>101</v>
      </c>
      <c r="CT7" s="24" t="s">
        <v>101</v>
      </c>
      <c r="CU7" s="24" t="s">
        <v>101</v>
      </c>
      <c r="CV7" s="24">
        <v>60.92</v>
      </c>
      <c r="CW7" s="24">
        <v>60.13</v>
      </c>
      <c r="CX7" s="24" t="s">
        <v>101</v>
      </c>
      <c r="CY7" s="24" t="s">
        <v>101</v>
      </c>
      <c r="CZ7" s="24" t="s">
        <v>101</v>
      </c>
      <c r="DA7" s="24" t="s">
        <v>101</v>
      </c>
      <c r="DB7" s="24">
        <v>100</v>
      </c>
      <c r="DC7" s="24" t="s">
        <v>101</v>
      </c>
      <c r="DD7" s="24" t="s">
        <v>101</v>
      </c>
      <c r="DE7" s="24" t="s">
        <v>101</v>
      </c>
      <c r="DF7" s="24" t="s">
        <v>101</v>
      </c>
      <c r="DG7" s="24">
        <v>92.33</v>
      </c>
      <c r="DH7" s="24">
        <v>96</v>
      </c>
      <c r="DI7" s="24" t="s">
        <v>101</v>
      </c>
      <c r="DJ7" s="24" t="s">
        <v>101</v>
      </c>
      <c r="DK7" s="24" t="s">
        <v>101</v>
      </c>
      <c r="DL7" s="24" t="s">
        <v>101</v>
      </c>
      <c r="DM7" s="24">
        <v>5.98</v>
      </c>
      <c r="DN7" s="24" t="s">
        <v>101</v>
      </c>
      <c r="DO7" s="24" t="s">
        <v>101</v>
      </c>
      <c r="DP7" s="24" t="s">
        <v>101</v>
      </c>
      <c r="DQ7" s="24" t="s">
        <v>101</v>
      </c>
      <c r="DR7" s="24">
        <v>25.69</v>
      </c>
      <c r="DS7" s="24">
        <v>42.2</v>
      </c>
      <c r="DT7" s="24" t="s">
        <v>101</v>
      </c>
      <c r="DU7" s="24" t="s">
        <v>101</v>
      </c>
      <c r="DV7" s="24" t="s">
        <v>101</v>
      </c>
      <c r="DW7" s="24" t="s">
        <v>101</v>
      </c>
      <c r="DX7" s="24">
        <v>15.05</v>
      </c>
      <c r="DY7" s="24" t="s">
        <v>101</v>
      </c>
      <c r="DZ7" s="24" t="s">
        <v>101</v>
      </c>
      <c r="EA7" s="24" t="s">
        <v>101</v>
      </c>
      <c r="EB7" s="24" t="s">
        <v>101</v>
      </c>
      <c r="EC7" s="24">
        <v>2.9</v>
      </c>
      <c r="ED7" s="24">
        <v>9.4600000000000009</v>
      </c>
      <c r="EE7" s="24" t="s">
        <v>101</v>
      </c>
      <c r="EF7" s="24" t="s">
        <v>101</v>
      </c>
      <c r="EG7" s="24" t="s">
        <v>101</v>
      </c>
      <c r="EH7" s="24" t="s">
        <v>101</v>
      </c>
      <c r="EI7" s="24">
        <v>0.02</v>
      </c>
      <c r="EJ7" s="24" t="s">
        <v>101</v>
      </c>
      <c r="EK7" s="24" t="s">
        <v>101</v>
      </c>
      <c r="EL7" s="24" t="s">
        <v>101</v>
      </c>
      <c r="EM7" s="24" t="s">
        <v>101</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2026-02-25T05:30:05Z</cp:lastPrinted>
  <dcterms:created xsi:type="dcterms:W3CDTF">2025-12-23T06:03:12Z</dcterms:created>
  <dcterms:modified xsi:type="dcterms:W3CDTF">2026-02-25T06:58:12Z</dcterms:modified>
  <cp:category/>
</cp:coreProperties>
</file>