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31 交野市○修正依頼中\◎最終\"/>
    </mc:Choice>
  </mc:AlternateContent>
  <xr:revisionPtr revIDLastSave="0" documentId="13_ncr:1_{3D713DD1-3450-4F88-9DEA-8CAED1F5685D}" xr6:coauthVersionLast="47" xr6:coauthVersionMax="47" xr10:uidLastSave="{00000000-0000-0000-0000-000000000000}"/>
  <workbookProtection workbookAlgorithmName="SHA-512" workbookHashValue="eafiQaTUMuAgmiI5f3QXpNTTbLUKz2xRKh8MMKshnWA2QW3FfokdwR/GiEfp7gmGFAFFiKszTyulvD0xHj68Zg==" workbookSaltValue="K39s8xu+YWwt9luyToFi1w==" workbookSpinCount="100000" lockStructure="1"/>
  <bookViews>
    <workbookView xWindow="28680" yWindow="16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P10" i="4"/>
  <c r="AT8" i="4"/>
  <c r="P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<sst xmlns="http://schemas.openxmlformats.org/spreadsheetml/2006/main" count="236" uniqueCount="114">
  <si>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</si>
  <si>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</si>
  <si>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</si>
  <si>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</si>
  <si>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</si>
  <si>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</si>
  <si>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</si>
  <si>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</si>
  <si>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</si>
  <si>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</si>
  <si>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</si>
  <si>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</si>
  <si>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</si>
  <si>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</si>
  <si>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</si>
  <si>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</si>
  <si>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</si>
  <si>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</si>
  <si>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</si>
  <si>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</si>
  <si>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</si>
  <si>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</si>
  <si>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</si>
  <si>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</si>
  <si>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</si>
  <si>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</si>
  <si>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</si>
  <si>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</si>
  <si>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</si>
  <si>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</si>
  <si>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</si>
  <si>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</si>
  <si>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</si>
  <si>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</si>
  <si>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</si>
  <si>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</si>
  <si>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</si>
  <si>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</si>
  <si>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</si>
  <si>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</si>
  <si>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</si>
  <si>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</si>
  <si>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</si>
  <si>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</si>
  <si>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</si>
  <si>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</si>
  <si>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</si>
  <si>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</si>
  <si>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</si>
  <si>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</si>
  <si>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</si>
  <si>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</si>
  <si>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</si>
  <si>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</si>
  <si>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</si>
  <si>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</si>
  <si>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</si>
  <si>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</si>
  <si>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</si>
  <si>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</si>
  <si>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</si>
  <si>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</si>
  <si>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</si>
  <si>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</si>
  <si>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</si>
  <si>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</si>
  <si>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</si>
  <si>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</si>
  <si>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</si>
  <si>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</si>
  <si>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</si>
  <si>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</si>
  <si>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</si>
  <si>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</si>
  <si>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</si>
  <si>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</si>
  <si>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</si>
  <si>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</si>
  <si>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</si>
  <si>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</si>
  <si>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</si>
  <si>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</si>
  <si>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</si>
  <si>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</si>
  <si>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</si>
  <si>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</si>
  <si>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</si>
  <si>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</si>
  <si>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</si>
  <si>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</si>
  <si>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</si>
  <si>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</si>
  <si>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</si>
  <si>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</si>
  <si>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</si>
  <si>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交野市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</si>
  <si>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</si>
  <si>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</si>
  <si>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</si>
  <si>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</si>
  <si>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</si>
  <si>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</si>
  <si>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</si>
  <si>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</si>
  <si>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</si>
  <si>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</si>
  <si>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</si>
  <si>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</si>
  <si>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</si>
  <si>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</si>
  <si>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</si>
  <si>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総合して、使用料収入で必要経費を賄っており類似団体と比べても健全な経営状態を維持できているといえる。しかし減価償却費相当分は今後負担割合が段階的に増し、負担額は増加見込みであるため、現状の使用料収入で賄うべき負担額について精査する必要がある。
　増え続ける老朽管渠への対策は目下の課題であり、5年ごとのストックマネジメント計画更新による長寿命化、効率的な更新投資を推し進め、経営に無理のない平準化した投資を維持できるよう努めるが、今後の管渠更新事業の量如何によっては収支状況の悪化も予想され、使用料の改定も視野に入れつつ今後の動向を注視する。</t>
    <phoneticPr fontId="4"/>
  </si>
  <si>
    <t>　流域下水道事業維持管理負担金に減価償却費分が計上されるようになったことで負担額が上がり、経常収支比率は減少している。下水道使用料収入は過年度と同水準を保っている。
　流動比率は200％に近く、ストックマネジメントによる持続可能な事業計画の運用により例年ごとに改善され、単年度で見れば現金の確保は類似団体平均値と比べても高い水準であるといえる。
　企業債残高対事業規模比率は微増ではあるが、国庫補助金事業の活用等により類似団体平均値と比べてはるかに低く、将来世代への負担も抑えられているといえる。
　経費回収率は100％付近まで落ち込んでいるが、市の政策としての基本料金の免除が影響しており、免除を行わなかった場合の本来の経費回収率は121.52％で類似団体と比較して問題ない水準である。
　汚水処理原価は流域下水道事業維持管理負担金増の影響を受けつつも、公費負担分の見直しにより類似団体に比べてある程度抑えることができた。
　水洗化率は微減しているが、これは新規に布設した地域の公共下水道への接続が完了していないことによるものといえる。</t>
    <rPh sb="1" eb="15">
      <t>リュウイキゲスイドウジギョウイジカンリフタンキン</t>
    </rPh>
    <rPh sb="16" eb="22">
      <t>ゲンカショウキャクヒブン</t>
    </rPh>
    <rPh sb="23" eb="25">
      <t>ケイジョウ</t>
    </rPh>
    <rPh sb="45" eb="51">
      <t>ケイジョウシュウシヒリツ</t>
    </rPh>
    <rPh sb="52" eb="54">
      <t>ゲンショウ</t>
    </rPh>
    <rPh sb="59" eb="67">
      <t>ゲスイドウシヨウリョウシュウニュウ</t>
    </rPh>
    <rPh sb="68" eb="71">
      <t>カネンド</t>
    </rPh>
    <rPh sb="72" eb="75">
      <t>ドウスイジュン</t>
    </rPh>
    <rPh sb="76" eb="77">
      <t>タモ</t>
    </rPh>
    <rPh sb="85" eb="89">
      <t>リュウドウヒリツ</t>
    </rPh>
    <rPh sb="95" eb="96">
      <t>チカ</t>
    </rPh>
    <rPh sb="111" eb="115">
      <t>ジゾクカノウ</t>
    </rPh>
    <rPh sb="116" eb="120">
      <t>ジギョウケイカク</t>
    </rPh>
    <rPh sb="121" eb="123">
      <t>ウンヨウ</t>
    </rPh>
    <rPh sb="126" eb="128">
      <t>レイネン</t>
    </rPh>
    <rPh sb="131" eb="133">
      <t>カイゼン</t>
    </rPh>
    <rPh sb="136" eb="139">
      <t>タンネンド</t>
    </rPh>
    <rPh sb="140" eb="141">
      <t>ミ</t>
    </rPh>
    <rPh sb="143" eb="145">
      <t>ゲンキン</t>
    </rPh>
    <rPh sb="146" eb="148">
      <t>カクホ</t>
    </rPh>
    <rPh sb="153" eb="156">
      <t>ヘイキンチ</t>
    </rPh>
    <rPh sb="176" eb="188">
      <t>キギョウサイザンダカタイジギョウキボヒリツ</t>
    </rPh>
    <rPh sb="189" eb="191">
      <t>ビゾウ</t>
    </rPh>
    <rPh sb="197" eb="204">
      <t>コッコホジョキンジギョウ</t>
    </rPh>
    <rPh sb="205" eb="208">
      <t>カツヨウトウ</t>
    </rPh>
    <rPh sb="211" eb="218">
      <t>ルイジダンタイヘイキンチ</t>
    </rPh>
    <rPh sb="219" eb="220">
      <t>クラ</t>
    </rPh>
    <rPh sb="226" eb="227">
      <t>ヒク</t>
    </rPh>
    <rPh sb="229" eb="233">
      <t>ショウライセダイ</t>
    </rPh>
    <rPh sb="235" eb="237">
      <t>フタン</t>
    </rPh>
    <rPh sb="238" eb="239">
      <t>オサ</t>
    </rPh>
    <rPh sb="253" eb="258">
      <t>ケイヒカイシュウリツ</t>
    </rPh>
    <rPh sb="263" eb="265">
      <t>フキン</t>
    </rPh>
    <rPh sb="267" eb="268">
      <t>オ</t>
    </rPh>
    <rPh sb="269" eb="270">
      <t>コ</t>
    </rPh>
    <rPh sb="276" eb="277">
      <t>シ</t>
    </rPh>
    <rPh sb="278" eb="280">
      <t>セイサク</t>
    </rPh>
    <rPh sb="284" eb="288">
      <t>キホンリョウキン</t>
    </rPh>
    <rPh sb="289" eb="291">
      <t>メンジョ</t>
    </rPh>
    <rPh sb="292" eb="294">
      <t>エイキョウ</t>
    </rPh>
    <rPh sb="299" eb="301">
      <t>メンジョ</t>
    </rPh>
    <rPh sb="302" eb="303">
      <t>オコナ</t>
    </rPh>
    <rPh sb="308" eb="310">
      <t>バアイ</t>
    </rPh>
    <rPh sb="311" eb="313">
      <t>ホンライ</t>
    </rPh>
    <rPh sb="314" eb="319">
      <t>ケイヒカイシュウリツ</t>
    </rPh>
    <rPh sb="328" eb="332">
      <t>ルイジダンタイ</t>
    </rPh>
    <rPh sb="333" eb="335">
      <t>ヒカク</t>
    </rPh>
    <rPh sb="337" eb="339">
      <t>モンダイ</t>
    </rPh>
    <rPh sb="341" eb="343">
      <t>スイジュン</t>
    </rPh>
    <rPh sb="350" eb="356">
      <t>オスイショリゲンカ</t>
    </rPh>
    <rPh sb="357" eb="372">
      <t>リュウイキゲスイドウジギョウイジカンリフタンキンゾウ</t>
    </rPh>
    <rPh sb="373" eb="375">
      <t>エイキョウ</t>
    </rPh>
    <rPh sb="376" eb="377">
      <t>ウ</t>
    </rPh>
    <rPh sb="394" eb="398">
      <t>ルイジダンタイ</t>
    </rPh>
    <rPh sb="399" eb="400">
      <t>クラ</t>
    </rPh>
    <rPh sb="424" eb="426">
      <t>ビゲン</t>
    </rPh>
    <rPh sb="435" eb="437">
      <t>シンキ</t>
    </rPh>
    <rPh sb="438" eb="440">
      <t>フセツ</t>
    </rPh>
    <rPh sb="442" eb="444">
      <t>チイキ</t>
    </rPh>
    <rPh sb="445" eb="450">
      <t>コウキョウゲスイドウ</t>
    </rPh>
    <rPh sb="452" eb="454">
      <t>セツゾク</t>
    </rPh>
    <rPh sb="455" eb="457">
      <t>カンリョウ</t>
    </rPh>
    <phoneticPr fontId="4"/>
  </si>
  <si>
    <t>　有形固定資産減価償却率は類似団体と比べ低い割合を保っており、近年の開発及び改良事業については適度な分量を実施しているといえる。　しかし、当団体の下水道事業の歴史は古く、償却済みの老朽化した下水道管の割合は類似団体と比べても格段に高く、管渠老朽化率の高さに表れている。一方で、職員数の不足により事業の手が足りず、管渠改善率は類似団体平均値より低い状況にある。</t>
    <rPh sb="134" eb="136">
      <t>イッポウ</t>
    </rPh>
    <rPh sb="138" eb="141">
      <t>ショクインスウ</t>
    </rPh>
    <rPh sb="142" eb="144">
      <t>フソク</t>
    </rPh>
    <rPh sb="147" eb="149">
      <t>ジギョウ</t>
    </rPh>
    <rPh sb="150" eb="151">
      <t>テ</t>
    </rPh>
    <rPh sb="152" eb="153">
      <t>タ</t>
    </rPh>
    <rPh sb="168" eb="169">
      <t>アタイ</t>
    </rPh>
    <rPh sb="171" eb="172">
      <t>ヒク</t>
    </rPh>
    <rPh sb="173" eb="17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</si>
</sst>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0.57999999999999996</c:v>
                </c:pt>
                <c:pt idx="1">
                  <c:v>0.02</c:v>
                </c:pt>
                <c:pt idx="2">
                  <c:v>0.28999999999999998</c:v>
                </c:pt>
                <c:pt idx="3">
                  <c:v>0.08</c:v>
                </c:pt>
                <c:pt idx="4">
                  <c:v>0.09</c:v>
                </c:pt>
              </c:numCache>
            </c:numRef>
          </c:val>
          <c:extLst>
            <c:ext xmlns:c16="http://schemas.microsoft.com/office/drawing/2014/chart" uri="{C3380CC4-5D6E-409C-BE32-E72D297353CC}">
              <c16:uniqueId val="{00000000-CD5A-410C-95CA-8CE5266366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CD5A-410C-95CA-8CE5266366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4-46E7-AA9B-5F79A44B37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8A04-46E7-AA9B-5F79A44B37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98.45</c:v>
                </c:pt>
                <c:pt idx="1">
                  <c:v>98.66</c:v>
                </c:pt>
                <c:pt idx="2">
                  <c:v>98.71</c:v>
                </c:pt>
                <c:pt idx="3">
                  <c:v>98.42</c:v>
                </c:pt>
                <c:pt idx="4">
                  <c:v>98.16</c:v>
                </c:pt>
              </c:numCache>
            </c:numRef>
          </c:val>
          <c:extLst>
            <c:ext xmlns:c16="http://schemas.microsoft.com/office/drawing/2014/chart" uri="{C3380CC4-5D6E-409C-BE32-E72D297353CC}">
              <c16:uniqueId val="{00000000-7305-401E-A018-4CB4C8C03A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7305-401E-A018-4CB4C8C03A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118.94</c:v>
                </c:pt>
                <c:pt idx="1">
                  <c:v>118.36</c:v>
                </c:pt>
                <c:pt idx="2">
                  <c:v>121.13</c:v>
                </c:pt>
                <c:pt idx="3">
                  <c:v>119.24</c:v>
                </c:pt>
                <c:pt idx="4">
                  <c:v>116.11</c:v>
                </c:pt>
              </c:numCache>
            </c:numRef>
          </c:val>
          <c:extLst>
            <c:ext xmlns:c16="http://schemas.microsoft.com/office/drawing/2014/chart" uri="{C3380CC4-5D6E-409C-BE32-E72D297353CC}">
              <c16:uniqueId val="{00000000-8A25-4DD9-B21D-9A2CFB16DE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8A25-4DD9-B21D-9A2CFB16DE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8.0299999999999994</c:v>
                </c:pt>
                <c:pt idx="1">
                  <c:v>11.1</c:v>
                </c:pt>
                <c:pt idx="2">
                  <c:v>13.94</c:v>
                </c:pt>
                <c:pt idx="3">
                  <c:v>16.489999999999998</c:v>
                </c:pt>
                <c:pt idx="4">
                  <c:v>19.27</c:v>
                </c:pt>
              </c:numCache>
            </c:numRef>
          </c:val>
          <c:extLst>
            <c:ext xmlns:c16="http://schemas.microsoft.com/office/drawing/2014/chart" uri="{C3380CC4-5D6E-409C-BE32-E72D297353CC}">
              <c16:uniqueId val="{00000000-DA78-4A96-954E-2AFDF634CA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DA78-4A96-954E-2AFDF634CA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4.6100000000000003</c:v>
                </c:pt>
                <c:pt idx="1">
                  <c:v>5.98</c:v>
                </c:pt>
                <c:pt idx="2">
                  <c:v>9.15</c:v>
                </c:pt>
                <c:pt idx="3">
                  <c:v>11.39</c:v>
                </c:pt>
                <c:pt idx="4">
                  <c:v>12.06</c:v>
                </c:pt>
              </c:numCache>
            </c:numRef>
          </c:val>
          <c:extLst>
            <c:ext xmlns:c16="http://schemas.microsoft.com/office/drawing/2014/chart" uri="{C3380CC4-5D6E-409C-BE32-E72D297353CC}">
              <c16:uniqueId val="{00000000-8DCC-4ED3-BC77-5B2B3F3365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8DCC-4ED3-BC77-5B2B3F3365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7-41DC-BCE7-5408CB3D73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1987-41DC-BCE7-5408CB3D73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78.81</c:v>
                </c:pt>
                <c:pt idx="1">
                  <c:v>87.96</c:v>
                </c:pt>
                <c:pt idx="2">
                  <c:v>119.52</c:v>
                </c:pt>
                <c:pt idx="3">
                  <c:v>135.88999999999999</c:v>
                </c:pt>
                <c:pt idx="4">
                  <c:v>199.42</c:v>
                </c:pt>
              </c:numCache>
            </c:numRef>
          </c:val>
          <c:extLst>
            <c:ext xmlns:c16="http://schemas.microsoft.com/office/drawing/2014/chart" uri="{C3380CC4-5D6E-409C-BE32-E72D297353CC}">
              <c16:uniqueId val="{00000000-900D-4BF0-8F31-6B5B51C720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900D-4BF0-8F31-6B5B51C720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440.87</c:v>
                </c:pt>
                <c:pt idx="1">
                  <c:v>371.4</c:v>
                </c:pt>
                <c:pt idx="2">
                  <c:v>356.96</c:v>
                </c:pt>
                <c:pt idx="3">
                  <c:v>345.18</c:v>
                </c:pt>
                <c:pt idx="4">
                  <c:v>364.2</c:v>
                </c:pt>
              </c:numCache>
            </c:numRef>
          </c:val>
          <c:extLst>
            <c:ext xmlns:c16="http://schemas.microsoft.com/office/drawing/2014/chart" uri="{C3380CC4-5D6E-409C-BE32-E72D297353CC}">
              <c16:uniqueId val="{00000000-3AC3-4190-8617-6CFD5709F1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3AC3-4190-8617-6CFD5709F1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113.72</c:v>
                </c:pt>
                <c:pt idx="1">
                  <c:v>130.07</c:v>
                </c:pt>
                <c:pt idx="2">
                  <c:v>131.96</c:v>
                </c:pt>
                <c:pt idx="3">
                  <c:v>112.95</c:v>
                </c:pt>
                <c:pt idx="4">
                  <c:v>102.22</c:v>
                </c:pt>
              </c:numCache>
            </c:numRef>
          </c:val>
          <c:extLst>
            <c:ext xmlns:c16="http://schemas.microsoft.com/office/drawing/2014/chart" uri="{C3380CC4-5D6E-409C-BE32-E72D297353CC}">
              <c16:uniqueId val="{00000000-F63A-4F89-98B6-F90DD2C5C5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F63A-4F89-98B6-F90DD2C5C5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115.88</c:v>
                </c:pt>
                <c:pt idx="1">
                  <c:v>112.59</c:v>
                </c:pt>
                <c:pt idx="2">
                  <c:v>111.86</c:v>
                </c:pt>
                <c:pt idx="3">
                  <c:v>125.4</c:v>
                </c:pt>
                <c:pt idx="4">
                  <c:v>123.27</c:v>
                </c:pt>
              </c:numCache>
            </c:numRef>
          </c:val>
          <c:extLst>
            <c:ext xmlns:c16="http://schemas.microsoft.com/office/drawing/2014/chart" uri="{C3380CC4-5D6E-409C-BE32-E72D297353CC}">
              <c16:uniqueId val="{00000000-03EE-4DF0-8876-4680EEDF99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03EE-4DF0-8876-4680EEDF99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交野市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5">
        <f>データ!S6</f>
        <v>77191</v>
      </c>
      <c r="AM8" s="45"/>
      <c r="AN8" s="45"/>
      <c r="AO8" s="45"/>
      <c r="AP8" s="45"/>
      <c r="AQ8" s="45"/>
      <c r="AR8" s="45"/>
      <c r="AS8" s="45"/>
      <c r="AT8" s="44">
        <f>データ!T6</f>
        <v>25.55</v>
      </c>
      <c r="AU8" s="44"/>
      <c r="AV8" s="44"/>
      <c r="AW8" s="44"/>
      <c r="AX8" s="44"/>
      <c r="AY8" s="44"/>
      <c r="AZ8" s="44"/>
      <c r="BA8" s="44"/>
      <c r="BB8" s="44">
        <f>データ!U6</f>
        <v>3021.17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76.989999999999995</v>
      </c>
      <c r="J10" s="44"/>
      <c r="K10" s="44"/>
      <c r="L10" s="44"/>
      <c r="M10" s="44"/>
      <c r="N10" s="44"/>
      <c r="O10" s="44"/>
      <c r="P10" s="44">
        <f>データ!P6</f>
        <v>97.63</v>
      </c>
      <c r="Q10" s="44"/>
      <c r="R10" s="44"/>
      <c r="S10" s="44"/>
      <c r="T10" s="44"/>
      <c r="U10" s="44"/>
      <c r="V10" s="44"/>
      <c r="W10" s="44">
        <f>データ!Q6</f>
        <v>92.41</v>
      </c>
      <c r="X10" s="44"/>
      <c r="Y10" s="44"/>
      <c r="Z10" s="44"/>
      <c r="AA10" s="44"/>
      <c r="AB10" s="44"/>
      <c r="AC10" s="44"/>
      <c r="AD10" s="45">
        <f>データ!R6</f>
        <v>2607</v>
      </c>
      <c r="AE10" s="45"/>
      <c r="AF10" s="45"/>
      <c r="AG10" s="45"/>
      <c r="AH10" s="45"/>
      <c r="AI10" s="45"/>
      <c r="AJ10" s="45"/>
      <c r="AK10" s="2"/>
      <c r="AL10" s="45">
        <f>データ!V6</f>
        <v>75410</v>
      </c>
      <c r="AM10" s="45"/>
      <c r="AN10" s="45"/>
      <c r="AO10" s="45"/>
      <c r="AP10" s="45"/>
      <c r="AQ10" s="45"/>
      <c r="AR10" s="45"/>
      <c r="AS10" s="45"/>
      <c r="AT10" s="44">
        <f>データ!W6</f>
        <v>9.7899999999999991</v>
      </c>
      <c r="AU10" s="44"/>
      <c r="AV10" s="44"/>
      <c r="AW10" s="44"/>
      <c r="AX10" s="44"/>
      <c r="AY10" s="44"/>
      <c r="AZ10" s="44"/>
      <c r="BA10" s="44"/>
      <c r="BB10" s="44">
        <f>データ!X6</f>
        <v>7702.76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M901cg09yqdh8W31zvBU76Rgtc9jZpXWJoX3OuCkYEaLuBBGHasRLiRiXRKyqzZX/XX+O/ql26jsoqYc6D7Mg==" saltValue="TSY/ELZaHC95JBW/H50d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272302</v>
      </c>
      <c r="D6" s="19">
        <f t="shared" si="3"/>
        <v>46</v>
      </c>
      <c r="E6" s="19">
        <f t="shared" si="3"/>
        <v>17</v>
      </c>
      <c r="F6" s="19">
        <f t="shared" si="3"/>
        <v>1</v>
      </c>
      <c r="G6" s="19">
        <f t="shared" si="3"/>
        <v>0</v>
      </c>
      <c r="H6" s="19" t="str">
        <f t="shared" si="3"/>
        <v>大阪府　交野市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76.989999999999995</v>
      </c>
      <c r="P6" s="20">
        <f t="shared" si="3"/>
        <v>97.63</v>
      </c>
      <c r="Q6" s="20">
        <f t="shared" si="3"/>
        <v>92.41</v>
      </c>
      <c r="R6" s="20">
        <f t="shared" si="3"/>
        <v>2607</v>
      </c>
      <c r="S6" s="20">
        <f t="shared" si="3"/>
        <v>77191</v>
      </c>
      <c r="T6" s="20">
        <f t="shared" si="3"/>
        <v>25.55</v>
      </c>
      <c r="U6" s="20">
        <f t="shared" si="3"/>
        <v>3021.17</v>
      </c>
      <c r="V6" s="20">
        <f t="shared" si="3"/>
        <v>75410</v>
      </c>
      <c r="W6" s="20">
        <f t="shared" si="3"/>
        <v>9.7899999999999991</v>
      </c>
      <c r="X6" s="20">
        <f t="shared" si="3"/>
        <v>7702.76</v>
      </c>
      <c r="Y6" s="21">
        <f>IF(Y7="",NA(),Y7)</f>
        <v>118.94</v>
      </c>
      <c r="Z6" s="21">
        <f t="shared" ref="Z6:AH6" si="4">IF(Z7="",NA(),Z7)</f>
        <v>118.36</v>
      </c>
      <c r="AA6" s="21">
        <f t="shared" si="4"/>
        <v>121.13</v>
      </c>
      <c r="AB6" s="21">
        <f t="shared" si="4"/>
        <v>119.24</v>
      </c>
      <c r="AC6" s="21">
        <f t="shared" si="4"/>
        <v>116.11</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78.81</v>
      </c>
      <c r="AV6" s="21">
        <f t="shared" ref="AV6:BD6" si="6">IF(AV7="",NA(),AV7)</f>
        <v>87.96</v>
      </c>
      <c r="AW6" s="21">
        <f t="shared" si="6"/>
        <v>119.52</v>
      </c>
      <c r="AX6" s="21">
        <f t="shared" si="6"/>
        <v>135.88999999999999</v>
      </c>
      <c r="AY6" s="21">
        <f t="shared" si="6"/>
        <v>199.42</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440.87</v>
      </c>
      <c r="BG6" s="21">
        <f t="shared" ref="BG6:BO6" si="7">IF(BG7="",NA(),BG7)</f>
        <v>371.4</v>
      </c>
      <c r="BH6" s="21">
        <f t="shared" si="7"/>
        <v>356.96</v>
      </c>
      <c r="BI6" s="21">
        <f t="shared" si="7"/>
        <v>345.18</v>
      </c>
      <c r="BJ6" s="21">
        <f t="shared" si="7"/>
        <v>364.2</v>
      </c>
      <c r="BK6" s="21">
        <f t="shared" si="7"/>
        <v>843.72</v>
      </c>
      <c r="BL6" s="21">
        <f t="shared" si="7"/>
        <v>788.62</v>
      </c>
      <c r="BM6" s="21">
        <f t="shared" si="7"/>
        <v>772.15</v>
      </c>
      <c r="BN6" s="21">
        <f t="shared" si="7"/>
        <v>717.6</v>
      </c>
      <c r="BO6" s="21">
        <f t="shared" si="7"/>
        <v>718.5</v>
      </c>
      <c r="BP6" s="20" t="str">
        <f>IF(BP7="","",IF(BP7="-","【-】","【"&amp;SUBSTITUTE(TEXT(BP7,"#,##0.00"),"-","△")&amp;"】"))</f>
        <v>【602.56】</v>
      </c>
      <c r="BQ6" s="21">
        <f>IF(BQ7="",NA(),BQ7)</f>
        <v>113.72</v>
      </c>
      <c r="BR6" s="21">
        <f t="shared" ref="BR6:BZ6" si="8">IF(BR7="",NA(),BR7)</f>
        <v>130.07</v>
      </c>
      <c r="BS6" s="21">
        <f t="shared" si="8"/>
        <v>131.96</v>
      </c>
      <c r="BT6" s="21">
        <f t="shared" si="8"/>
        <v>112.95</v>
      </c>
      <c r="BU6" s="21">
        <f t="shared" si="8"/>
        <v>102.22</v>
      </c>
      <c r="BV6" s="21">
        <f t="shared" si="8"/>
        <v>94.81</v>
      </c>
      <c r="BW6" s="21">
        <f t="shared" si="8"/>
        <v>99.88</v>
      </c>
      <c r="BX6" s="21">
        <f t="shared" si="8"/>
        <v>98.82</v>
      </c>
      <c r="BY6" s="21">
        <f t="shared" si="8"/>
        <v>97.58</v>
      </c>
      <c r="BZ6" s="21">
        <f t="shared" si="8"/>
        <v>98.33</v>
      </c>
      <c r="CA6" s="20" t="str">
        <f>IF(CA7="","",IF(CA7="-","【-】","【"&amp;SUBSTITUTE(TEXT(CA7,"#,##0.00"),"-","△")&amp;"】"))</f>
        <v>【97.94】</v>
      </c>
      <c r="CB6" s="21">
        <f>IF(CB7="",NA(),CB7)</f>
        <v>115.88</v>
      </c>
      <c r="CC6" s="21">
        <f t="shared" ref="CC6:CK6" si="9">IF(CC7="",NA(),CC7)</f>
        <v>112.59</v>
      </c>
      <c r="CD6" s="21">
        <f t="shared" si="9"/>
        <v>111.86</v>
      </c>
      <c r="CE6" s="21">
        <f t="shared" si="9"/>
        <v>125.4</v>
      </c>
      <c r="CF6" s="21">
        <f t="shared" si="9"/>
        <v>123.27</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98.45</v>
      </c>
      <c r="CY6" s="21">
        <f t="shared" ref="CY6:DG6" si="11">IF(CY7="",NA(),CY7)</f>
        <v>98.66</v>
      </c>
      <c r="CZ6" s="21">
        <f t="shared" si="11"/>
        <v>98.71</v>
      </c>
      <c r="DA6" s="21">
        <f t="shared" si="11"/>
        <v>98.42</v>
      </c>
      <c r="DB6" s="21">
        <f t="shared" si="11"/>
        <v>98.16</v>
      </c>
      <c r="DC6" s="21">
        <f t="shared" si="11"/>
        <v>95.96</v>
      </c>
      <c r="DD6" s="21">
        <f t="shared" si="11"/>
        <v>95.73</v>
      </c>
      <c r="DE6" s="21">
        <f t="shared" si="11"/>
        <v>96.1</v>
      </c>
      <c r="DF6" s="21">
        <f t="shared" si="11"/>
        <v>96.61</v>
      </c>
      <c r="DG6" s="21">
        <f t="shared" si="11"/>
        <v>96.35</v>
      </c>
      <c r="DH6" s="20" t="str">
        <f>IF(DH7="","",IF(DH7="-","【-】","【"&amp;SUBSTITUTE(TEXT(DH7,"#,##0.00"),"-","△")&amp;"】"))</f>
        <v>【96.00】</v>
      </c>
      <c r="DI6" s="21">
        <f>IF(DI7="",NA(),DI7)</f>
        <v>8.0299999999999994</v>
      </c>
      <c r="DJ6" s="21">
        <f t="shared" ref="DJ6:DR6" si="12">IF(DJ7="",NA(),DJ7)</f>
        <v>11.1</v>
      </c>
      <c r="DK6" s="21">
        <f t="shared" si="12"/>
        <v>13.94</v>
      </c>
      <c r="DL6" s="21">
        <f t="shared" si="12"/>
        <v>16.489999999999998</v>
      </c>
      <c r="DM6" s="21">
        <f t="shared" si="12"/>
        <v>19.27</v>
      </c>
      <c r="DN6" s="21">
        <f t="shared" si="12"/>
        <v>20.23</v>
      </c>
      <c r="DO6" s="21">
        <f t="shared" si="12"/>
        <v>22.34</v>
      </c>
      <c r="DP6" s="21">
        <f t="shared" si="12"/>
        <v>24.65</v>
      </c>
      <c r="DQ6" s="21">
        <f t="shared" si="12"/>
        <v>24.87</v>
      </c>
      <c r="DR6" s="21">
        <f t="shared" si="12"/>
        <v>26.94</v>
      </c>
      <c r="DS6" s="20" t="str">
        <f>IF(DS7="","",IF(DS7="-","【-】","【"&amp;SUBSTITUTE(TEXT(DS7,"#,##0.00"),"-","△")&amp;"】"))</f>
        <v>【42.20】</v>
      </c>
      <c r="DT6" s="21">
        <f>IF(DT7="",NA(),DT7)</f>
        <v>4.6100000000000003</v>
      </c>
      <c r="DU6" s="21">
        <f t="shared" ref="DU6:EC6" si="13">IF(DU7="",NA(),DU7)</f>
        <v>5.98</v>
      </c>
      <c r="DV6" s="21">
        <f t="shared" si="13"/>
        <v>9.15</v>
      </c>
      <c r="DW6" s="21">
        <f t="shared" si="13"/>
        <v>11.39</v>
      </c>
      <c r="DX6" s="21">
        <f t="shared" si="13"/>
        <v>12.06</v>
      </c>
      <c r="DY6" s="21">
        <f t="shared" si="13"/>
        <v>1.63</v>
      </c>
      <c r="DZ6" s="21">
        <f t="shared" si="13"/>
        <v>1.94</v>
      </c>
      <c r="EA6" s="21">
        <f t="shared" si="13"/>
        <v>2.42</v>
      </c>
      <c r="EB6" s="21">
        <f t="shared" si="13"/>
        <v>3</v>
      </c>
      <c r="EC6" s="21">
        <f t="shared" si="13"/>
        <v>3.91</v>
      </c>
      <c r="ED6" s="20" t="str">
        <f>IF(ED7="","",IF(ED7="-","【-】","【"&amp;SUBSTITUTE(TEXT(ED7,"#,##0.00"),"-","△")&amp;"】"))</f>
        <v>【9.46】</v>
      </c>
      <c r="EE6" s="21">
        <f>IF(EE7="",NA(),EE7)</f>
        <v>0.57999999999999996</v>
      </c>
      <c r="EF6" s="21">
        <f t="shared" ref="EF6:EN6" si="14">IF(EF7="",NA(),EF7)</f>
        <v>0.02</v>
      </c>
      <c r="EG6" s="21">
        <f t="shared" si="14"/>
        <v>0.28999999999999998</v>
      </c>
      <c r="EH6" s="21">
        <f t="shared" si="14"/>
        <v>0.08</v>
      </c>
      <c r="EI6" s="21">
        <f t="shared" si="14"/>
        <v>0.09</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272302</v>
      </c>
      <c r="D7" s="23">
        <v>46</v>
      </c>
      <c r="E7" s="23">
        <v>17</v>
      </c>
      <c r="F7" s="23">
        <v>1</v>
      </c>
      <c r="G7" s="23">
        <v>0</v>
      </c>
      <c r="H7" s="23" t="s">
        <v>95</v>
      </c>
      <c r="I7" s="23" t="s">
        <v>96</v>
      </c>
      <c r="J7" s="23" t="s">
        <v>97</v>
      </c>
      <c r="K7" s="23" t="s">
        <v>98</v>
      </c>
      <c r="L7" s="23" t="s">
        <v>99</v>
      </c>
      <c r="M7" s="23" t="s">
        <v>100</v>
      </c>
      <c r="N7" s="24" t="s">
        <v>101</v>
      </c>
      <c r="O7" s="24">
        <v>76.989999999999995</v>
      </c>
      <c r="P7" s="24">
        <v>97.63</v>
      </c>
      <c r="Q7" s="24">
        <v>92.41</v>
      </c>
      <c r="R7" s="24">
        <v>2607</v>
      </c>
      <c r="S7" s="24">
        <v>77191</v>
      </c>
      <c r="T7" s="24">
        <v>25.55</v>
      </c>
      <c r="U7" s="24">
        <v>3021.17</v>
      </c>
      <c r="V7" s="24">
        <v>75410</v>
      </c>
      <c r="W7" s="24">
        <v>9.7899999999999991</v>
      </c>
      <c r="X7" s="24">
        <v>7702.76</v>
      </c>
      <c r="Y7" s="24">
        <v>118.94</v>
      </c>
      <c r="Z7" s="24">
        <v>118.36</v>
      </c>
      <c r="AA7" s="24">
        <v>121.13</v>
      </c>
      <c r="AB7" s="24">
        <v>119.24</v>
      </c>
      <c r="AC7" s="24">
        <v>116.11</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78.81</v>
      </c>
      <c r="AV7" s="24">
        <v>87.96</v>
      </c>
      <c r="AW7" s="24">
        <v>119.52</v>
      </c>
      <c r="AX7" s="24">
        <v>135.88999999999999</v>
      </c>
      <c r="AY7" s="24">
        <v>199.42</v>
      </c>
      <c r="AZ7" s="24">
        <v>37.200000000000003</v>
      </c>
      <c r="BA7" s="24">
        <v>47.13</v>
      </c>
      <c r="BB7" s="24">
        <v>50.85</v>
      </c>
      <c r="BC7" s="24">
        <v>63.13</v>
      </c>
      <c r="BD7" s="24">
        <v>70.599999999999994</v>
      </c>
      <c r="BE7" s="24">
        <v>82.75</v>
      </c>
      <c r="BF7" s="24">
        <v>440.87</v>
      </c>
      <c r="BG7" s="24">
        <v>371.4</v>
      </c>
      <c r="BH7" s="24">
        <v>356.96</v>
      </c>
      <c r="BI7" s="24">
        <v>345.18</v>
      </c>
      <c r="BJ7" s="24">
        <v>364.2</v>
      </c>
      <c r="BK7" s="24">
        <v>843.72</v>
      </c>
      <c r="BL7" s="24">
        <v>788.62</v>
      </c>
      <c r="BM7" s="24">
        <v>772.15</v>
      </c>
      <c r="BN7" s="24">
        <v>717.6</v>
      </c>
      <c r="BO7" s="24">
        <v>718.5</v>
      </c>
      <c r="BP7" s="24">
        <v>602.55999999999995</v>
      </c>
      <c r="BQ7" s="24">
        <v>113.72</v>
      </c>
      <c r="BR7" s="24">
        <v>130.07</v>
      </c>
      <c r="BS7" s="24">
        <v>131.96</v>
      </c>
      <c r="BT7" s="24">
        <v>112.95</v>
      </c>
      <c r="BU7" s="24">
        <v>102.22</v>
      </c>
      <c r="BV7" s="24">
        <v>94.81</v>
      </c>
      <c r="BW7" s="24">
        <v>99.88</v>
      </c>
      <c r="BX7" s="24">
        <v>98.82</v>
      </c>
      <c r="BY7" s="24">
        <v>97.58</v>
      </c>
      <c r="BZ7" s="24">
        <v>98.33</v>
      </c>
      <c r="CA7" s="24">
        <v>97.94</v>
      </c>
      <c r="CB7" s="24">
        <v>115.88</v>
      </c>
      <c r="CC7" s="24">
        <v>112.59</v>
      </c>
      <c r="CD7" s="24">
        <v>111.86</v>
      </c>
      <c r="CE7" s="24">
        <v>125.4</v>
      </c>
      <c r="CF7" s="24">
        <v>123.27</v>
      </c>
      <c r="CG7" s="24">
        <v>129.9</v>
      </c>
      <c r="CH7" s="24">
        <v>126.94</v>
      </c>
      <c r="CI7" s="24">
        <v>128.38999999999999</v>
      </c>
      <c r="CJ7" s="24">
        <v>129.85</v>
      </c>
      <c r="CK7" s="24">
        <v>133.66</v>
      </c>
      <c r="CL7" s="24">
        <v>140.97999999999999</v>
      </c>
      <c r="CM7" s="24" t="s">
        <v>101</v>
      </c>
      <c r="CN7" s="24" t="s">
        <v>101</v>
      </c>
      <c r="CO7" s="24" t="s">
        <v>101</v>
      </c>
      <c r="CP7" s="24" t="s">
        <v>101</v>
      </c>
      <c r="CQ7" s="24" t="s">
        <v>101</v>
      </c>
      <c r="CR7" s="24">
        <v>80.11</v>
      </c>
      <c r="CS7" s="24">
        <v>82.83</v>
      </c>
      <c r="CT7" s="24">
        <v>69.38</v>
      </c>
      <c r="CU7" s="24">
        <v>70.39</v>
      </c>
      <c r="CV7" s="24">
        <v>72.13</v>
      </c>
      <c r="CW7" s="24">
        <v>60.13</v>
      </c>
      <c r="CX7" s="24">
        <v>98.45</v>
      </c>
      <c r="CY7" s="24">
        <v>98.66</v>
      </c>
      <c r="CZ7" s="24">
        <v>98.71</v>
      </c>
      <c r="DA7" s="24">
        <v>98.42</v>
      </c>
      <c r="DB7" s="24">
        <v>98.16</v>
      </c>
      <c r="DC7" s="24">
        <v>95.96</v>
      </c>
      <c r="DD7" s="24">
        <v>95.73</v>
      </c>
      <c r="DE7" s="24">
        <v>96.1</v>
      </c>
      <c r="DF7" s="24">
        <v>96.61</v>
      </c>
      <c r="DG7" s="24">
        <v>96.35</v>
      </c>
      <c r="DH7" s="24">
        <v>96</v>
      </c>
      <c r="DI7" s="24">
        <v>8.0299999999999994</v>
      </c>
      <c r="DJ7" s="24">
        <v>11.1</v>
      </c>
      <c r="DK7" s="24">
        <v>13.94</v>
      </c>
      <c r="DL7" s="24">
        <v>16.489999999999998</v>
      </c>
      <c r="DM7" s="24">
        <v>19.27</v>
      </c>
      <c r="DN7" s="24">
        <v>20.23</v>
      </c>
      <c r="DO7" s="24">
        <v>22.34</v>
      </c>
      <c r="DP7" s="24">
        <v>24.65</v>
      </c>
      <c r="DQ7" s="24">
        <v>24.87</v>
      </c>
      <c r="DR7" s="24">
        <v>26.94</v>
      </c>
      <c r="DS7" s="24">
        <v>42.2</v>
      </c>
      <c r="DT7" s="24">
        <v>4.6100000000000003</v>
      </c>
      <c r="DU7" s="24">
        <v>5.98</v>
      </c>
      <c r="DV7" s="24">
        <v>9.15</v>
      </c>
      <c r="DW7" s="24">
        <v>11.39</v>
      </c>
      <c r="DX7" s="24">
        <v>12.06</v>
      </c>
      <c r="DY7" s="24">
        <v>1.63</v>
      </c>
      <c r="DZ7" s="24">
        <v>1.94</v>
      </c>
      <c r="EA7" s="24">
        <v>2.42</v>
      </c>
      <c r="EB7" s="24">
        <v>3</v>
      </c>
      <c r="EC7" s="24">
        <v>3.91</v>
      </c>
      <c r="ED7" s="24">
        <v>9.4600000000000009</v>
      </c>
      <c r="EE7" s="24">
        <v>0.57999999999999996</v>
      </c>
      <c r="EF7" s="24">
        <v>0.02</v>
      </c>
      <c r="EG7" s="24">
        <v>0.28999999999999998</v>
      </c>
      <c r="EH7" s="24">
        <v>0.08</v>
      </c>
      <c r="EI7" s="24">
        <v>0.09</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cp:lastPrinted>2026-02-17T01:51:46Z</cp:lastPrinted>
  <dcterms:created xsi:type="dcterms:W3CDTF">2025-12-23T06:03:10Z</dcterms:created>
  <dcterms:modified xsi:type="dcterms:W3CDTF">2026-02-17T05:03:52Z</dcterms:modified>
  <cp:category/>
</cp:coreProperties>
</file>