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3BCA6757-B8EA-4DFF-85C6-18CDF5567C49}" xr6:coauthVersionLast="47" xr6:coauthVersionMax="47" xr10:uidLastSave="{00000000-0000-0000-0000-000000000000}"/>
  <workbookProtection workbookAlgorithmName="SHA-512" workbookHashValue="nmHPqkVJoGGVaasZYqXLbexEDwY7qJGbC4rDuwAT6UwZKjrYn31PxGKO2sDZwfzVrXTl5d4M8K07lfoX9/qKuQ==" workbookSaltValue="H1kHTnKoQBJ290TnWwd/Eg=="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AT10" i="4"/>
  <c r="AL10"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<sst xmlns="http://schemas.openxmlformats.org/spreadsheetml/2006/main" count="236" uniqueCount="116">
  <si>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</si>
  <si>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</si>
  <si>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</si>
  <si>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</si>
  <si>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</si>
  <si>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</si>
  <si>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</si>
  <si>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</si>
  <si>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</si>
  <si>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</si>
  <si>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</si>
  <si>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</si>
  <si>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</si>
  <si>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</si>
  <si>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</si>
  <si>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</si>
  <si>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</si>
  <si>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</si>
  <si>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</si>
  <si>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</si>
  <si>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</si>
  <si>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</si>
  <si>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</si>
  <si>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</si>
  <si>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</si>
  <si>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</si>
  <si>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</si>
  <si>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</si>
  <si>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</si>
  <si>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</si>
  <si>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</si>
  <si>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</si>
  <si>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</si>
  <si>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</si>
  <si>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</si>
  <si>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</si>
  <si>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</si>
  <si>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</si>
  <si>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</si>
  <si>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</si>
  <si>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</si>
  <si>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</si>
  <si>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</si>
  <si>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</si>
  <si>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</si>
  <si>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</si>
  <si>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</si>
  <si>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</si>
  <si>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</si>
  <si>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</si>
  <si>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</si>
  <si>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</si>
  <si>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</si>
  <si>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</si>
  <si>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</si>
  <si>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</si>
  <si>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</si>
  <si>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</si>
  <si>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</si>
  <si>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</si>
  <si>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</si>
  <si>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</si>
  <si>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</si>
  <si>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</si>
  <si>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</si>
  <si>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</si>
  <si>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</si>
  <si>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</si>
  <si>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</si>
  <si>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</si>
  <si>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</si>
  <si>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</si>
  <si>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</si>
  <si>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</si>
  <si>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</si>
  <si>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</si>
  <si>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</si>
  <si>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</si>
  <si>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</si>
  <si>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</si>
  <si>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</si>
  <si>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</si>
  <si>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</si>
  <si>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</si>
  <si>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</si>
  <si>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</si>
  <si>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</si>
  <si>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</si>
  <si>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</si>
  <si>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</si>
  <si>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</si>
  <si>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</si>
  <si>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</si>
  <si>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</si>
  <si>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</si>
  <si>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</si>
  <si>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四條畷市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</si>
  <si>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</si>
  <si>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</si>
  <si>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</si>
  <si>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</si>
  <si>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</si>
  <si>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</si>
  <si>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</si>
  <si>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</si>
  <si>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</si>
  <si>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</si>
  <si>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</si>
  <si>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</si>
  <si>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</si>
  <si>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</si>
  <si>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</si>
  <si>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</si>
  <si>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①経常収支比率は100％で類似団体平均値、全国平均を若干下回っている。数値が常に100％なのは、使用料以外の補助金などの収入で収支の均衡を保っているためである。
　④企業債残高対事業規模比率が、類似団体平均値、全国平均より低い数値となっているのは、大規模住宅開発事業に伴い施設整備を実施したことから、単独処理場整備費用等が不要であったためである。
　⑤経費回収率は、類似団体平均値よりも良好な数値となっているが、これは①経常収支比率で述べたとおり、補助金などで収支の均衡を保っていることによるものである。
　なお、⑦施設利用率については、単独処理場を設置していないため、当該値を計上していない。
</t>
    <rPh sb="49" eb="52">
      <t>シヨウリョウ</t>
    </rPh>
    <rPh sb="52" eb="54">
      <t>イガイ</t>
    </rPh>
    <phoneticPr fontId="4"/>
  </si>
  <si>
    <t>　経営の健全性、効率性及び老朽化状況から現状問題はないが、普及率、水洗化率がともに100%に近く、今後は大幅な収入増が見込めず、人口減少に伴う収入減が危惧される。
　令和3年度に行った単独処理場の廃止及び処理区統合でスケールメリットを働かせることで維持管理コストの逓減を図ったところである。
　今後は、管渠の劣化度合いなどを勘案し、財源とのバランスをにらみながら適切な維持管理を進めていく必要がある。</t>
    <rPh sb="83" eb="85">
      <t>レイワ</t>
    </rPh>
    <rPh sb="86" eb="88">
      <t>ネンド</t>
    </rPh>
    <rPh sb="89" eb="90">
      <t>オコナ</t>
    </rPh>
    <rPh sb="92" eb="94">
      <t>タンドク</t>
    </rPh>
    <rPh sb="94" eb="97">
      <t>ショリジョウ</t>
    </rPh>
    <rPh sb="98" eb="100">
      <t>ハイシ</t>
    </rPh>
    <rPh sb="100" eb="101">
      <t>オヨ</t>
    </rPh>
    <rPh sb="102" eb="105">
      <t>ショリク</t>
    </rPh>
    <rPh sb="105" eb="107">
      <t>トウゴウ</t>
    </rPh>
    <rPh sb="117" eb="118">
      <t>ハタラ</t>
    </rPh>
    <rPh sb="124" eb="128">
      <t>イジカンリ</t>
    </rPh>
    <rPh sb="132" eb="134">
      <t>テイゲン</t>
    </rPh>
    <rPh sb="135" eb="136">
      <t>ハカ</t>
    </rPh>
    <rPh sb="147" eb="149">
      <t>コンゴ</t>
    </rPh>
    <rPh sb="151" eb="153">
      <t>カンキョ</t>
    </rPh>
    <rPh sb="154" eb="156">
      <t>レッカ</t>
    </rPh>
    <rPh sb="156" eb="158">
      <t>ドア</t>
    </rPh>
    <rPh sb="162" eb="164">
      <t>カンアン</t>
    </rPh>
    <rPh sb="166" eb="168">
      <t>ザイゲン</t>
    </rPh>
    <rPh sb="181" eb="183">
      <t>テキセツ</t>
    </rPh>
    <rPh sb="184" eb="188">
      <t>イジカンリ</t>
    </rPh>
    <rPh sb="189" eb="190">
      <t>スス</t>
    </rPh>
    <rPh sb="194" eb="196">
      <t>ヒツヨウ</t>
    </rPh>
    <phoneticPr fontId="4"/>
  </si>
  <si>
    <t xml:space="preserve">　②管渠老朽化率は0％である。管渠の耐用年数は50年とされているが、平成4年供用開始ということで供用開始から30年を経過したばかりで、耐用年数を迎える管渠が存在しないためである。しかし、管渠以外のポンプ場施設、設備等は耐用年数を超過しており、順次、部分的な更新を行っている。
　③管渠改善率は0％となっているがこれは供用開始から30年を経過したばかりで管渠の耐用年数迎えるものがないためである。
</t>
    <rPh sb="34" eb="36">
      <t>ヘイセイ</t>
    </rPh>
    <rPh sb="37" eb="38">
      <t>ネン</t>
    </rPh>
    <rPh sb="38" eb="40">
      <t>キョウヨウ</t>
    </rPh>
    <rPh sb="40" eb="42">
      <t>カイシ</t>
    </rPh>
    <rPh sb="58" eb="60">
      <t>ケイカ</t>
    </rPh>
    <rPh sb="67" eb="71">
      <t>タイヨウネンスウ</t>
    </rPh>
    <rPh sb="72" eb="73">
      <t>ムカ</t>
    </rPh>
    <rPh sb="75" eb="77">
      <t>カンキョ</t>
    </rPh>
    <rPh sb="78" eb="80">
      <t>ソンザイ</t>
    </rPh>
    <rPh sb="102" eb="104">
      <t>シセツ</t>
    </rPh>
    <rPh sb="105" eb="107">
      <t>セツビ</t>
    </rPh>
    <rPh sb="158" eb="162">
      <t>キョウヨウカイシ</t>
    </rPh>
    <rPh sb="166" eb="167">
      <t>ネン</t>
    </rPh>
    <rPh sb="168" eb="170">
      <t>ケイカ</t>
    </rPh>
    <rPh sb="176" eb="178">
      <t>カンキョ</t>
    </rPh>
    <rPh sb="179" eb="183">
      <t>タイヨウネンスウ</t>
    </rPh>
    <rPh sb="183" eb="184">
      <t>ムカ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</si>
</sst>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F1-4B91-AE45-41FA677E8CB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0.22</c:v>
                </c:pt>
                <c:pt idx="3">
                  <c:v>0.17</c:v>
                </c:pt>
                <c:pt idx="4">
                  <c:v>0.27</c:v>
                </c:pt>
              </c:numCache>
            </c:numRef>
          </c:val>
          <c:smooth val="0"/>
          <c:extLst>
            <c:ext xmlns:c16="http://schemas.microsoft.com/office/drawing/2014/chart" uri="{C3380CC4-5D6E-409C-BE32-E72D297353CC}">
              <c16:uniqueId val="{00000001-49F1-4B91-AE45-41FA677E8CB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48-4193-BA0C-174AD9DF599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45.3</c:v>
                </c:pt>
                <c:pt idx="3">
                  <c:v>45.6</c:v>
                </c:pt>
                <c:pt idx="4">
                  <c:v>44.79</c:v>
                </c:pt>
              </c:numCache>
            </c:numRef>
          </c:val>
          <c:smooth val="0"/>
          <c:extLst>
            <c:ext xmlns:c16="http://schemas.microsoft.com/office/drawing/2014/chart" uri="{C3380CC4-5D6E-409C-BE32-E72D297353CC}">
              <c16:uniqueId val="{00000001-4448-4193-BA0C-174AD9DF599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99.6</c:v>
                </c:pt>
                <c:pt idx="1">
                  <c:v>99.57</c:v>
                </c:pt>
                <c:pt idx="2">
                  <c:v>99.57</c:v>
                </c:pt>
                <c:pt idx="3">
                  <c:v>99.55</c:v>
                </c:pt>
                <c:pt idx="4">
                  <c:v>99.53</c:v>
                </c:pt>
              </c:numCache>
            </c:numRef>
          </c:val>
          <c:extLst>
            <c:ext xmlns:c16="http://schemas.microsoft.com/office/drawing/2014/chart" uri="{C3380CC4-5D6E-409C-BE32-E72D297353CC}">
              <c16:uniqueId val="{00000000-49E1-4EEC-B152-649B8C2B992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88.37</c:v>
                </c:pt>
                <c:pt idx="3">
                  <c:v>88.66</c:v>
                </c:pt>
                <c:pt idx="4">
                  <c:v>88.68</c:v>
                </c:pt>
              </c:numCache>
            </c:numRef>
          </c:val>
          <c:smooth val="0"/>
          <c:extLst>
            <c:ext xmlns:c16="http://schemas.microsoft.com/office/drawing/2014/chart" uri="{C3380CC4-5D6E-409C-BE32-E72D297353CC}">
              <c16:uniqueId val="{00000001-49E1-4EEC-B152-649B8C2B992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FA7-43B3-908D-A0D8AA444F3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101.98</c:v>
                </c:pt>
                <c:pt idx="3">
                  <c:v>102.68</c:v>
                </c:pt>
                <c:pt idx="4">
                  <c:v>103.79</c:v>
                </c:pt>
              </c:numCache>
            </c:numRef>
          </c:val>
          <c:smooth val="0"/>
          <c:extLst>
            <c:ext xmlns:c16="http://schemas.microsoft.com/office/drawing/2014/chart" uri="{C3380CC4-5D6E-409C-BE32-E72D297353CC}">
              <c16:uniqueId val="{00000001-DFA7-43B3-908D-A0D8AA444F3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32.880000000000003</c:v>
                </c:pt>
                <c:pt idx="1">
                  <c:v>35.729999999999997</c:v>
                </c:pt>
                <c:pt idx="2">
                  <c:v>37.42</c:v>
                </c:pt>
                <c:pt idx="3">
                  <c:v>40.03</c:v>
                </c:pt>
                <c:pt idx="4">
                  <c:v>42.86</c:v>
                </c:pt>
              </c:numCache>
            </c:numRef>
          </c:val>
          <c:extLst>
            <c:ext xmlns:c16="http://schemas.microsoft.com/office/drawing/2014/chart" uri="{C3380CC4-5D6E-409C-BE32-E72D297353CC}">
              <c16:uniqueId val="{00000000-FF67-4099-A870-1185169C296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32.57</c:v>
                </c:pt>
                <c:pt idx="3">
                  <c:v>33.159999999999997</c:v>
                </c:pt>
                <c:pt idx="4">
                  <c:v>34.590000000000003</c:v>
                </c:pt>
              </c:numCache>
            </c:numRef>
          </c:val>
          <c:smooth val="0"/>
          <c:extLst>
            <c:ext xmlns:c16="http://schemas.microsoft.com/office/drawing/2014/chart" uri="{C3380CC4-5D6E-409C-BE32-E72D297353CC}">
              <c16:uniqueId val="{00000001-FF67-4099-A870-1185169C296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DF-47F9-A0A8-945C6BA0BA7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0.04</c:v>
                </c:pt>
                <c:pt idx="3">
                  <c:v>0.12</c:v>
                </c:pt>
                <c:pt idx="4">
                  <c:v>0.1</c:v>
                </c:pt>
              </c:numCache>
            </c:numRef>
          </c:val>
          <c:smooth val="0"/>
          <c:extLst>
            <c:ext xmlns:c16="http://schemas.microsoft.com/office/drawing/2014/chart" uri="{C3380CC4-5D6E-409C-BE32-E72D297353CC}">
              <c16:uniqueId val="{00000001-65DF-47F9-A0A8-945C6BA0BA7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ED-485A-AE4D-2D94DE8FBB1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52.27</c:v>
                </c:pt>
                <c:pt idx="3">
                  <c:v>58.68</c:v>
                </c:pt>
                <c:pt idx="4">
                  <c:v>53.87</c:v>
                </c:pt>
              </c:numCache>
            </c:numRef>
          </c:val>
          <c:smooth val="0"/>
          <c:extLst>
            <c:ext xmlns:c16="http://schemas.microsoft.com/office/drawing/2014/chart" uri="{C3380CC4-5D6E-409C-BE32-E72D297353CC}">
              <c16:uniqueId val="{00000001-DFED-485A-AE4D-2D94DE8FBB1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2.85</c:v>
                </c:pt>
                <c:pt idx="1">
                  <c:v>2.62</c:v>
                </c:pt>
                <c:pt idx="2">
                  <c:v>2.46</c:v>
                </c:pt>
                <c:pt idx="3">
                  <c:v>2.09</c:v>
                </c:pt>
                <c:pt idx="4">
                  <c:v>2.23</c:v>
                </c:pt>
              </c:numCache>
            </c:numRef>
          </c:val>
          <c:extLst>
            <c:ext xmlns:c16="http://schemas.microsoft.com/office/drawing/2014/chart" uri="{C3380CC4-5D6E-409C-BE32-E72D297353CC}">
              <c16:uniqueId val="{00000000-CF4C-4138-91AD-F73DBAADCC3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41.51</c:v>
                </c:pt>
                <c:pt idx="3">
                  <c:v>45.01</c:v>
                </c:pt>
                <c:pt idx="4">
                  <c:v>46.37</c:v>
                </c:pt>
              </c:numCache>
            </c:numRef>
          </c:val>
          <c:smooth val="0"/>
          <c:extLst>
            <c:ext xmlns:c16="http://schemas.microsoft.com/office/drawing/2014/chart" uri="{C3380CC4-5D6E-409C-BE32-E72D297353CC}">
              <c16:uniqueId val="{00000001-CF4C-4138-91AD-F73DBAADCC3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529.27</c:v>
                </c:pt>
                <c:pt idx="1">
                  <c:v>499.48</c:v>
                </c:pt>
                <c:pt idx="2">
                  <c:v>499.92</c:v>
                </c:pt>
                <c:pt idx="3">
                  <c:v>460.92</c:v>
                </c:pt>
                <c:pt idx="4">
                  <c:v>363.95</c:v>
                </c:pt>
              </c:numCache>
            </c:numRef>
          </c:val>
          <c:extLst>
            <c:ext xmlns:c16="http://schemas.microsoft.com/office/drawing/2014/chart" uri="{C3380CC4-5D6E-409C-BE32-E72D297353CC}">
              <c16:uniqueId val="{00000000-6299-48E7-9011-F5F3E2FC637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1160.22</c:v>
                </c:pt>
                <c:pt idx="3">
                  <c:v>1141.98</c:v>
                </c:pt>
                <c:pt idx="4">
                  <c:v>1062.58</c:v>
                </c:pt>
              </c:numCache>
            </c:numRef>
          </c:val>
          <c:smooth val="0"/>
          <c:extLst>
            <c:ext xmlns:c16="http://schemas.microsoft.com/office/drawing/2014/chart" uri="{C3380CC4-5D6E-409C-BE32-E72D297353CC}">
              <c16:uniqueId val="{00000001-6299-48E7-9011-F5F3E2FC637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97.27</c:v>
                </c:pt>
                <c:pt idx="1">
                  <c:v>98.23</c:v>
                </c:pt>
                <c:pt idx="2">
                  <c:v>99.05</c:v>
                </c:pt>
                <c:pt idx="3">
                  <c:v>98.29</c:v>
                </c:pt>
                <c:pt idx="4">
                  <c:v>100</c:v>
                </c:pt>
              </c:numCache>
            </c:numRef>
          </c:val>
          <c:extLst>
            <c:ext xmlns:c16="http://schemas.microsoft.com/office/drawing/2014/chart" uri="{C3380CC4-5D6E-409C-BE32-E72D297353CC}">
              <c16:uniqueId val="{00000000-28D9-4E4B-B67E-87F0359B72F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81.81</c:v>
                </c:pt>
                <c:pt idx="3">
                  <c:v>82.27</c:v>
                </c:pt>
                <c:pt idx="4">
                  <c:v>80.36</c:v>
                </c:pt>
              </c:numCache>
            </c:numRef>
          </c:val>
          <c:smooth val="0"/>
          <c:extLst>
            <c:ext xmlns:c16="http://schemas.microsoft.com/office/drawing/2014/chart" uri="{C3380CC4-5D6E-409C-BE32-E72D297353CC}">
              <c16:uniqueId val="{00000001-28D9-4E4B-B67E-87F0359B72F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190</c:v>
                </c:pt>
                <c:pt idx="1">
                  <c:v>190</c:v>
                </c:pt>
                <c:pt idx="2">
                  <c:v>195.14</c:v>
                </c:pt>
                <c:pt idx="3">
                  <c:v>196.75</c:v>
                </c:pt>
                <c:pt idx="4">
                  <c:v>198.99</c:v>
                </c:pt>
              </c:numCache>
            </c:numRef>
          </c:val>
          <c:extLst>
            <c:ext xmlns:c16="http://schemas.microsoft.com/office/drawing/2014/chart" uri="{C3380CC4-5D6E-409C-BE32-E72D297353CC}">
              <c16:uniqueId val="{00000000-8785-4F63-8148-A5E88A6674E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193.59</c:v>
                </c:pt>
                <c:pt idx="3">
                  <c:v>194.42</c:v>
                </c:pt>
                <c:pt idx="4">
                  <c:v>201.33</c:v>
                </c:pt>
              </c:numCache>
            </c:numRef>
          </c:val>
          <c:smooth val="0"/>
          <c:extLst>
            <c:ext xmlns:c16="http://schemas.microsoft.com/office/drawing/2014/chart" uri="{C3380CC4-5D6E-409C-BE32-E72D297353CC}">
              <c16:uniqueId val="{00000001-8785-4F63-8148-A5E88A6674E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四條畷市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53749</v>
      </c>
      <c r="AM8" s="36"/>
      <c r="AN8" s="36"/>
      <c r="AO8" s="36"/>
      <c r="AP8" s="36"/>
      <c r="AQ8" s="36"/>
      <c r="AR8" s="36"/>
      <c r="AS8" s="36"/>
      <c r="AT8" s="37">
        <f>データ!T6</f>
        <v>18.690000000000001</v>
      </c>
      <c r="AU8" s="37"/>
      <c r="AV8" s="37"/>
      <c r="AW8" s="37"/>
      <c r="AX8" s="37"/>
      <c r="AY8" s="37"/>
      <c r="AZ8" s="37"/>
      <c r="BA8" s="37"/>
      <c r="BB8" s="37">
        <f>データ!U6</f>
        <v>2875.82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26.7</v>
      </c>
      <c r="J10" s="37"/>
      <c r="K10" s="37"/>
      <c r="L10" s="37"/>
      <c r="M10" s="37"/>
      <c r="N10" s="37"/>
      <c r="O10" s="37"/>
      <c r="P10" s="37">
        <f>データ!P6</f>
        <v>1.6</v>
      </c>
      <c r="Q10" s="37"/>
      <c r="R10" s="37"/>
      <c r="S10" s="37"/>
      <c r="T10" s="37"/>
      <c r="U10" s="37"/>
      <c r="V10" s="37"/>
      <c r="W10" s="37">
        <f>データ!Q6</f>
        <v>63.97</v>
      </c>
      <c r="X10" s="37"/>
      <c r="Y10" s="37"/>
      <c r="Z10" s="37"/>
      <c r="AA10" s="37"/>
      <c r="AB10" s="37"/>
      <c r="AC10" s="37"/>
      <c r="AD10" s="36">
        <f>データ!R6</f>
        <v>2206</v>
      </c>
      <c r="AE10" s="36"/>
      <c r="AF10" s="36"/>
      <c r="AG10" s="36"/>
      <c r="AH10" s="36"/>
      <c r="AI10" s="36"/>
      <c r="AJ10" s="36"/>
      <c r="AK10" s="2"/>
      <c r="AL10" s="36">
        <f>データ!V6</f>
        <v>860</v>
      </c>
      <c r="AM10" s="36"/>
      <c r="AN10" s="36"/>
      <c r="AO10" s="36"/>
      <c r="AP10" s="36"/>
      <c r="AQ10" s="36"/>
      <c r="AR10" s="36"/>
      <c r="AS10" s="36"/>
      <c r="AT10" s="37">
        <f>データ!W6</f>
        <v>0.47</v>
      </c>
      <c r="AU10" s="37"/>
      <c r="AV10" s="37"/>
      <c r="AW10" s="37"/>
      <c r="AX10" s="37"/>
      <c r="AY10" s="37"/>
      <c r="AZ10" s="37"/>
      <c r="BA10" s="37"/>
      <c r="BB10" s="37">
        <f>データ!X6</f>
        <v>1829.79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d1Ih7klKm31Am1oEgowzrwGx66G+qCHV9/v2tEFITn1GgjloN9S2bQMC6izVkosxnAomS+U6NBFoiEeFeHV0iA==" saltValue="FR8NiR6w2o+epVugIzxxa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272299</v>
      </c>
      <c r="D6" s="19">
        <f t="shared" si="3"/>
        <v>46</v>
      </c>
      <c r="E6" s="19">
        <f t="shared" si="3"/>
        <v>17</v>
      </c>
      <c r="F6" s="19">
        <f t="shared" si="3"/>
        <v>4</v>
      </c>
      <c r="G6" s="19">
        <f t="shared" si="3"/>
        <v>0</v>
      </c>
      <c r="H6" s="19" t="str">
        <f t="shared" si="3"/>
        <v>大阪府　四條畷市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26.7</v>
      </c>
      <c r="P6" s="20">
        <f t="shared" si="3"/>
        <v>1.6</v>
      </c>
      <c r="Q6" s="20">
        <f t="shared" si="3"/>
        <v>63.97</v>
      </c>
      <c r="R6" s="20">
        <f t="shared" si="3"/>
        <v>2206</v>
      </c>
      <c r="S6" s="20">
        <f t="shared" si="3"/>
        <v>53749</v>
      </c>
      <c r="T6" s="20">
        <f t="shared" si="3"/>
        <v>18.690000000000001</v>
      </c>
      <c r="U6" s="20">
        <f t="shared" si="3"/>
        <v>2875.82</v>
      </c>
      <c r="V6" s="20">
        <f t="shared" si="3"/>
        <v>860</v>
      </c>
      <c r="W6" s="20">
        <f t="shared" si="3"/>
        <v>0.47</v>
      </c>
      <c r="X6" s="20">
        <f t="shared" si="3"/>
        <v>1829.79</v>
      </c>
      <c r="Y6" s="21">
        <f>IF(Y7="",NA(),Y7)</f>
        <v>100</v>
      </c>
      <c r="Z6" s="21">
        <f t="shared" ref="Z6:AH6" si="4">IF(Z7="",NA(),Z7)</f>
        <v>100</v>
      </c>
      <c r="AA6" s="21">
        <f t="shared" si="4"/>
        <v>100</v>
      </c>
      <c r="AB6" s="21">
        <f t="shared" si="4"/>
        <v>100</v>
      </c>
      <c r="AC6" s="21">
        <f t="shared" si="4"/>
        <v>100</v>
      </c>
      <c r="AD6" s="21">
        <f t="shared" si="4"/>
        <v>105.78</v>
      </c>
      <c r="AE6" s="21">
        <f t="shared" si="4"/>
        <v>106.09</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52.27</v>
      </c>
      <c r="AR6" s="21">
        <f t="shared" si="5"/>
        <v>58.68</v>
      </c>
      <c r="AS6" s="21">
        <f t="shared" si="5"/>
        <v>53.87</v>
      </c>
      <c r="AT6" s="20" t="str">
        <f>IF(AT7="","",IF(AT7="-","【-】","【"&amp;SUBSTITUTE(TEXT(AT7,"#,##0.00"),"-","△")&amp;"】"))</f>
        <v>【63.54】</v>
      </c>
      <c r="AU6" s="21">
        <f>IF(AU7="",NA(),AU7)</f>
        <v>2.85</v>
      </c>
      <c r="AV6" s="21">
        <f t="shared" ref="AV6:BD6" si="6">IF(AV7="",NA(),AV7)</f>
        <v>2.62</v>
      </c>
      <c r="AW6" s="21">
        <f t="shared" si="6"/>
        <v>2.46</v>
      </c>
      <c r="AX6" s="21">
        <f t="shared" si="6"/>
        <v>2.09</v>
      </c>
      <c r="AY6" s="21">
        <f t="shared" si="6"/>
        <v>2.23</v>
      </c>
      <c r="AZ6" s="21">
        <f t="shared" si="6"/>
        <v>44.24</v>
      </c>
      <c r="BA6" s="21">
        <f t="shared" si="6"/>
        <v>43.07</v>
      </c>
      <c r="BB6" s="21">
        <f t="shared" si="6"/>
        <v>41.51</v>
      </c>
      <c r="BC6" s="21">
        <f t="shared" si="6"/>
        <v>45.01</v>
      </c>
      <c r="BD6" s="21">
        <f t="shared" si="6"/>
        <v>46.37</v>
      </c>
      <c r="BE6" s="20" t="str">
        <f>IF(BE7="","",IF(BE7="-","【-】","【"&amp;SUBSTITUTE(TEXT(BE7,"#,##0.00"),"-","△")&amp;"】"))</f>
        <v>【50.90】</v>
      </c>
      <c r="BF6" s="21">
        <f>IF(BF7="",NA(),BF7)</f>
        <v>529.27</v>
      </c>
      <c r="BG6" s="21">
        <f t="shared" ref="BG6:BO6" si="7">IF(BG7="",NA(),BG7)</f>
        <v>499.48</v>
      </c>
      <c r="BH6" s="21">
        <f t="shared" si="7"/>
        <v>499.92</v>
      </c>
      <c r="BI6" s="21">
        <f t="shared" si="7"/>
        <v>460.92</v>
      </c>
      <c r="BJ6" s="21">
        <f t="shared" si="7"/>
        <v>363.95</v>
      </c>
      <c r="BK6" s="21">
        <f t="shared" si="7"/>
        <v>1258.43</v>
      </c>
      <c r="BL6" s="21">
        <f t="shared" si="7"/>
        <v>1163.75</v>
      </c>
      <c r="BM6" s="21">
        <f t="shared" si="7"/>
        <v>1160.22</v>
      </c>
      <c r="BN6" s="21">
        <f t="shared" si="7"/>
        <v>1141.98</v>
      </c>
      <c r="BO6" s="21">
        <f t="shared" si="7"/>
        <v>1062.58</v>
      </c>
      <c r="BP6" s="20" t="str">
        <f>IF(BP7="","",IF(BP7="-","【-】","【"&amp;SUBSTITUTE(TEXT(BP7,"#,##0.00"),"-","△")&amp;"】"))</f>
        <v>【1,099.15】</v>
      </c>
      <c r="BQ6" s="21">
        <f>IF(BQ7="",NA(),BQ7)</f>
        <v>97.27</v>
      </c>
      <c r="BR6" s="21">
        <f t="shared" ref="BR6:BZ6" si="8">IF(BR7="",NA(),BR7)</f>
        <v>98.23</v>
      </c>
      <c r="BS6" s="21">
        <f t="shared" si="8"/>
        <v>99.05</v>
      </c>
      <c r="BT6" s="21">
        <f t="shared" si="8"/>
        <v>98.29</v>
      </c>
      <c r="BU6" s="21">
        <f t="shared" si="8"/>
        <v>100</v>
      </c>
      <c r="BV6" s="21">
        <f t="shared" si="8"/>
        <v>73.36</v>
      </c>
      <c r="BW6" s="21">
        <f t="shared" si="8"/>
        <v>72.599999999999994</v>
      </c>
      <c r="BX6" s="21">
        <f t="shared" si="8"/>
        <v>81.81</v>
      </c>
      <c r="BY6" s="21">
        <f t="shared" si="8"/>
        <v>82.27</v>
      </c>
      <c r="BZ6" s="21">
        <f t="shared" si="8"/>
        <v>80.36</v>
      </c>
      <c r="CA6" s="20" t="str">
        <f>IF(CA7="","",IF(CA7="-","【-】","【"&amp;SUBSTITUTE(TEXT(CA7,"#,##0.00"),"-","△")&amp;"】"))</f>
        <v>【72.92】</v>
      </c>
      <c r="CB6" s="21">
        <f>IF(CB7="",NA(),CB7)</f>
        <v>190</v>
      </c>
      <c r="CC6" s="21">
        <f t="shared" ref="CC6:CK6" si="9">IF(CC7="",NA(),CC7)</f>
        <v>190</v>
      </c>
      <c r="CD6" s="21">
        <f t="shared" si="9"/>
        <v>195.14</v>
      </c>
      <c r="CE6" s="21">
        <f t="shared" si="9"/>
        <v>196.75</v>
      </c>
      <c r="CF6" s="21">
        <f t="shared" si="9"/>
        <v>198.99</v>
      </c>
      <c r="CG6" s="21">
        <f t="shared" si="9"/>
        <v>224.88</v>
      </c>
      <c r="CH6" s="21">
        <f t="shared" si="9"/>
        <v>228.64</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45.3</v>
      </c>
      <c r="CU6" s="21">
        <f t="shared" si="10"/>
        <v>45.6</v>
      </c>
      <c r="CV6" s="21">
        <f t="shared" si="10"/>
        <v>44.79</v>
      </c>
      <c r="CW6" s="20" t="str">
        <f>IF(CW7="","",IF(CW7="-","【-】","【"&amp;SUBSTITUTE(TEXT(CW7,"#,##0.00"),"-","△")&amp;"】"))</f>
        <v>【43.17】</v>
      </c>
      <c r="CX6" s="21">
        <f>IF(CX7="",NA(),CX7)</f>
        <v>99.6</v>
      </c>
      <c r="CY6" s="21">
        <f t="shared" ref="CY6:DG6" si="11">IF(CY7="",NA(),CY7)</f>
        <v>99.57</v>
      </c>
      <c r="CZ6" s="21">
        <f t="shared" si="11"/>
        <v>99.57</v>
      </c>
      <c r="DA6" s="21">
        <f t="shared" si="11"/>
        <v>99.55</v>
      </c>
      <c r="DB6" s="21">
        <f t="shared" si="11"/>
        <v>99.53</v>
      </c>
      <c r="DC6" s="21">
        <f t="shared" si="11"/>
        <v>84.19</v>
      </c>
      <c r="DD6" s="21">
        <f t="shared" si="11"/>
        <v>84.34</v>
      </c>
      <c r="DE6" s="21">
        <f t="shared" si="11"/>
        <v>88.37</v>
      </c>
      <c r="DF6" s="21">
        <f t="shared" si="11"/>
        <v>88.66</v>
      </c>
      <c r="DG6" s="21">
        <f t="shared" si="11"/>
        <v>88.68</v>
      </c>
      <c r="DH6" s="20" t="str">
        <f>IF(DH7="","",IF(DH7="-","【-】","【"&amp;SUBSTITUTE(TEXT(DH7,"#,##0.00"),"-","△")&amp;"】"))</f>
        <v>【86.31】</v>
      </c>
      <c r="DI6" s="21">
        <f>IF(DI7="",NA(),DI7)</f>
        <v>32.880000000000003</v>
      </c>
      <c r="DJ6" s="21">
        <f t="shared" ref="DJ6:DR6" si="12">IF(DJ7="",NA(),DJ7)</f>
        <v>35.729999999999997</v>
      </c>
      <c r="DK6" s="21">
        <f t="shared" si="12"/>
        <v>37.42</v>
      </c>
      <c r="DL6" s="21">
        <f t="shared" si="12"/>
        <v>40.03</v>
      </c>
      <c r="DM6" s="21">
        <f t="shared" si="12"/>
        <v>42.86</v>
      </c>
      <c r="DN6" s="21">
        <f t="shared" si="12"/>
        <v>21.36</v>
      </c>
      <c r="DO6" s="21">
        <f t="shared" si="12"/>
        <v>22.79</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0.22</v>
      </c>
      <c r="EM6" s="21">
        <f t="shared" si="14"/>
        <v>0.17</v>
      </c>
      <c r="EN6" s="21">
        <f t="shared" si="14"/>
        <v>0.27</v>
      </c>
      <c r="EO6" s="20" t="str">
        <f>IF(EO7="","",IF(EO7="-","【-】","【"&amp;SUBSTITUTE(TEXT(EO7,"#,##0.00"),"-","△")&amp;"】"))</f>
        <v>【0.15】</v>
      </c>
    </row>
    <row r="7" spans="1:148" s="22" customFormat="1" x14ac:dyDescent="0.2">
      <c r="A7" s="14"/>
      <c r="B7" s="23">
        <v>2024</v>
      </c>
      <c r="C7" s="23">
        <v>272299</v>
      </c>
      <c r="D7" s="23">
        <v>46</v>
      </c>
      <c r="E7" s="23">
        <v>17</v>
      </c>
      <c r="F7" s="23">
        <v>4</v>
      </c>
      <c r="G7" s="23">
        <v>0</v>
      </c>
      <c r="H7" s="23" t="s">
        <v>96</v>
      </c>
      <c r="I7" s="23" t="s">
        <v>97</v>
      </c>
      <c r="J7" s="23" t="s">
        <v>98</v>
      </c>
      <c r="K7" s="23" t="s">
        <v>99</v>
      </c>
      <c r="L7" s="23" t="s">
        <v>100</v>
      </c>
      <c r="M7" s="23" t="s">
        <v>101</v>
      </c>
      <c r="N7" s="24" t="s">
        <v>102</v>
      </c>
      <c r="O7" s="24">
        <v>26.7</v>
      </c>
      <c r="P7" s="24">
        <v>1.6</v>
      </c>
      <c r="Q7" s="24">
        <v>63.97</v>
      </c>
      <c r="R7" s="24">
        <v>2206</v>
      </c>
      <c r="S7" s="24">
        <v>53749</v>
      </c>
      <c r="T7" s="24">
        <v>18.690000000000001</v>
      </c>
      <c r="U7" s="24">
        <v>2875.82</v>
      </c>
      <c r="V7" s="24">
        <v>860</v>
      </c>
      <c r="W7" s="24">
        <v>0.47</v>
      </c>
      <c r="X7" s="24">
        <v>1829.79</v>
      </c>
      <c r="Y7" s="24">
        <v>100</v>
      </c>
      <c r="Z7" s="24">
        <v>100</v>
      </c>
      <c r="AA7" s="24">
        <v>100</v>
      </c>
      <c r="AB7" s="24">
        <v>100</v>
      </c>
      <c r="AC7" s="24">
        <v>100</v>
      </c>
      <c r="AD7" s="24">
        <v>105.78</v>
      </c>
      <c r="AE7" s="24">
        <v>106.09</v>
      </c>
      <c r="AF7" s="24">
        <v>101.98</v>
      </c>
      <c r="AG7" s="24">
        <v>102.68</v>
      </c>
      <c r="AH7" s="24">
        <v>103.79</v>
      </c>
      <c r="AI7" s="24">
        <v>105.07</v>
      </c>
      <c r="AJ7" s="24">
        <v>0</v>
      </c>
      <c r="AK7" s="24">
        <v>0</v>
      </c>
      <c r="AL7" s="24">
        <v>0</v>
      </c>
      <c r="AM7" s="24">
        <v>0</v>
      </c>
      <c r="AN7" s="24">
        <v>0</v>
      </c>
      <c r="AO7" s="24">
        <v>63.96</v>
      </c>
      <c r="AP7" s="24">
        <v>69.42</v>
      </c>
      <c r="AQ7" s="24">
        <v>52.27</v>
      </c>
      <c r="AR7" s="24">
        <v>58.68</v>
      </c>
      <c r="AS7" s="24">
        <v>53.87</v>
      </c>
      <c r="AT7" s="24">
        <v>63.54</v>
      </c>
      <c r="AU7" s="24">
        <v>2.85</v>
      </c>
      <c r="AV7" s="24">
        <v>2.62</v>
      </c>
      <c r="AW7" s="24">
        <v>2.46</v>
      </c>
      <c r="AX7" s="24">
        <v>2.09</v>
      </c>
      <c r="AY7" s="24">
        <v>2.23</v>
      </c>
      <c r="AZ7" s="24">
        <v>44.24</v>
      </c>
      <c r="BA7" s="24">
        <v>43.07</v>
      </c>
      <c r="BB7" s="24">
        <v>41.51</v>
      </c>
      <c r="BC7" s="24">
        <v>45.01</v>
      </c>
      <c r="BD7" s="24">
        <v>46.37</v>
      </c>
      <c r="BE7" s="24">
        <v>50.9</v>
      </c>
      <c r="BF7" s="24">
        <v>529.27</v>
      </c>
      <c r="BG7" s="24">
        <v>499.48</v>
      </c>
      <c r="BH7" s="24">
        <v>499.92</v>
      </c>
      <c r="BI7" s="24">
        <v>460.92</v>
      </c>
      <c r="BJ7" s="24">
        <v>363.95</v>
      </c>
      <c r="BK7" s="24">
        <v>1258.43</v>
      </c>
      <c r="BL7" s="24">
        <v>1163.75</v>
      </c>
      <c r="BM7" s="24">
        <v>1160.22</v>
      </c>
      <c r="BN7" s="24">
        <v>1141.98</v>
      </c>
      <c r="BO7" s="24">
        <v>1062.58</v>
      </c>
      <c r="BP7" s="24">
        <v>1099.1500000000001</v>
      </c>
      <c r="BQ7" s="24">
        <v>97.27</v>
      </c>
      <c r="BR7" s="24">
        <v>98.23</v>
      </c>
      <c r="BS7" s="24">
        <v>99.05</v>
      </c>
      <c r="BT7" s="24">
        <v>98.29</v>
      </c>
      <c r="BU7" s="24">
        <v>100</v>
      </c>
      <c r="BV7" s="24">
        <v>73.36</v>
      </c>
      <c r="BW7" s="24">
        <v>72.599999999999994</v>
      </c>
      <c r="BX7" s="24">
        <v>81.81</v>
      </c>
      <c r="BY7" s="24">
        <v>82.27</v>
      </c>
      <c r="BZ7" s="24">
        <v>80.36</v>
      </c>
      <c r="CA7" s="24">
        <v>72.92</v>
      </c>
      <c r="CB7" s="24">
        <v>190</v>
      </c>
      <c r="CC7" s="24">
        <v>190</v>
      </c>
      <c r="CD7" s="24">
        <v>195.14</v>
      </c>
      <c r="CE7" s="24">
        <v>196.75</v>
      </c>
      <c r="CF7" s="24">
        <v>198.99</v>
      </c>
      <c r="CG7" s="24">
        <v>224.88</v>
      </c>
      <c r="CH7" s="24">
        <v>228.64</v>
      </c>
      <c r="CI7" s="24">
        <v>193.59</v>
      </c>
      <c r="CJ7" s="24">
        <v>194.42</v>
      </c>
      <c r="CK7" s="24">
        <v>201.33</v>
      </c>
      <c r="CL7" s="24">
        <v>225.78</v>
      </c>
      <c r="CM7" s="24" t="s">
        <v>102</v>
      </c>
      <c r="CN7" s="24" t="s">
        <v>102</v>
      </c>
      <c r="CO7" s="24" t="s">
        <v>102</v>
      </c>
      <c r="CP7" s="24" t="s">
        <v>102</v>
      </c>
      <c r="CQ7" s="24" t="s">
        <v>102</v>
      </c>
      <c r="CR7" s="24">
        <v>42.4</v>
      </c>
      <c r="CS7" s="24">
        <v>42.28</v>
      </c>
      <c r="CT7" s="24">
        <v>45.3</v>
      </c>
      <c r="CU7" s="24">
        <v>45.6</v>
      </c>
      <c r="CV7" s="24">
        <v>44.79</v>
      </c>
      <c r="CW7" s="24">
        <v>43.17</v>
      </c>
      <c r="CX7" s="24">
        <v>99.6</v>
      </c>
      <c r="CY7" s="24">
        <v>99.57</v>
      </c>
      <c r="CZ7" s="24">
        <v>99.57</v>
      </c>
      <c r="DA7" s="24">
        <v>99.55</v>
      </c>
      <c r="DB7" s="24">
        <v>99.53</v>
      </c>
      <c r="DC7" s="24">
        <v>84.19</v>
      </c>
      <c r="DD7" s="24">
        <v>84.34</v>
      </c>
      <c r="DE7" s="24">
        <v>88.37</v>
      </c>
      <c r="DF7" s="24">
        <v>88.66</v>
      </c>
      <c r="DG7" s="24">
        <v>88.68</v>
      </c>
      <c r="DH7" s="24">
        <v>86.31</v>
      </c>
      <c r="DI7" s="24">
        <v>32.880000000000003</v>
      </c>
      <c r="DJ7" s="24">
        <v>35.729999999999997</v>
      </c>
      <c r="DK7" s="24">
        <v>37.42</v>
      </c>
      <c r="DL7" s="24">
        <v>40.03</v>
      </c>
      <c r="DM7" s="24">
        <v>42.86</v>
      </c>
      <c r="DN7" s="24">
        <v>21.36</v>
      </c>
      <c r="DO7" s="24">
        <v>22.79</v>
      </c>
      <c r="DP7" s="24">
        <v>32.57</v>
      </c>
      <c r="DQ7" s="24">
        <v>33.159999999999997</v>
      </c>
      <c r="DR7" s="24">
        <v>34.590000000000003</v>
      </c>
      <c r="DS7" s="24">
        <v>30.82</v>
      </c>
      <c r="DT7" s="24">
        <v>0</v>
      </c>
      <c r="DU7" s="24">
        <v>0</v>
      </c>
      <c r="DV7" s="24">
        <v>0</v>
      </c>
      <c r="DW7" s="24">
        <v>0</v>
      </c>
      <c r="DX7" s="24">
        <v>0</v>
      </c>
      <c r="DY7" s="24">
        <v>0.01</v>
      </c>
      <c r="DZ7" s="24">
        <v>0.01</v>
      </c>
      <c r="EA7" s="24">
        <v>0.04</v>
      </c>
      <c r="EB7" s="24">
        <v>0.12</v>
      </c>
      <c r="EC7" s="24">
        <v>0.1</v>
      </c>
      <c r="ED7" s="24">
        <v>0.06</v>
      </c>
      <c r="EE7" s="24">
        <v>0</v>
      </c>
      <c r="EF7" s="24">
        <v>0</v>
      </c>
      <c r="EG7" s="24">
        <v>0</v>
      </c>
      <c r="EH7" s="24">
        <v>0</v>
      </c>
      <c r="EI7" s="24">
        <v>0</v>
      </c>
      <c r="EJ7" s="24">
        <v>0.39</v>
      </c>
      <c r="EK7" s="24">
        <v>0.1</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dcterms:created xsi:type="dcterms:W3CDTF">2025-12-23T06:12:38Z</dcterms:created>
  <dcterms:modified xsi:type="dcterms:W3CDTF">2026-02-25T02:46:59Z</dcterms:modified>
  <cp:category/>
</cp:coreProperties>
</file>