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86AD33CF-BAA8-4FBA-B089-CBE1D4BF1285}" xr6:coauthVersionLast="47" xr6:coauthVersionMax="47" xr10:uidLastSave="{00000000-0000-0000-0000-000000000000}"/>
  <workbookProtection workbookAlgorithmName="SHA-512" workbookHashValue="6WR2Etla0Y38/iHFNWP9/mFR0fqcTBABfvQkHki4xnSQzo8n7IaR61kbhZrMH9uz0HXYmcLct7ZeDI99A3ctRw==" workbookSaltValue="lMq6cg60DcnOz/VgmQ9TW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P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<sst xmlns="http://schemas.openxmlformats.org/spreadsheetml/2006/main" count="236" uniqueCount="116">
  <si>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</si>
  <si>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</si>
  <si>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</si>
  <si>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</si>
  <si>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</si>
  <si>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</si>
  <si>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</si>
  <si>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</si>
  <si>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</si>
  <si>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</si>
  <si>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</si>
  <si>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</si>
  <si>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</si>
  <si>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</si>
  <si>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</si>
  <si>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</si>
  <si>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</si>
  <si>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</si>
  <si>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</si>
  <si>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</si>
  <si>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</si>
  <si>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</si>
  <si>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</si>
  <si>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</si>
  <si>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</si>
  <si>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</si>
  <si>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</si>
  <si>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</si>
  <si>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</si>
  <si>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</si>
  <si>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</si>
  <si>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</si>
  <si>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</si>
  <si>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</si>
  <si>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</si>
  <si>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</si>
  <si>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</si>
  <si>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</si>
  <si>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</si>
  <si>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</si>
  <si>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</si>
  <si>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</si>
  <si>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</si>
  <si>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</si>
  <si>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</si>
  <si>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</si>
  <si>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</si>
  <si>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</si>
  <si>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</si>
  <si>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</si>
  <si>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</si>
  <si>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</si>
  <si>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</si>
  <si>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</si>
  <si>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</si>
  <si>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</si>
  <si>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</si>
  <si>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</si>
  <si>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</si>
  <si>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</si>
  <si>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</si>
  <si>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</si>
  <si>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</si>
  <si>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</si>
  <si>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</si>
  <si>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</si>
  <si>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</si>
  <si>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</si>
  <si>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</si>
  <si>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</si>
  <si>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</si>
  <si>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</si>
  <si>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</si>
  <si>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</si>
  <si>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</si>
  <si>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</si>
  <si>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</si>
  <si>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</si>
  <si>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</si>
  <si>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</si>
  <si>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</si>
  <si>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</si>
  <si>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</si>
  <si>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</si>
  <si>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</si>
  <si>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</si>
  <si>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</si>
  <si>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</si>
  <si>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</si>
  <si>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</si>
  <si>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</si>
  <si>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</si>
  <si>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</si>
  <si>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</si>
  <si>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</si>
  <si>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</si>
  <si>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高石市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</si>
  <si>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</si>
  <si>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</si>
  <si>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</si>
  <si>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</si>
  <si>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</si>
  <si>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</si>
  <si>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</si>
  <si>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</si>
  <si>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</si>
  <si>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</si>
  <si>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</si>
  <si>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</si>
  <si>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</si>
  <si>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</si>
  <si>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</si>
  <si>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</si>
  <si>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26年4月より高石市・和泉市・泉大津市の一部事務組合である泉北環境整備施設組合が管理していた区域の移管が行われ、同組合が要した地方債の元利償還金等は、本市下水道事業が同組合に負担金として支出をしている。本負担金を地方債償還金とみなし算定すると①は125.82%、④は897.76%となる。
　①については100%以上となり、単年度黒字となった。
　②については、累積欠損金が生じていないため0％となっている。
　③は、令和2年度は企業債償還額のピークであったことが影響したがその後上昇傾向にあり、令和6年度は前年度より3.12ポイント増加している。しかしながら、依然類似団体よりも低い数値となっている。
　④については、令和2年度が企業債償還額のピークであったため減少傾向にあるが、上記負担金を加味すると類似団体を179.26ポイント上回ることとなる。
　⑤については、令和3年度まで100%を達成していたが、下水道使用料収入の減少と物価上昇及び修繕工事による費用増加のため、3年連続で100%を下回った。
　⑥については、昨年度より7.18円増加しており、類似団体と比較すると24.06円高い。類似団体との差異については、ポンプ場施設の維持管理経費が汚水処理原価に影響していると考えられる。
　⑦については、処理施設が無いため、該当なし。
　⑧については、類似団体の平均値を上回っている。下水道工事による整備率の向上や、水洗便所改造費助成制度等で増加傾向にあり、昨年度より0.61ポイント上昇した。</t>
    <rPh sb="388" eb="390">
      <t>レイワ</t>
    </rPh>
    <rPh sb="391" eb="393">
      <t>ネンド</t>
    </rPh>
    <rPh sb="428" eb="430">
      <t>コウジ</t>
    </rPh>
    <rPh sb="442" eb="443">
      <t>ネン</t>
    </rPh>
    <rPh sb="443" eb="445">
      <t>レンゾク</t>
    </rPh>
    <rPh sb="467" eb="469">
      <t>レイワ</t>
    </rPh>
    <rPh sb="475" eb="477">
      <t>ゾウカ</t>
    </rPh>
    <rPh sb="478" eb="480">
      <t>シタマワ</t>
    </rPh>
    <rPh sb="524" eb="525">
      <t>エン</t>
    </rPh>
    <rPh sb="528" eb="532">
      <t>ルイジダンタイ</t>
    </rPh>
    <rPh sb="534" eb="536">
      <t>サイ</t>
    </rPh>
    <rPh sb="545" eb="546">
      <t>ジョウ</t>
    </rPh>
    <rPh sb="546" eb="548">
      <t>シセツ</t>
    </rPh>
    <rPh sb="549" eb="551">
      <t>イジ</t>
    </rPh>
    <rPh sb="551" eb="553">
      <t>カンリ</t>
    </rPh>
    <rPh sb="553" eb="555">
      <t>ケイヒ</t>
    </rPh>
    <rPh sb="556" eb="558">
      <t>オスイ</t>
    </rPh>
    <rPh sb="558" eb="560">
      <t>ショリ</t>
    </rPh>
    <rPh sb="560" eb="562">
      <t>ゲンカ</t>
    </rPh>
    <rPh sb="563" eb="565">
      <t>エイキョウ</t>
    </rPh>
    <rPh sb="570" eb="571">
      <t>カンガ</t>
    </rPh>
    <rPh sb="614" eb="617">
      <t>ヘイキンチ</t>
    </rPh>
    <rPh sb="620" eb="622">
      <t>ウワマワ</t>
    </rPh>
    <phoneticPr fontId="16"/>
  </si>
  <si>
    <t>　本市が管理してきた区域については平成2年より供用開始し、令和3年度から管渠更新・老朽化対策を実施している。一方、泉北環境整備施設組合から移管を受けた区域については昭和43年より供用開始しており、平成26年度に長寿命化計画を作成し、平成27・28年度に管渠の改築工事に取り組んだ。
　①については、泉北環境整備施設組合より移管された施設の減価償却が進んでいるため、全国平均、類似団体の平均値を上回っており、全体のおよそ1/2が償却されている状況である。
　②について、泉北環境整備施設組合より移管を受けた管渠について法定耐用年数を経過した管渠が生じている。
　③は、ストックマネジメント計画に基づき令和3年度より管渠更新工事を実施している。ただ、事業を開始したところであるため、改善率としては類似団体平均より低い値となっている。</t>
    <rPh sb="234" eb="238">
      <t>センボクカンキョウ</t>
    </rPh>
    <rPh sb="238" eb="244">
      <t>セイビシセツクミアイ</t>
    </rPh>
    <rPh sb="246" eb="248">
      <t>イカン</t>
    </rPh>
    <rPh sb="249" eb="250">
      <t>ウ</t>
    </rPh>
    <rPh sb="252" eb="254">
      <t>カンキョ</t>
    </rPh>
    <rPh sb="272" eb="273">
      <t>ショウ</t>
    </rPh>
    <phoneticPr fontId="16"/>
  </si>
  <si>
    <t>安定的で持続可能な経営を進めていくため、令和2年4月に地方公営企業法の一部を適用し、また令和2年度末には経営戦略を策定した。経営戦略の方針に基づき、今後はより効率的な経営に努めていく。
　ポンプ場施設や管渠等の下水道施設の老朽化対策については、ストックマネジメント計画を策定しており、ポンプ場施設は令和2年度、管渠等については令和3年度より本計画に基づき改築・更新工事を開始している。
　令和6年度決算の分析として、単年度黒字を継続しているものの、下水道使用料収入の減少と物価高騰、修繕工事による費用増加のため、経費回収率は3年連続で100%を下回った。また、企業債の負担が大きく、企業債残高対事業規模比率が類似団体と比べ高い傾向が続いている。企業債償還額は年々減少傾向にあるものの、資本的収支の不足額の増加が見込まれ、現金資金の確保が課題である。</t>
    <rPh sb="236" eb="238">
      <t>ブッカ</t>
    </rPh>
    <rPh sb="241" eb="245">
      <t>シュウゼンコウジ</t>
    </rPh>
    <rPh sb="263" eb="264">
      <t>ネン</t>
    </rPh>
    <rPh sb="264" eb="266">
      <t>レンゾク</t>
    </rPh>
    <rPh sb="360" eb="362">
      <t>ゲンキン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</si>
</sst>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6"/>
      <name val="ＭＳ Ｐ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0.04</c:v>
                </c:pt>
                <c:pt idx="2">
                  <c:v>0.03</c:v>
                </c:pt>
                <c:pt idx="3">
                  <c:v>0.01</c:v>
                </c:pt>
                <c:pt idx="4">
                  <c:v>0.11</c:v>
                </c:pt>
              </c:numCache>
            </c:numRef>
          </c:val>
          <c:extLst>
            <c:ext xmlns:c16="http://schemas.microsoft.com/office/drawing/2014/chart" uri="{C3380CC4-5D6E-409C-BE32-E72D297353CC}">
              <c16:uniqueId val="{00000000-7817-421B-B835-B5D2F8B83D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7817-421B-B835-B5D2F8B83D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7E-40E2-88BE-260D1122A7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477E-40E2-88BE-260D1122A7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94.77</c:v>
                </c:pt>
                <c:pt idx="1">
                  <c:v>95.64</c:v>
                </c:pt>
                <c:pt idx="2">
                  <c:v>96.49</c:v>
                </c:pt>
                <c:pt idx="3">
                  <c:v>97.9</c:v>
                </c:pt>
                <c:pt idx="4">
                  <c:v>98.51</c:v>
                </c:pt>
              </c:numCache>
            </c:numRef>
          </c:val>
          <c:extLst>
            <c:ext xmlns:c16="http://schemas.microsoft.com/office/drawing/2014/chart" uri="{C3380CC4-5D6E-409C-BE32-E72D297353CC}">
              <c16:uniqueId val="{00000000-D867-4D87-8C37-0342162614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D867-4D87-8C37-0342162614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114.47</c:v>
                </c:pt>
                <c:pt idx="1">
                  <c:v>114.96</c:v>
                </c:pt>
                <c:pt idx="2">
                  <c:v>114.79</c:v>
                </c:pt>
                <c:pt idx="3">
                  <c:v>115.55</c:v>
                </c:pt>
                <c:pt idx="4">
                  <c:v>111.85</c:v>
                </c:pt>
              </c:numCache>
            </c:numRef>
          </c:val>
          <c:extLst>
            <c:ext xmlns:c16="http://schemas.microsoft.com/office/drawing/2014/chart" uri="{C3380CC4-5D6E-409C-BE32-E72D297353CC}">
              <c16:uniqueId val="{00000000-80A0-4D43-80AA-A6475977F4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80A0-4D43-80AA-A6475977F4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49.61</c:v>
                </c:pt>
                <c:pt idx="1">
                  <c:v>50.97</c:v>
                </c:pt>
                <c:pt idx="2">
                  <c:v>52.61</c:v>
                </c:pt>
                <c:pt idx="3">
                  <c:v>53.24</c:v>
                </c:pt>
                <c:pt idx="4">
                  <c:v>54.53</c:v>
                </c:pt>
              </c:numCache>
            </c:numRef>
          </c:val>
          <c:extLst>
            <c:ext xmlns:c16="http://schemas.microsoft.com/office/drawing/2014/chart" uri="{C3380CC4-5D6E-409C-BE32-E72D297353CC}">
              <c16:uniqueId val="{00000000-B506-4B86-80AC-0EDEECA252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B506-4B86-80AC-0EDEECA252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2.94</c:v>
                </c:pt>
              </c:numCache>
            </c:numRef>
          </c:val>
          <c:extLst>
            <c:ext xmlns:c16="http://schemas.microsoft.com/office/drawing/2014/chart" uri="{C3380CC4-5D6E-409C-BE32-E72D297353CC}">
              <c16:uniqueId val="{00000000-40F5-4838-8527-32724404FA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40F5-4838-8527-32724404FA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E2-451F-B7AF-98706F9FD4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CAE2-451F-B7AF-98706F9FD4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31.94</c:v>
                </c:pt>
                <c:pt idx="1">
                  <c:v>37.79</c:v>
                </c:pt>
                <c:pt idx="2">
                  <c:v>37.799999999999997</c:v>
                </c:pt>
                <c:pt idx="3">
                  <c:v>41.01</c:v>
                </c:pt>
                <c:pt idx="4">
                  <c:v>44.13</c:v>
                </c:pt>
              </c:numCache>
            </c:numRef>
          </c:val>
          <c:extLst>
            <c:ext xmlns:c16="http://schemas.microsoft.com/office/drawing/2014/chart" uri="{C3380CC4-5D6E-409C-BE32-E72D297353CC}">
              <c16:uniqueId val="{00000000-6CFD-4C0C-83E0-F8BC79DAC7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6CFD-4C0C-83E0-F8BC79DAC7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862.69</c:v>
                </c:pt>
                <c:pt idx="1">
                  <c:v>842.67</c:v>
                </c:pt>
                <c:pt idx="2">
                  <c:v>851.38</c:v>
                </c:pt>
                <c:pt idx="3">
                  <c:v>835.27</c:v>
                </c:pt>
                <c:pt idx="4">
                  <c:v>829.22</c:v>
                </c:pt>
              </c:numCache>
            </c:numRef>
          </c:val>
          <c:extLst>
            <c:ext xmlns:c16="http://schemas.microsoft.com/office/drawing/2014/chart" uri="{C3380CC4-5D6E-409C-BE32-E72D297353CC}">
              <c16:uniqueId val="{00000000-6937-4C31-A848-5FC1891E53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6937-4C31-A848-5FC1891E53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101.65</c:v>
                </c:pt>
                <c:pt idx="1">
                  <c:v>102.93</c:v>
                </c:pt>
                <c:pt idx="2">
                  <c:v>99.87</c:v>
                </c:pt>
                <c:pt idx="3">
                  <c:v>98.11</c:v>
                </c:pt>
                <c:pt idx="4">
                  <c:v>93.45</c:v>
                </c:pt>
              </c:numCache>
            </c:numRef>
          </c:val>
          <c:extLst>
            <c:ext xmlns:c16="http://schemas.microsoft.com/office/drawing/2014/chart" uri="{C3380CC4-5D6E-409C-BE32-E72D297353CC}">
              <c16:uniqueId val="{00000000-443F-4794-A1AC-A55B63DBB82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443F-4794-A1AC-A55B63DBB82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146.07</c:v>
                </c:pt>
                <c:pt idx="1">
                  <c:v>144.38</c:v>
                </c:pt>
                <c:pt idx="2">
                  <c:v>147.87</c:v>
                </c:pt>
                <c:pt idx="3">
                  <c:v>150.54</c:v>
                </c:pt>
                <c:pt idx="4">
                  <c:v>157.72</c:v>
                </c:pt>
              </c:numCache>
            </c:numRef>
          </c:val>
          <c:extLst>
            <c:ext xmlns:c16="http://schemas.microsoft.com/office/drawing/2014/chart" uri="{C3380CC4-5D6E-409C-BE32-E72D297353CC}">
              <c16:uniqueId val="{00000000-D6B8-4C07-8064-8A406EBBC7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D6B8-4C07-8064-8A406EBBC7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高石市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Bb1</v>
      </c>
      <c r="X8" s="70"/>
      <c r="Y8" s="70"/>
      <c r="Z8" s="70"/>
      <c r="AA8" s="70"/>
      <c r="AB8" s="70"/>
      <c r="AC8" s="70"/>
      <c r="AD8" s="71" t="str">
        <f>データ!$M$6</f>
        <v>非設置</v>
      </c>
      <c r="AE8" s="71"/>
      <c r="AF8" s="71"/>
      <c r="AG8" s="71"/>
      <c r="AH8" s="71"/>
      <c r="AI8" s="71"/>
      <c r="AJ8" s="71"/>
      <c r="AK8" s="3"/>
      <c r="AL8" s="50">
        <f>データ!S6</f>
        <v>55968</v>
      </c>
      <c r="AM8" s="50"/>
      <c r="AN8" s="50"/>
      <c r="AO8" s="50"/>
      <c r="AP8" s="50"/>
      <c r="AQ8" s="50"/>
      <c r="AR8" s="50"/>
      <c r="AS8" s="50"/>
      <c r="AT8" s="51">
        <f>データ!T6</f>
        <v>11.3</v>
      </c>
      <c r="AU8" s="51"/>
      <c r="AV8" s="51"/>
      <c r="AW8" s="51"/>
      <c r="AX8" s="51"/>
      <c r="AY8" s="51"/>
      <c r="AZ8" s="51"/>
      <c r="BA8" s="51"/>
      <c r="BB8" s="51">
        <f>データ!U6</f>
        <v>4952.92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58.04</v>
      </c>
      <c r="J10" s="51"/>
      <c r="K10" s="51"/>
      <c r="L10" s="51"/>
      <c r="M10" s="51"/>
      <c r="N10" s="51"/>
      <c r="O10" s="51"/>
      <c r="P10" s="51">
        <f>データ!P6</f>
        <v>92.37</v>
      </c>
      <c r="Q10" s="51"/>
      <c r="R10" s="51"/>
      <c r="S10" s="51"/>
      <c r="T10" s="51"/>
      <c r="U10" s="51"/>
      <c r="V10" s="51"/>
      <c r="W10" s="51">
        <f>データ!Q6</f>
        <v>87.16</v>
      </c>
      <c r="X10" s="51"/>
      <c r="Y10" s="51"/>
      <c r="Z10" s="51"/>
      <c r="AA10" s="51"/>
      <c r="AB10" s="51"/>
      <c r="AC10" s="51"/>
      <c r="AD10" s="50">
        <f>データ!R6</f>
        <v>2755</v>
      </c>
      <c r="AE10" s="50"/>
      <c r="AF10" s="50"/>
      <c r="AG10" s="50"/>
      <c r="AH10" s="50"/>
      <c r="AI10" s="50"/>
      <c r="AJ10" s="50"/>
      <c r="AK10" s="2"/>
      <c r="AL10" s="50">
        <f>データ!V6</f>
        <v>51579</v>
      </c>
      <c r="AM10" s="50"/>
      <c r="AN10" s="50"/>
      <c r="AO10" s="50"/>
      <c r="AP10" s="50"/>
      <c r="AQ10" s="50"/>
      <c r="AR10" s="50"/>
      <c r="AS10" s="50"/>
      <c r="AT10" s="51">
        <f>データ!W6</f>
        <v>5.99</v>
      </c>
      <c r="AU10" s="51"/>
      <c r="AV10" s="51"/>
      <c r="AW10" s="51"/>
      <c r="AX10" s="51"/>
      <c r="AY10" s="51"/>
      <c r="AZ10" s="51"/>
      <c r="BA10" s="51"/>
      <c r="BB10" s="51">
        <f>データ!X6</f>
        <v>8610.85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113</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dlQCkkjIaoXTu72IUyvYaTAMtsSE03hDOuOEUwSTCeAJBQXj4z01bxF+iLO5gyAiHJcbpb/z6K3ZH8jKwjaDQ==" saltValue="5faX1K6buSgKkCFq5fTg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272256</v>
      </c>
      <c r="D6" s="19">
        <f t="shared" si="3"/>
        <v>46</v>
      </c>
      <c r="E6" s="19">
        <f t="shared" si="3"/>
        <v>17</v>
      </c>
      <c r="F6" s="19">
        <f t="shared" si="3"/>
        <v>1</v>
      </c>
      <c r="G6" s="19">
        <f t="shared" si="3"/>
        <v>0</v>
      </c>
      <c r="H6" s="19" t="str">
        <f t="shared" si="3"/>
        <v>大阪府　高石市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58.04</v>
      </c>
      <c r="P6" s="20">
        <f t="shared" si="3"/>
        <v>92.37</v>
      </c>
      <c r="Q6" s="20">
        <f t="shared" si="3"/>
        <v>87.16</v>
      </c>
      <c r="R6" s="20">
        <f t="shared" si="3"/>
        <v>2755</v>
      </c>
      <c r="S6" s="20">
        <f t="shared" si="3"/>
        <v>55968</v>
      </c>
      <c r="T6" s="20">
        <f t="shared" si="3"/>
        <v>11.3</v>
      </c>
      <c r="U6" s="20">
        <f t="shared" si="3"/>
        <v>4952.92</v>
      </c>
      <c r="V6" s="20">
        <f t="shared" si="3"/>
        <v>51579</v>
      </c>
      <c r="W6" s="20">
        <f t="shared" si="3"/>
        <v>5.99</v>
      </c>
      <c r="X6" s="20">
        <f t="shared" si="3"/>
        <v>8610.85</v>
      </c>
      <c r="Y6" s="21">
        <f>IF(Y7="",NA(),Y7)</f>
        <v>114.47</v>
      </c>
      <c r="Z6" s="21">
        <f t="shared" ref="Z6:AH6" si="4">IF(Z7="",NA(),Z7)</f>
        <v>114.96</v>
      </c>
      <c r="AA6" s="21">
        <f t="shared" si="4"/>
        <v>114.79</v>
      </c>
      <c r="AB6" s="21">
        <f t="shared" si="4"/>
        <v>115.55</v>
      </c>
      <c r="AC6" s="21">
        <f t="shared" si="4"/>
        <v>111.85</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31.94</v>
      </c>
      <c r="AV6" s="21">
        <f t="shared" ref="AV6:BD6" si="6">IF(AV7="",NA(),AV7)</f>
        <v>37.79</v>
      </c>
      <c r="AW6" s="21">
        <f t="shared" si="6"/>
        <v>37.799999999999997</v>
      </c>
      <c r="AX6" s="21">
        <f t="shared" si="6"/>
        <v>41.01</v>
      </c>
      <c r="AY6" s="21">
        <f t="shared" si="6"/>
        <v>44.13</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862.69</v>
      </c>
      <c r="BG6" s="21">
        <f t="shared" ref="BG6:BO6" si="7">IF(BG7="",NA(),BG7)</f>
        <v>842.67</v>
      </c>
      <c r="BH6" s="21">
        <f t="shared" si="7"/>
        <v>851.38</v>
      </c>
      <c r="BI6" s="21">
        <f t="shared" si="7"/>
        <v>835.27</v>
      </c>
      <c r="BJ6" s="21">
        <f t="shared" si="7"/>
        <v>829.22</v>
      </c>
      <c r="BK6" s="21">
        <f t="shared" si="7"/>
        <v>843.72</v>
      </c>
      <c r="BL6" s="21">
        <f t="shared" si="7"/>
        <v>788.62</v>
      </c>
      <c r="BM6" s="21">
        <f t="shared" si="7"/>
        <v>772.15</v>
      </c>
      <c r="BN6" s="21">
        <f t="shared" si="7"/>
        <v>717.6</v>
      </c>
      <c r="BO6" s="21">
        <f t="shared" si="7"/>
        <v>718.5</v>
      </c>
      <c r="BP6" s="20" t="str">
        <f>IF(BP7="","",IF(BP7="-","【-】","【"&amp;SUBSTITUTE(TEXT(BP7,"#,##0.00"),"-","△")&amp;"】"))</f>
        <v>【602.56】</v>
      </c>
      <c r="BQ6" s="21">
        <f>IF(BQ7="",NA(),BQ7)</f>
        <v>101.65</v>
      </c>
      <c r="BR6" s="21">
        <f t="shared" ref="BR6:BZ6" si="8">IF(BR7="",NA(),BR7)</f>
        <v>102.93</v>
      </c>
      <c r="BS6" s="21">
        <f t="shared" si="8"/>
        <v>99.87</v>
      </c>
      <c r="BT6" s="21">
        <f t="shared" si="8"/>
        <v>98.11</v>
      </c>
      <c r="BU6" s="21">
        <f t="shared" si="8"/>
        <v>93.45</v>
      </c>
      <c r="BV6" s="21">
        <f t="shared" si="8"/>
        <v>94.81</v>
      </c>
      <c r="BW6" s="21">
        <f t="shared" si="8"/>
        <v>99.88</v>
      </c>
      <c r="BX6" s="21">
        <f t="shared" si="8"/>
        <v>98.82</v>
      </c>
      <c r="BY6" s="21">
        <f t="shared" si="8"/>
        <v>97.58</v>
      </c>
      <c r="BZ6" s="21">
        <f t="shared" si="8"/>
        <v>98.33</v>
      </c>
      <c r="CA6" s="20" t="str">
        <f>IF(CA7="","",IF(CA7="-","【-】","【"&amp;SUBSTITUTE(TEXT(CA7,"#,##0.00"),"-","△")&amp;"】"))</f>
        <v>【97.94】</v>
      </c>
      <c r="CB6" s="21">
        <f>IF(CB7="",NA(),CB7)</f>
        <v>146.07</v>
      </c>
      <c r="CC6" s="21">
        <f t="shared" ref="CC6:CK6" si="9">IF(CC7="",NA(),CC7)</f>
        <v>144.38</v>
      </c>
      <c r="CD6" s="21">
        <f t="shared" si="9"/>
        <v>147.87</v>
      </c>
      <c r="CE6" s="21">
        <f t="shared" si="9"/>
        <v>150.54</v>
      </c>
      <c r="CF6" s="21">
        <f t="shared" si="9"/>
        <v>157.72</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94.77</v>
      </c>
      <c r="CY6" s="21">
        <f t="shared" ref="CY6:DG6" si="11">IF(CY7="",NA(),CY7)</f>
        <v>95.64</v>
      </c>
      <c r="CZ6" s="21">
        <f t="shared" si="11"/>
        <v>96.49</v>
      </c>
      <c r="DA6" s="21">
        <f t="shared" si="11"/>
        <v>97.9</v>
      </c>
      <c r="DB6" s="21">
        <f t="shared" si="11"/>
        <v>98.51</v>
      </c>
      <c r="DC6" s="21">
        <f t="shared" si="11"/>
        <v>95.96</v>
      </c>
      <c r="DD6" s="21">
        <f t="shared" si="11"/>
        <v>95.73</v>
      </c>
      <c r="DE6" s="21">
        <f t="shared" si="11"/>
        <v>96.1</v>
      </c>
      <c r="DF6" s="21">
        <f t="shared" si="11"/>
        <v>96.61</v>
      </c>
      <c r="DG6" s="21">
        <f t="shared" si="11"/>
        <v>96.35</v>
      </c>
      <c r="DH6" s="20" t="str">
        <f>IF(DH7="","",IF(DH7="-","【-】","【"&amp;SUBSTITUTE(TEXT(DH7,"#,##0.00"),"-","△")&amp;"】"))</f>
        <v>【96.00】</v>
      </c>
      <c r="DI6" s="21">
        <f>IF(DI7="",NA(),DI7)</f>
        <v>49.61</v>
      </c>
      <c r="DJ6" s="21">
        <f t="shared" ref="DJ6:DR6" si="12">IF(DJ7="",NA(),DJ7)</f>
        <v>50.97</v>
      </c>
      <c r="DK6" s="21">
        <f t="shared" si="12"/>
        <v>52.61</v>
      </c>
      <c r="DL6" s="21">
        <f t="shared" si="12"/>
        <v>53.24</v>
      </c>
      <c r="DM6" s="21">
        <f t="shared" si="12"/>
        <v>54.53</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1">
        <f t="shared" si="13"/>
        <v>2.94</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0.04</v>
      </c>
      <c r="EG6" s="21">
        <f t="shared" si="14"/>
        <v>0.03</v>
      </c>
      <c r="EH6" s="21">
        <f t="shared" si="14"/>
        <v>0.01</v>
      </c>
      <c r="EI6" s="21">
        <f t="shared" si="14"/>
        <v>0.11</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272256</v>
      </c>
      <c r="D7" s="23">
        <v>46</v>
      </c>
      <c r="E7" s="23">
        <v>17</v>
      </c>
      <c r="F7" s="23">
        <v>1</v>
      </c>
      <c r="G7" s="23">
        <v>0</v>
      </c>
      <c r="H7" s="23" t="s">
        <v>96</v>
      </c>
      <c r="I7" s="23" t="s">
        <v>97</v>
      </c>
      <c r="J7" s="23" t="s">
        <v>98</v>
      </c>
      <c r="K7" s="23" t="s">
        <v>99</v>
      </c>
      <c r="L7" s="23" t="s">
        <v>100</v>
      </c>
      <c r="M7" s="23" t="s">
        <v>101</v>
      </c>
      <c r="N7" s="24" t="s">
        <v>102</v>
      </c>
      <c r="O7" s="24">
        <v>58.04</v>
      </c>
      <c r="P7" s="24">
        <v>92.37</v>
      </c>
      <c r="Q7" s="24">
        <v>87.16</v>
      </c>
      <c r="R7" s="24">
        <v>2755</v>
      </c>
      <c r="S7" s="24">
        <v>55968</v>
      </c>
      <c r="T7" s="24">
        <v>11.3</v>
      </c>
      <c r="U7" s="24">
        <v>4952.92</v>
      </c>
      <c r="V7" s="24">
        <v>51579</v>
      </c>
      <c r="W7" s="24">
        <v>5.99</v>
      </c>
      <c r="X7" s="24">
        <v>8610.85</v>
      </c>
      <c r="Y7" s="24">
        <v>114.47</v>
      </c>
      <c r="Z7" s="24">
        <v>114.96</v>
      </c>
      <c r="AA7" s="24">
        <v>114.79</v>
      </c>
      <c r="AB7" s="24">
        <v>115.55</v>
      </c>
      <c r="AC7" s="24">
        <v>111.85</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31.94</v>
      </c>
      <c r="AV7" s="24">
        <v>37.79</v>
      </c>
      <c r="AW7" s="24">
        <v>37.799999999999997</v>
      </c>
      <c r="AX7" s="24">
        <v>41.01</v>
      </c>
      <c r="AY7" s="24">
        <v>44.13</v>
      </c>
      <c r="AZ7" s="24">
        <v>37.200000000000003</v>
      </c>
      <c r="BA7" s="24">
        <v>47.13</v>
      </c>
      <c r="BB7" s="24">
        <v>50.85</v>
      </c>
      <c r="BC7" s="24">
        <v>63.13</v>
      </c>
      <c r="BD7" s="24">
        <v>70.599999999999994</v>
      </c>
      <c r="BE7" s="24">
        <v>82.75</v>
      </c>
      <c r="BF7" s="24">
        <v>862.69</v>
      </c>
      <c r="BG7" s="24">
        <v>842.67</v>
      </c>
      <c r="BH7" s="24">
        <v>851.38</v>
      </c>
      <c r="BI7" s="24">
        <v>835.27</v>
      </c>
      <c r="BJ7" s="24">
        <v>829.22</v>
      </c>
      <c r="BK7" s="24">
        <v>843.72</v>
      </c>
      <c r="BL7" s="24">
        <v>788.62</v>
      </c>
      <c r="BM7" s="24">
        <v>772.15</v>
      </c>
      <c r="BN7" s="24">
        <v>717.6</v>
      </c>
      <c r="BO7" s="24">
        <v>718.5</v>
      </c>
      <c r="BP7" s="24">
        <v>602.55999999999995</v>
      </c>
      <c r="BQ7" s="24">
        <v>101.65</v>
      </c>
      <c r="BR7" s="24">
        <v>102.93</v>
      </c>
      <c r="BS7" s="24">
        <v>99.87</v>
      </c>
      <c r="BT7" s="24">
        <v>98.11</v>
      </c>
      <c r="BU7" s="24">
        <v>93.45</v>
      </c>
      <c r="BV7" s="24">
        <v>94.81</v>
      </c>
      <c r="BW7" s="24">
        <v>99.88</v>
      </c>
      <c r="BX7" s="24">
        <v>98.82</v>
      </c>
      <c r="BY7" s="24">
        <v>97.58</v>
      </c>
      <c r="BZ7" s="24">
        <v>98.33</v>
      </c>
      <c r="CA7" s="24">
        <v>97.94</v>
      </c>
      <c r="CB7" s="24">
        <v>146.07</v>
      </c>
      <c r="CC7" s="24">
        <v>144.38</v>
      </c>
      <c r="CD7" s="24">
        <v>147.87</v>
      </c>
      <c r="CE7" s="24">
        <v>150.54</v>
      </c>
      <c r="CF7" s="24">
        <v>157.72</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94.77</v>
      </c>
      <c r="CY7" s="24">
        <v>95.64</v>
      </c>
      <c r="CZ7" s="24">
        <v>96.49</v>
      </c>
      <c r="DA7" s="24">
        <v>97.9</v>
      </c>
      <c r="DB7" s="24">
        <v>98.51</v>
      </c>
      <c r="DC7" s="24">
        <v>95.96</v>
      </c>
      <c r="DD7" s="24">
        <v>95.73</v>
      </c>
      <c r="DE7" s="24">
        <v>96.1</v>
      </c>
      <c r="DF7" s="24">
        <v>96.61</v>
      </c>
      <c r="DG7" s="24">
        <v>96.35</v>
      </c>
      <c r="DH7" s="24">
        <v>96</v>
      </c>
      <c r="DI7" s="24">
        <v>49.61</v>
      </c>
      <c r="DJ7" s="24">
        <v>50.97</v>
      </c>
      <c r="DK7" s="24">
        <v>52.61</v>
      </c>
      <c r="DL7" s="24">
        <v>53.24</v>
      </c>
      <c r="DM7" s="24">
        <v>54.53</v>
      </c>
      <c r="DN7" s="24">
        <v>20.23</v>
      </c>
      <c r="DO7" s="24">
        <v>22.34</v>
      </c>
      <c r="DP7" s="24">
        <v>24.65</v>
      </c>
      <c r="DQ7" s="24">
        <v>24.87</v>
      </c>
      <c r="DR7" s="24">
        <v>26.94</v>
      </c>
      <c r="DS7" s="24">
        <v>42.2</v>
      </c>
      <c r="DT7" s="24">
        <v>0</v>
      </c>
      <c r="DU7" s="24">
        <v>0</v>
      </c>
      <c r="DV7" s="24">
        <v>0</v>
      </c>
      <c r="DW7" s="24">
        <v>0</v>
      </c>
      <c r="DX7" s="24">
        <v>2.94</v>
      </c>
      <c r="DY7" s="24">
        <v>1.63</v>
      </c>
      <c r="DZ7" s="24">
        <v>1.94</v>
      </c>
      <c r="EA7" s="24">
        <v>2.42</v>
      </c>
      <c r="EB7" s="24">
        <v>3</v>
      </c>
      <c r="EC7" s="24">
        <v>3.91</v>
      </c>
      <c r="ED7" s="24">
        <v>9.4600000000000009</v>
      </c>
      <c r="EE7" s="24">
        <v>0</v>
      </c>
      <c r="EF7" s="24">
        <v>0.04</v>
      </c>
      <c r="EG7" s="24">
        <v>0.03</v>
      </c>
      <c r="EH7" s="24">
        <v>0.01</v>
      </c>
      <c r="EI7" s="24">
        <v>0.11</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2026-01-23T10:36:25Z</cp:lastPrinted>
  <dcterms:created xsi:type="dcterms:W3CDTF">2025-12-23T06:03:07Z</dcterms:created>
  <dcterms:modified xsi:type="dcterms:W3CDTF">2026-02-25T02:14:12Z</dcterms:modified>
  <cp:category/>
</cp:coreProperties>
</file>