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4C577806-20F9-43EA-B32C-14D70D34F327}" xr6:coauthVersionLast="47" xr6:coauthVersionMax="47" xr10:uidLastSave="{00000000-0000-0000-0000-000000000000}"/>
  <workbookProtection workbookAlgorithmName="SHA-512" workbookHashValue="MMZ03an5nELwGnFFJv0EpofDK/viFu33cYbwcqP8e1Wozwh6SyLkxeA027NoAeTKeVpqfJ8LWzrHMyOvcR9N3w==" workbookSaltValue="rFvS/HUI7oyhOOt6SXXGjQ=="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W10" i="4" s="1"/>
  <c r="P6" i="5"/>
  <c r="O6" i="5"/>
  <c r="I10" i="4" s="1"/>
  <c r="N6" i="5"/>
  <c r="M6" i="5"/>
  <c r="AD8" i="4" s="1"/>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BB10" i="4"/>
  <c r="AT10" i="4"/>
  <c r="P10" i="4"/>
  <c r="B10" i="4"/>
  <c r="BB8" i="4"/>
  <c r="W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<sst xmlns="http://schemas.openxmlformats.org/spreadsheetml/2006/main" count="228" uniqueCount="113">
  <si>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</si>
  <si>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</si>
  <si>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</si>
  <si>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</si>
  <si>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</si>
  <si>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</si>
  <si>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</si>
  <si>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</si>
  <si>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</si>
  <si>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</si>
  <si>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</si>
  <si>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</si>
  <si>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</si>
  <si>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</si>
  <si>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</si>
  <si>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</si>
  <si>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</si>
  <si>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</si>
  <si>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</si>
  <si>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</si>
  <si>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</si>
  <si>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</si>
  <si>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</si>
  <si>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</si>
  <si>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</si>
  <si>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</si>
  <si>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</si>
  <si>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</si>
  <si>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</si>
  <si>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</si>
  <si>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</si>
  <si>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</si>
  <si>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</si>
  <si>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</si>
  <si>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</si>
  <si>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</si>
  <si>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</si>
  <si>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</si>
  <si>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</si>
  <si>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</si>
  <si>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</si>
  <si>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</si>
  <si>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</si>
  <si>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</si>
  <si>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</si>
  <si>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</si>
  <si>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</si>
  <si>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</si>
  <si>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</si>
  <si>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</si>
  <si>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</si>
  <si>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</si>
  <si>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</si>
  <si>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</si>
  <si>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</si>
  <si>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</si>
  <si>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</si>
  <si>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</si>
  <si>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</si>
  <si>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</si>
  <si>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</si>
  <si>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</si>
  <si>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</si>
  <si>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</si>
  <si>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</si>
  <si>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</si>
  <si>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</si>
  <si>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</si>
  <si>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</si>
  <si>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</si>
  <si>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</si>
  <si>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</si>
  <si>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</si>
  <si>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</si>
  <si>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</si>
  <si>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</si>
  <si>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</si>
  <si>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</si>
  <si>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</si>
  <si>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</si>
  <si>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</si>
  <si>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</si>
  <si>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</si>
  <si>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</si>
  <si>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</si>
  <si>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</si>
  <si>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</si>
  <si>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</si>
  <si>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</si>
  <si>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</si>
  <si>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</si>
  <si>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</si>
  <si>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</si>
  <si>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羽曳野市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</si>
  <si>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</si>
  <si>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</si>
  <si>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</si>
  <si>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</si>
  <si>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</si>
  <si>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</si>
  <si>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</si>
  <si>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</si>
  <si>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</si>
  <si>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</si>
  <si>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</si>
  <si>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</si>
  <si>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</si>
  <si>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</si>
  <si>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</si>
  <si>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</si>
  <si>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類似団体平均値と比較すると、③以外の指標について、良好な数値であることから、健全かつ効率的な経営をしていると考えられる。
　③流動比率は、類似団体平均値を下回っているが、1年以内に支払うべき債務に対して支払うことができる現金等がある状況を示す100％以上となっている。
　また、①経常収支比率は、前年度に比べると減少しているものの、単年度の収支が黒字であることを示す100％以上となっている。
</t>
    <rPh sb="16" eb="18">
      <t>イガイ</t>
    </rPh>
    <rPh sb="64" eb="66">
      <t>リュウドウ</t>
    </rPh>
    <rPh sb="66" eb="68">
      <t>ヒリツ</t>
    </rPh>
    <rPh sb="70" eb="72">
      <t>ルイジ</t>
    </rPh>
    <rPh sb="72" eb="74">
      <t>ダンタイ</t>
    </rPh>
    <rPh sb="74" eb="77">
      <t>ヘイキンチ</t>
    </rPh>
    <rPh sb="78" eb="80">
      <t>シタマワ</t>
    </rPh>
    <rPh sb="87" eb="88">
      <t>ネン</t>
    </rPh>
    <rPh sb="88" eb="90">
      <t>イナイ</t>
    </rPh>
    <rPh sb="91" eb="93">
      <t>シハラ</t>
    </rPh>
    <rPh sb="96" eb="98">
      <t>サイム</t>
    </rPh>
    <rPh sb="99" eb="100">
      <t>タイ</t>
    </rPh>
    <rPh sb="102" eb="104">
      <t>シハラ</t>
    </rPh>
    <rPh sb="111" eb="113">
      <t>ゲンキン</t>
    </rPh>
    <rPh sb="113" eb="114">
      <t>トウ</t>
    </rPh>
    <rPh sb="117" eb="119">
      <t>ジョウキョウ</t>
    </rPh>
    <rPh sb="120" eb="121">
      <t>シメ</t>
    </rPh>
    <rPh sb="126" eb="128">
      <t>イジョウ</t>
    </rPh>
    <rPh sb="141" eb="143">
      <t>ケイジョウ</t>
    </rPh>
    <rPh sb="143" eb="145">
      <t>シュウシ</t>
    </rPh>
    <rPh sb="145" eb="147">
      <t>ヒリツ</t>
    </rPh>
    <rPh sb="149" eb="152">
      <t>ゼンネンド</t>
    </rPh>
    <rPh sb="153" eb="154">
      <t>クラ</t>
    </rPh>
    <rPh sb="157" eb="159">
      <t>ゲンショウ</t>
    </rPh>
    <rPh sb="167" eb="170">
      <t>タンネンド</t>
    </rPh>
    <rPh sb="171" eb="173">
      <t>シュウシ</t>
    </rPh>
    <rPh sb="174" eb="176">
      <t>クロジ</t>
    </rPh>
    <rPh sb="182" eb="183">
      <t>シメ</t>
    </rPh>
    <rPh sb="188" eb="190">
      <t>イジョウ</t>
    </rPh>
    <phoneticPr fontId="4"/>
  </si>
  <si>
    <t xml:space="preserve">　①有形固定資産減価償却率が類似団体平均値を下回っている。
　②管路経年化率については26％～28％前後で推移している。管路の更新をすすめているものの、依然として法定耐用年数（40年）を超えた管路が多数あり、当該率は類似団体平均値を上回っている。
　③管路更新率については、類似団体平均値と比較すると依然として高水準である。重要度を考慮して優先的に更新・耐震化する管路の更新基準年数を設定し、更新時期の早い管路の更新について着実に実施している。
</t>
    <phoneticPr fontId="4"/>
  </si>
  <si>
    <t>　上記「1．経営の健全性・効率性について」のとおり健全かつ効率的な経営を確保するとともに、「2．老朽化の状況について」のとおり管路経年化率は類似団体平均値と比べ高水準であることから、引き続き施設及び管路の更新を着実に進めていくことが重要であると考える。
　このことから、第7次水道施設整備事業（5ヶ年事業）及び施設改良事業により、施設・管路の耐震化及び老朽化対策を着実に推し進めていく。一方で、経営についても、経営戦略（羽曳野市水道事業ビジョン）に基づき、引き続き健全かつ効率的な経営を確保するよう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</si>
</sst>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1.26</c:v>
                </c:pt>
                <c:pt idx="1">
                  <c:v>0.93</c:v>
                </c:pt>
                <c:pt idx="2">
                  <c:v>1.04</c:v>
                </c:pt>
                <c:pt idx="3">
                  <c:v>1.34</c:v>
                </c:pt>
                <c:pt idx="4">
                  <c:v>1.62</c:v>
                </c:pt>
              </c:numCache>
            </c:numRef>
          </c:val>
          <c:extLst>
            <c:ext xmlns:c16="http://schemas.microsoft.com/office/drawing/2014/chart" uri="{C3380CC4-5D6E-409C-BE32-E72D297353CC}">
              <c16:uniqueId val="{00000000-C758-4CF6-A340-6EB12266CE4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C758-4CF6-A340-6EB12266CE4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83.44</c:v>
                </c:pt>
                <c:pt idx="1">
                  <c:v>81.83</c:v>
                </c:pt>
                <c:pt idx="2">
                  <c:v>80.42</c:v>
                </c:pt>
                <c:pt idx="3">
                  <c:v>79.59</c:v>
                </c:pt>
                <c:pt idx="4">
                  <c:v>78.430000000000007</c:v>
                </c:pt>
              </c:numCache>
            </c:numRef>
          </c:val>
          <c:extLst>
            <c:ext xmlns:c16="http://schemas.microsoft.com/office/drawing/2014/chart" uri="{C3380CC4-5D6E-409C-BE32-E72D297353CC}">
              <c16:uniqueId val="{00000000-AA9F-4770-857A-3A5B679ED5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AA9F-4770-857A-3A5B679ED5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97.13</c:v>
                </c:pt>
                <c:pt idx="1">
                  <c:v>97.49</c:v>
                </c:pt>
                <c:pt idx="2">
                  <c:v>97.65</c:v>
                </c:pt>
                <c:pt idx="3">
                  <c:v>96.7</c:v>
                </c:pt>
                <c:pt idx="4">
                  <c:v>97.68</c:v>
                </c:pt>
              </c:numCache>
            </c:numRef>
          </c:val>
          <c:extLst>
            <c:ext xmlns:c16="http://schemas.microsoft.com/office/drawing/2014/chart" uri="{C3380CC4-5D6E-409C-BE32-E72D297353CC}">
              <c16:uniqueId val="{00000000-2B72-4568-884C-FBB511EDCA6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2B72-4568-884C-FBB511EDCA6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115.21</c:v>
                </c:pt>
                <c:pt idx="1">
                  <c:v>124.89</c:v>
                </c:pt>
                <c:pt idx="2">
                  <c:v>119.43</c:v>
                </c:pt>
                <c:pt idx="3">
                  <c:v>115.18</c:v>
                </c:pt>
                <c:pt idx="4">
                  <c:v>112.45</c:v>
                </c:pt>
              </c:numCache>
            </c:numRef>
          </c:val>
          <c:extLst>
            <c:ext xmlns:c16="http://schemas.microsoft.com/office/drawing/2014/chart" uri="{C3380CC4-5D6E-409C-BE32-E72D297353CC}">
              <c16:uniqueId val="{00000000-897C-4D32-85E0-693D4EDB524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897C-4D32-85E0-693D4EDB524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45.91</c:v>
                </c:pt>
                <c:pt idx="1">
                  <c:v>47.27</c:v>
                </c:pt>
                <c:pt idx="2">
                  <c:v>48.1</c:v>
                </c:pt>
                <c:pt idx="3">
                  <c:v>46.99</c:v>
                </c:pt>
                <c:pt idx="4">
                  <c:v>46.37</c:v>
                </c:pt>
              </c:numCache>
            </c:numRef>
          </c:val>
          <c:extLst>
            <c:ext xmlns:c16="http://schemas.microsoft.com/office/drawing/2014/chart" uri="{C3380CC4-5D6E-409C-BE32-E72D297353CC}">
              <c16:uniqueId val="{00000000-13FF-4418-B719-D1430A9C510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13FF-4418-B719-D1430A9C510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26.57</c:v>
                </c:pt>
                <c:pt idx="1">
                  <c:v>27.72</c:v>
                </c:pt>
                <c:pt idx="2">
                  <c:v>27.9</c:v>
                </c:pt>
                <c:pt idx="3">
                  <c:v>27.76</c:v>
                </c:pt>
                <c:pt idx="4">
                  <c:v>28.36</c:v>
                </c:pt>
              </c:numCache>
            </c:numRef>
          </c:val>
          <c:extLst>
            <c:ext xmlns:c16="http://schemas.microsoft.com/office/drawing/2014/chart" uri="{C3380CC4-5D6E-409C-BE32-E72D297353CC}">
              <c16:uniqueId val="{00000000-A0C8-40FF-81BB-22D8692460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A0C8-40FF-81BB-22D8692460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5C-4522-A3CF-84CB892D38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C65C-4522-A3CF-84CB892D38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529.79</c:v>
                </c:pt>
                <c:pt idx="1">
                  <c:v>400.65</c:v>
                </c:pt>
                <c:pt idx="2">
                  <c:v>359.41</c:v>
                </c:pt>
                <c:pt idx="3">
                  <c:v>394.66</c:v>
                </c:pt>
                <c:pt idx="4">
                  <c:v>342.81</c:v>
                </c:pt>
              </c:numCache>
            </c:numRef>
          </c:val>
          <c:extLst>
            <c:ext xmlns:c16="http://schemas.microsoft.com/office/drawing/2014/chart" uri="{C3380CC4-5D6E-409C-BE32-E72D297353CC}">
              <c16:uniqueId val="{00000000-B332-4366-82B4-4F5350AB61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B332-4366-82B4-4F5350AB61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33.53</c:v>
                </c:pt>
                <c:pt idx="1">
                  <c:v>50.01</c:v>
                </c:pt>
                <c:pt idx="2">
                  <c:v>71.8</c:v>
                </c:pt>
                <c:pt idx="3">
                  <c:v>96.98</c:v>
                </c:pt>
                <c:pt idx="4">
                  <c:v>88.08</c:v>
                </c:pt>
              </c:numCache>
            </c:numRef>
          </c:val>
          <c:extLst>
            <c:ext xmlns:c16="http://schemas.microsoft.com/office/drawing/2014/chart" uri="{C3380CC4-5D6E-409C-BE32-E72D297353CC}">
              <c16:uniqueId val="{00000000-0B42-40AB-AC8D-8D31A30373C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0B42-40AB-AC8D-8D31A30373C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108.48</c:v>
                </c:pt>
                <c:pt idx="1">
                  <c:v>123.59</c:v>
                </c:pt>
                <c:pt idx="2">
                  <c:v>114.27</c:v>
                </c:pt>
                <c:pt idx="3">
                  <c:v>105.14</c:v>
                </c:pt>
                <c:pt idx="4">
                  <c:v>105.39</c:v>
                </c:pt>
              </c:numCache>
            </c:numRef>
          </c:val>
          <c:extLst>
            <c:ext xmlns:c16="http://schemas.microsoft.com/office/drawing/2014/chart" uri="{C3380CC4-5D6E-409C-BE32-E72D297353CC}">
              <c16:uniqueId val="{00000000-BBF9-4C25-AEEE-E8F8CC8C06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BBF9-4C25-AEEE-E8F8CC8C06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130.36000000000001</c:v>
                </c:pt>
                <c:pt idx="1">
                  <c:v>127.21</c:v>
                </c:pt>
                <c:pt idx="2">
                  <c:v>137.65</c:v>
                </c:pt>
                <c:pt idx="3">
                  <c:v>138.72999999999999</c:v>
                </c:pt>
                <c:pt idx="4">
                  <c:v>148.80000000000001</c:v>
                </c:pt>
              </c:numCache>
            </c:numRef>
          </c:val>
          <c:extLst>
            <c:ext xmlns:c16="http://schemas.microsoft.com/office/drawing/2014/chart" uri="{C3380CC4-5D6E-409C-BE32-E72D297353CC}">
              <c16:uniqueId val="{00000000-46D1-4B7A-A843-9DA871726A0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46D1-4B7A-A843-9DA871726A0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大阪府　羽曳野市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2">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A3</v>
      </c>
      <c r="X8" s="68"/>
      <c r="Y8" s="68"/>
      <c r="Z8" s="68"/>
      <c r="AA8" s="68"/>
      <c r="AB8" s="68"/>
      <c r="AC8" s="68"/>
      <c r="AD8" s="68" t="str">
        <f>データ!$M$6</f>
        <v>非設置</v>
      </c>
      <c r="AE8" s="68"/>
      <c r="AF8" s="68"/>
      <c r="AG8" s="68"/>
      <c r="AH8" s="68"/>
      <c r="AI8" s="68"/>
      <c r="AJ8" s="68"/>
      <c r="AK8" s="2"/>
      <c r="AL8" s="59">
        <f>データ!$R$6</f>
        <v>107406</v>
      </c>
      <c r="AM8" s="59"/>
      <c r="AN8" s="59"/>
      <c r="AO8" s="59"/>
      <c r="AP8" s="59"/>
      <c r="AQ8" s="59"/>
      <c r="AR8" s="59"/>
      <c r="AS8" s="59"/>
      <c r="AT8" s="36">
        <f>データ!$S$6</f>
        <v>26.45</v>
      </c>
      <c r="AU8" s="37"/>
      <c r="AV8" s="37"/>
      <c r="AW8" s="37"/>
      <c r="AX8" s="37"/>
      <c r="AY8" s="37"/>
      <c r="AZ8" s="37"/>
      <c r="BA8" s="37"/>
      <c r="BB8" s="48">
        <f>データ!$T$6</f>
        <v>4060.72</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2">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2">
      <c r="A10" s="2"/>
      <c r="B10" s="36" t="str">
        <f>データ!$N$6</f>
        <v>-</v>
      </c>
      <c r="C10" s="37"/>
      <c r="D10" s="37"/>
      <c r="E10" s="37"/>
      <c r="F10" s="37"/>
      <c r="G10" s="37"/>
      <c r="H10" s="37"/>
      <c r="I10" s="36">
        <f>データ!$O$6</f>
        <v>90.72</v>
      </c>
      <c r="J10" s="37"/>
      <c r="K10" s="37"/>
      <c r="L10" s="37"/>
      <c r="M10" s="37"/>
      <c r="N10" s="37"/>
      <c r="O10" s="58"/>
      <c r="P10" s="48">
        <f>データ!$P$6</f>
        <v>97.57</v>
      </c>
      <c r="Q10" s="48"/>
      <c r="R10" s="48"/>
      <c r="S10" s="48"/>
      <c r="T10" s="48"/>
      <c r="U10" s="48"/>
      <c r="V10" s="48"/>
      <c r="W10" s="59">
        <f>データ!$Q$6</f>
        <v>2744</v>
      </c>
      <c r="X10" s="59"/>
      <c r="Y10" s="59"/>
      <c r="Z10" s="59"/>
      <c r="AA10" s="59"/>
      <c r="AB10" s="59"/>
      <c r="AC10" s="59"/>
      <c r="AD10" s="2"/>
      <c r="AE10" s="2"/>
      <c r="AF10" s="2"/>
      <c r="AG10" s="2"/>
      <c r="AH10" s="2"/>
      <c r="AI10" s="2"/>
      <c r="AJ10" s="2"/>
      <c r="AK10" s="2"/>
      <c r="AL10" s="59">
        <f>データ!$U$6</f>
        <v>104463</v>
      </c>
      <c r="AM10" s="59"/>
      <c r="AN10" s="59"/>
      <c r="AO10" s="59"/>
      <c r="AP10" s="59"/>
      <c r="AQ10" s="59"/>
      <c r="AR10" s="59"/>
      <c r="AS10" s="59"/>
      <c r="AT10" s="36">
        <f>データ!$V$6</f>
        <v>26.33</v>
      </c>
      <c r="AU10" s="37"/>
      <c r="AV10" s="37"/>
      <c r="AW10" s="37"/>
      <c r="AX10" s="37"/>
      <c r="AY10" s="37"/>
      <c r="AZ10" s="37"/>
      <c r="BA10" s="37"/>
      <c r="BB10" s="48">
        <f>データ!$W$6</f>
        <v>3967.45</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2">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4"/>
      <c r="BN47" s="84"/>
      <c r="BO47" s="84"/>
      <c r="BP47" s="84"/>
      <c r="BQ47" s="84"/>
      <c r="BR47" s="84"/>
      <c r="BS47" s="84"/>
      <c r="BT47" s="84"/>
      <c r="BU47" s="84"/>
      <c r="BV47" s="84"/>
      <c r="BW47" s="84"/>
      <c r="BX47" s="84"/>
      <c r="BY47" s="84"/>
      <c r="BZ47" s="8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2">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3"/>
      <c r="BM60" s="84"/>
      <c r="BN60" s="84"/>
      <c r="BO60" s="84"/>
      <c r="BP60" s="84"/>
      <c r="BQ60" s="84"/>
      <c r="BR60" s="84"/>
      <c r="BS60" s="84"/>
      <c r="BT60" s="84"/>
      <c r="BU60" s="84"/>
      <c r="BV60" s="84"/>
      <c r="BW60" s="84"/>
      <c r="BX60" s="84"/>
      <c r="BY60" s="84"/>
      <c r="BZ60" s="85"/>
    </row>
    <row r="61" spans="1:78"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3"/>
      <c r="BM61" s="84"/>
      <c r="BN61" s="84"/>
      <c r="BO61" s="84"/>
      <c r="BP61" s="84"/>
      <c r="BQ61" s="84"/>
      <c r="BR61" s="84"/>
      <c r="BS61" s="84"/>
      <c r="BT61" s="84"/>
      <c r="BU61" s="84"/>
      <c r="BV61" s="84"/>
      <c r="BW61" s="84"/>
      <c r="BX61" s="84"/>
      <c r="BY61" s="84"/>
      <c r="BZ61" s="8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112</v>
      </c>
      <c r="BM66" s="84"/>
      <c r="BN66" s="84"/>
      <c r="BO66" s="84"/>
      <c r="BP66" s="84"/>
      <c r="BQ66" s="84"/>
      <c r="BR66" s="84"/>
      <c r="BS66" s="84"/>
      <c r="BT66" s="84"/>
      <c r="BU66" s="84"/>
      <c r="BV66" s="84"/>
      <c r="BW66" s="84"/>
      <c r="BX66" s="84"/>
      <c r="BY66" s="84"/>
      <c r="BZ66" s="8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KbtH41zs8UW4RhWajl2ug0kCU06z0EwjdQixBfpeQXb91eDeEazaHPiM9hP+8FVzhOjg7MoUS1ottsUiZ2OVw==" saltValue="IEoUXRCBhxx+SKm5/8FbD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272221</v>
      </c>
      <c r="D6" s="20">
        <f t="shared" si="3"/>
        <v>46</v>
      </c>
      <c r="E6" s="20">
        <f t="shared" si="3"/>
        <v>1</v>
      </c>
      <c r="F6" s="20">
        <f t="shared" si="3"/>
        <v>0</v>
      </c>
      <c r="G6" s="20">
        <f t="shared" si="3"/>
        <v>1</v>
      </c>
      <c r="H6" s="20" t="str">
        <f t="shared" si="3"/>
        <v>大阪府　羽曳野市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90.72</v>
      </c>
      <c r="P6" s="21">
        <f t="shared" si="3"/>
        <v>97.57</v>
      </c>
      <c r="Q6" s="21">
        <f t="shared" si="3"/>
        <v>2744</v>
      </c>
      <c r="R6" s="21">
        <f t="shared" si="3"/>
        <v>107406</v>
      </c>
      <c r="S6" s="21">
        <f t="shared" si="3"/>
        <v>26.45</v>
      </c>
      <c r="T6" s="21">
        <f t="shared" si="3"/>
        <v>4060.72</v>
      </c>
      <c r="U6" s="21">
        <f t="shared" si="3"/>
        <v>104463</v>
      </c>
      <c r="V6" s="21">
        <f t="shared" si="3"/>
        <v>26.33</v>
      </c>
      <c r="W6" s="21">
        <f t="shared" si="3"/>
        <v>3967.45</v>
      </c>
      <c r="X6" s="22">
        <f>IF(X7="",NA(),X7)</f>
        <v>115.21</v>
      </c>
      <c r="Y6" s="22">
        <f t="shared" ref="Y6:AG6" si="4">IF(Y7="",NA(),Y7)</f>
        <v>124.89</v>
      </c>
      <c r="Z6" s="22">
        <f t="shared" si="4"/>
        <v>119.43</v>
      </c>
      <c r="AA6" s="22">
        <f t="shared" si="4"/>
        <v>115.18</v>
      </c>
      <c r="AB6" s="22">
        <f t="shared" si="4"/>
        <v>112.45</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529.79</v>
      </c>
      <c r="AU6" s="22">
        <f t="shared" ref="AU6:BC6" si="6">IF(AU7="",NA(),AU7)</f>
        <v>400.65</v>
      </c>
      <c r="AV6" s="22">
        <f t="shared" si="6"/>
        <v>359.41</v>
      </c>
      <c r="AW6" s="22">
        <f t="shared" si="6"/>
        <v>394.66</v>
      </c>
      <c r="AX6" s="22">
        <f t="shared" si="6"/>
        <v>342.81</v>
      </c>
      <c r="AY6" s="22">
        <f t="shared" si="6"/>
        <v>360.96</v>
      </c>
      <c r="AZ6" s="22">
        <f t="shared" si="6"/>
        <v>351.29</v>
      </c>
      <c r="BA6" s="22">
        <f t="shared" si="6"/>
        <v>364.24</v>
      </c>
      <c r="BB6" s="22">
        <f t="shared" si="6"/>
        <v>369.82</v>
      </c>
      <c r="BC6" s="22">
        <f t="shared" si="6"/>
        <v>355.75</v>
      </c>
      <c r="BD6" s="21" t="str">
        <f>IF(BD7="","",IF(BD7="-","【-】","【"&amp;SUBSTITUTE(TEXT(BD7,"#,##0.00"),"-","△")&amp;"】"))</f>
        <v>【239.69】</v>
      </c>
      <c r="BE6" s="22">
        <f>IF(BE7="",NA(),BE7)</f>
        <v>33.53</v>
      </c>
      <c r="BF6" s="22">
        <f t="shared" ref="BF6:BN6" si="7">IF(BF7="",NA(),BF7)</f>
        <v>50.01</v>
      </c>
      <c r="BG6" s="22">
        <f t="shared" si="7"/>
        <v>71.8</v>
      </c>
      <c r="BH6" s="22">
        <f t="shared" si="7"/>
        <v>96.98</v>
      </c>
      <c r="BI6" s="22">
        <f t="shared" si="7"/>
        <v>88.08</v>
      </c>
      <c r="BJ6" s="22">
        <f t="shared" si="7"/>
        <v>239.18</v>
      </c>
      <c r="BK6" s="22">
        <f t="shared" si="7"/>
        <v>236.29</v>
      </c>
      <c r="BL6" s="22">
        <f t="shared" si="7"/>
        <v>238.77</v>
      </c>
      <c r="BM6" s="22">
        <f t="shared" si="7"/>
        <v>218.57</v>
      </c>
      <c r="BN6" s="22">
        <f t="shared" si="7"/>
        <v>222.45</v>
      </c>
      <c r="BO6" s="21" t="str">
        <f>IF(BO7="","",IF(BO7="-","【-】","【"&amp;SUBSTITUTE(TEXT(BO7,"#,##0.00"),"-","△")&amp;"】"))</f>
        <v>【264.86】</v>
      </c>
      <c r="BP6" s="22">
        <f>IF(BP7="",NA(),BP7)</f>
        <v>108.48</v>
      </c>
      <c r="BQ6" s="22">
        <f t="shared" ref="BQ6:BY6" si="8">IF(BQ7="",NA(),BQ7)</f>
        <v>123.59</v>
      </c>
      <c r="BR6" s="22">
        <f t="shared" si="8"/>
        <v>114.27</v>
      </c>
      <c r="BS6" s="22">
        <f t="shared" si="8"/>
        <v>105.14</v>
      </c>
      <c r="BT6" s="22">
        <f t="shared" si="8"/>
        <v>105.39</v>
      </c>
      <c r="BU6" s="22">
        <f t="shared" si="8"/>
        <v>101.89</v>
      </c>
      <c r="BV6" s="22">
        <f t="shared" si="8"/>
        <v>104.33</v>
      </c>
      <c r="BW6" s="22">
        <f t="shared" si="8"/>
        <v>98.85</v>
      </c>
      <c r="BX6" s="22">
        <f t="shared" si="8"/>
        <v>101.78</v>
      </c>
      <c r="BY6" s="22">
        <f t="shared" si="8"/>
        <v>100.33</v>
      </c>
      <c r="BZ6" s="21" t="str">
        <f>IF(BZ7="","",IF(BZ7="-","【-】","【"&amp;SUBSTITUTE(TEXT(BZ7,"#,##0.00"),"-","△")&amp;"】"))</f>
        <v>【97.59】</v>
      </c>
      <c r="CA6" s="22">
        <f>IF(CA7="",NA(),CA7)</f>
        <v>130.36000000000001</v>
      </c>
      <c r="CB6" s="22">
        <f t="shared" ref="CB6:CJ6" si="9">IF(CB7="",NA(),CB7)</f>
        <v>127.21</v>
      </c>
      <c r="CC6" s="22">
        <f t="shared" si="9"/>
        <v>137.65</v>
      </c>
      <c r="CD6" s="22">
        <f t="shared" si="9"/>
        <v>138.72999999999999</v>
      </c>
      <c r="CE6" s="22">
        <f t="shared" si="9"/>
        <v>148.80000000000001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83.44</v>
      </c>
      <c r="CM6" s="22">
        <f t="shared" ref="CM6:CU6" si="10">IF(CM7="",NA(),CM7)</f>
        <v>81.83</v>
      </c>
      <c r="CN6" s="22">
        <f t="shared" si="10"/>
        <v>80.42</v>
      </c>
      <c r="CO6" s="22">
        <f t="shared" si="10"/>
        <v>79.59</v>
      </c>
      <c r="CP6" s="22">
        <f t="shared" si="10"/>
        <v>78.430000000000007</v>
      </c>
      <c r="CQ6" s="22">
        <f t="shared" si="10"/>
        <v>63.23</v>
      </c>
      <c r="CR6" s="22">
        <f t="shared" si="10"/>
        <v>62.59</v>
      </c>
      <c r="CS6" s="22">
        <f t="shared" si="10"/>
        <v>61.81</v>
      </c>
      <c r="CT6" s="22">
        <f t="shared" si="10"/>
        <v>62.35</v>
      </c>
      <c r="CU6" s="22">
        <f t="shared" si="10"/>
        <v>62.69</v>
      </c>
      <c r="CV6" s="21" t="str">
        <f>IF(CV7="","",IF(CV7="-","【-】","【"&amp;SUBSTITUTE(TEXT(CV7,"#,##0.00"),"-","△")&amp;"】"))</f>
        <v>【60.21】</v>
      </c>
      <c r="CW6" s="22">
        <f>IF(CW7="",NA(),CW7)</f>
        <v>97.13</v>
      </c>
      <c r="CX6" s="22">
        <f t="shared" ref="CX6:DF6" si="11">IF(CX7="",NA(),CX7)</f>
        <v>97.49</v>
      </c>
      <c r="CY6" s="22">
        <f t="shared" si="11"/>
        <v>97.65</v>
      </c>
      <c r="CZ6" s="22">
        <f t="shared" si="11"/>
        <v>96.7</v>
      </c>
      <c r="DA6" s="22">
        <f t="shared" si="11"/>
        <v>97.68</v>
      </c>
      <c r="DB6" s="22">
        <f t="shared" si="11"/>
        <v>89.35</v>
      </c>
      <c r="DC6" s="22">
        <f t="shared" si="11"/>
        <v>89.7</v>
      </c>
      <c r="DD6" s="22">
        <f t="shared" si="11"/>
        <v>89.24</v>
      </c>
      <c r="DE6" s="22">
        <f t="shared" si="11"/>
        <v>88.71</v>
      </c>
      <c r="DF6" s="22">
        <f t="shared" si="11"/>
        <v>88.32</v>
      </c>
      <c r="DG6" s="21" t="str">
        <f>IF(DG7="","",IF(DG7="-","【-】","【"&amp;SUBSTITUTE(TEXT(DG7,"#,##0.00"),"-","△")&amp;"】"))</f>
        <v>【89.21】</v>
      </c>
      <c r="DH6" s="22">
        <f>IF(DH7="",NA(),DH7)</f>
        <v>45.91</v>
      </c>
      <c r="DI6" s="22">
        <f t="shared" ref="DI6:DQ6" si="12">IF(DI7="",NA(),DI7)</f>
        <v>47.27</v>
      </c>
      <c r="DJ6" s="22">
        <f t="shared" si="12"/>
        <v>48.1</v>
      </c>
      <c r="DK6" s="22">
        <f t="shared" si="12"/>
        <v>46.99</v>
      </c>
      <c r="DL6" s="22">
        <f t="shared" si="12"/>
        <v>46.37</v>
      </c>
      <c r="DM6" s="22">
        <f t="shared" si="12"/>
        <v>49.62</v>
      </c>
      <c r="DN6" s="22">
        <f t="shared" si="12"/>
        <v>50.5</v>
      </c>
      <c r="DO6" s="22">
        <f t="shared" si="12"/>
        <v>51.28</v>
      </c>
      <c r="DP6" s="22">
        <f t="shared" si="12"/>
        <v>51.95</v>
      </c>
      <c r="DQ6" s="22">
        <f t="shared" si="12"/>
        <v>52.55</v>
      </c>
      <c r="DR6" s="21" t="str">
        <f>IF(DR7="","",IF(DR7="-","【-】","【"&amp;SUBSTITUTE(TEXT(DR7,"#,##0.00"),"-","△")&amp;"】"))</f>
        <v>【52.41】</v>
      </c>
      <c r="DS6" s="22">
        <f>IF(DS7="",NA(),DS7)</f>
        <v>26.57</v>
      </c>
      <c r="DT6" s="22">
        <f t="shared" ref="DT6:EB6" si="13">IF(DT7="",NA(),DT7)</f>
        <v>27.72</v>
      </c>
      <c r="DU6" s="22">
        <f t="shared" si="13"/>
        <v>27.9</v>
      </c>
      <c r="DV6" s="22">
        <f t="shared" si="13"/>
        <v>27.76</v>
      </c>
      <c r="DW6" s="22">
        <f t="shared" si="13"/>
        <v>28.36</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1.26</v>
      </c>
      <c r="EE6" s="22">
        <f t="shared" ref="EE6:EM6" si="14">IF(EE7="",NA(),EE7)</f>
        <v>0.93</v>
      </c>
      <c r="EF6" s="22">
        <f t="shared" si="14"/>
        <v>1.04</v>
      </c>
      <c r="EG6" s="22">
        <f t="shared" si="14"/>
        <v>1.34</v>
      </c>
      <c r="EH6" s="22">
        <f t="shared" si="14"/>
        <v>1.62</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272221</v>
      </c>
      <c r="D7" s="24">
        <v>46</v>
      </c>
      <c r="E7" s="24">
        <v>1</v>
      </c>
      <c r="F7" s="24">
        <v>0</v>
      </c>
      <c r="G7" s="24">
        <v>1</v>
      </c>
      <c r="H7" s="24" t="s">
        <v>93</v>
      </c>
      <c r="I7" s="24" t="s">
        <v>94</v>
      </c>
      <c r="J7" s="24" t="s">
        <v>95</v>
      </c>
      <c r="K7" s="24" t="s">
        <v>96</v>
      </c>
      <c r="L7" s="24" t="s">
        <v>97</v>
      </c>
      <c r="M7" s="24" t="s">
        <v>98</v>
      </c>
      <c r="N7" s="25" t="s">
        <v>99</v>
      </c>
      <c r="O7" s="25">
        <v>90.72</v>
      </c>
      <c r="P7" s="25">
        <v>97.57</v>
      </c>
      <c r="Q7" s="25">
        <v>2744</v>
      </c>
      <c r="R7" s="25">
        <v>107406</v>
      </c>
      <c r="S7" s="25">
        <v>26.45</v>
      </c>
      <c r="T7" s="25">
        <v>4060.72</v>
      </c>
      <c r="U7" s="25">
        <v>104463</v>
      </c>
      <c r="V7" s="25">
        <v>26.33</v>
      </c>
      <c r="W7" s="25">
        <v>3967.45</v>
      </c>
      <c r="X7" s="25">
        <v>115.21</v>
      </c>
      <c r="Y7" s="25">
        <v>124.89</v>
      </c>
      <c r="Z7" s="25">
        <v>119.43</v>
      </c>
      <c r="AA7" s="25">
        <v>115.18</v>
      </c>
      <c r="AB7" s="25">
        <v>112.45</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529.79</v>
      </c>
      <c r="AU7" s="25">
        <v>400.65</v>
      </c>
      <c r="AV7" s="25">
        <v>359.41</v>
      </c>
      <c r="AW7" s="25">
        <v>394.66</v>
      </c>
      <c r="AX7" s="25">
        <v>342.81</v>
      </c>
      <c r="AY7" s="25">
        <v>360.96</v>
      </c>
      <c r="AZ7" s="25">
        <v>351.29</v>
      </c>
      <c r="BA7" s="25">
        <v>364.24</v>
      </c>
      <c r="BB7" s="25">
        <v>369.82</v>
      </c>
      <c r="BC7" s="25">
        <v>355.75</v>
      </c>
      <c r="BD7" s="25">
        <v>239.69</v>
      </c>
      <c r="BE7" s="25">
        <v>33.53</v>
      </c>
      <c r="BF7" s="25">
        <v>50.01</v>
      </c>
      <c r="BG7" s="25">
        <v>71.8</v>
      </c>
      <c r="BH7" s="25">
        <v>96.98</v>
      </c>
      <c r="BI7" s="25">
        <v>88.08</v>
      </c>
      <c r="BJ7" s="25">
        <v>239.18</v>
      </c>
      <c r="BK7" s="25">
        <v>236.29</v>
      </c>
      <c r="BL7" s="25">
        <v>238.77</v>
      </c>
      <c r="BM7" s="25">
        <v>218.57</v>
      </c>
      <c r="BN7" s="25">
        <v>222.45</v>
      </c>
      <c r="BO7" s="25">
        <v>264.86</v>
      </c>
      <c r="BP7" s="25">
        <v>108.48</v>
      </c>
      <c r="BQ7" s="25">
        <v>123.59</v>
      </c>
      <c r="BR7" s="25">
        <v>114.27</v>
      </c>
      <c r="BS7" s="25">
        <v>105.14</v>
      </c>
      <c r="BT7" s="25">
        <v>105.39</v>
      </c>
      <c r="BU7" s="25">
        <v>101.89</v>
      </c>
      <c r="BV7" s="25">
        <v>104.33</v>
      </c>
      <c r="BW7" s="25">
        <v>98.85</v>
      </c>
      <c r="BX7" s="25">
        <v>101.78</v>
      </c>
      <c r="BY7" s="25">
        <v>100.33</v>
      </c>
      <c r="BZ7" s="25">
        <v>97.59</v>
      </c>
      <c r="CA7" s="25">
        <v>130.36000000000001</v>
      </c>
      <c r="CB7" s="25">
        <v>127.21</v>
      </c>
      <c r="CC7" s="25">
        <v>137.65</v>
      </c>
      <c r="CD7" s="25">
        <v>138.72999999999999</v>
      </c>
      <c r="CE7" s="25">
        <v>148.80000000000001</v>
      </c>
      <c r="CF7" s="25">
        <v>156.32</v>
      </c>
      <c r="CG7" s="25">
        <v>157.4</v>
      </c>
      <c r="CH7" s="25">
        <v>162.61000000000001</v>
      </c>
      <c r="CI7" s="25">
        <v>163.94</v>
      </c>
      <c r="CJ7" s="25">
        <v>169.31</v>
      </c>
      <c r="CK7" s="25">
        <v>181.66</v>
      </c>
      <c r="CL7" s="25">
        <v>83.44</v>
      </c>
      <c r="CM7" s="25">
        <v>81.83</v>
      </c>
      <c r="CN7" s="25">
        <v>80.42</v>
      </c>
      <c r="CO7" s="25">
        <v>79.59</v>
      </c>
      <c r="CP7" s="25">
        <v>78.430000000000007</v>
      </c>
      <c r="CQ7" s="25">
        <v>63.23</v>
      </c>
      <c r="CR7" s="25">
        <v>62.59</v>
      </c>
      <c r="CS7" s="25">
        <v>61.81</v>
      </c>
      <c r="CT7" s="25">
        <v>62.35</v>
      </c>
      <c r="CU7" s="25">
        <v>62.69</v>
      </c>
      <c r="CV7" s="25">
        <v>60.21</v>
      </c>
      <c r="CW7" s="25">
        <v>97.13</v>
      </c>
      <c r="CX7" s="25">
        <v>97.49</v>
      </c>
      <c r="CY7" s="25">
        <v>97.65</v>
      </c>
      <c r="CZ7" s="25">
        <v>96.7</v>
      </c>
      <c r="DA7" s="25">
        <v>97.68</v>
      </c>
      <c r="DB7" s="25">
        <v>89.35</v>
      </c>
      <c r="DC7" s="25">
        <v>89.7</v>
      </c>
      <c r="DD7" s="25">
        <v>89.24</v>
      </c>
      <c r="DE7" s="25">
        <v>88.71</v>
      </c>
      <c r="DF7" s="25">
        <v>88.32</v>
      </c>
      <c r="DG7" s="25">
        <v>89.21</v>
      </c>
      <c r="DH7" s="25">
        <v>45.91</v>
      </c>
      <c r="DI7" s="25">
        <v>47.27</v>
      </c>
      <c r="DJ7" s="25">
        <v>48.1</v>
      </c>
      <c r="DK7" s="25">
        <v>46.99</v>
      </c>
      <c r="DL7" s="25">
        <v>46.37</v>
      </c>
      <c r="DM7" s="25">
        <v>49.62</v>
      </c>
      <c r="DN7" s="25">
        <v>50.5</v>
      </c>
      <c r="DO7" s="25">
        <v>51.28</v>
      </c>
      <c r="DP7" s="25">
        <v>51.95</v>
      </c>
      <c r="DQ7" s="25">
        <v>52.55</v>
      </c>
      <c r="DR7" s="25">
        <v>52.41</v>
      </c>
      <c r="DS7" s="25">
        <v>26.57</v>
      </c>
      <c r="DT7" s="25">
        <v>27.72</v>
      </c>
      <c r="DU7" s="25">
        <v>27.9</v>
      </c>
      <c r="DV7" s="25">
        <v>27.76</v>
      </c>
      <c r="DW7" s="25">
        <v>28.36</v>
      </c>
      <c r="DX7" s="25">
        <v>19.510000000000002</v>
      </c>
      <c r="DY7" s="25">
        <v>21.19</v>
      </c>
      <c r="DZ7" s="25">
        <v>22.64</v>
      </c>
      <c r="EA7" s="25">
        <v>24.49</v>
      </c>
      <c r="EB7" s="25">
        <v>25.85</v>
      </c>
      <c r="EC7" s="25">
        <v>26.78</v>
      </c>
      <c r="ED7" s="25">
        <v>1.26</v>
      </c>
      <c r="EE7" s="25">
        <v>0.93</v>
      </c>
      <c r="EF7" s="25">
        <v>1.04</v>
      </c>
      <c r="EG7" s="25">
        <v>1.34</v>
      </c>
      <c r="EH7" s="25">
        <v>1.62</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2026-02-04T05:09:04Z</cp:lastPrinted>
  <dcterms:created xsi:type="dcterms:W3CDTF">2025-12-12T09:19:45Z</dcterms:created>
  <dcterms:modified xsi:type="dcterms:W3CDTF">2026-02-25T02:11:50Z</dcterms:modified>
  <cp:category/>
</cp:coreProperties>
</file>