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EC629EDA-E33C-419D-98CD-2C78648B6865}" xr6:coauthVersionLast="47" xr6:coauthVersionMax="47" xr10:uidLastSave="{00000000-0000-0000-0000-000000000000}"/>
  <workbookProtection workbookAlgorithmName="SHA-512" workbookHashValue="y2G1FEPUoZtuwI2Pbe1uUWUv4rkeNqcGmh0CEAjApvsiaGIjUQcbKTECbm3+J73Lj29HoUdsmA6ExRxPTrm9Yw==" workbookSaltValue="hkyKB/+Ir/7d+IXlXl9gf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<sst xmlns="http://schemas.openxmlformats.org/spreadsheetml/2006/main" count="253" uniqueCount="116">
  <si>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</si>
  <si>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</si>
  <si>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</si>
  <si>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</si>
  <si>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</si>
  <si>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</si>
  <si>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</si>
  <si>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</si>
  <si>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</si>
  <si>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</si>
  <si>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</si>
  <si>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</si>
  <si>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</si>
  <si>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</si>
  <si>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</si>
  <si>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</si>
  <si>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</si>
  <si>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</si>
  <si>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</si>
  <si>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</si>
  <si>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</si>
  <si>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</si>
  <si>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</si>
  <si>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</si>
  <si>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</si>
  <si>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</si>
  <si>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</si>
  <si>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</si>
  <si>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</si>
  <si>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</si>
  <si>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</si>
  <si>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</si>
  <si>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</si>
  <si>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</si>
  <si>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</si>
  <si>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</si>
  <si>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</si>
  <si>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</si>
  <si>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</si>
  <si>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</si>
  <si>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</si>
  <si>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</si>
  <si>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</si>
  <si>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</si>
  <si>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</si>
  <si>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</si>
  <si>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</si>
  <si>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</si>
  <si>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</si>
  <si>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</si>
  <si>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</si>
  <si>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</si>
  <si>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</si>
  <si>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</si>
  <si>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</si>
  <si>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</si>
  <si>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</si>
  <si>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</si>
  <si>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</si>
  <si>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</si>
  <si>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</si>
  <si>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</si>
  <si>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</si>
  <si>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</si>
  <si>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</si>
  <si>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</si>
  <si>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</si>
  <si>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</si>
  <si>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</si>
  <si>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</si>
  <si>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</si>
  <si>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</si>
  <si>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</si>
  <si>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</si>
  <si>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</si>
  <si>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</si>
  <si>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</si>
  <si>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</si>
  <si>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</si>
  <si>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</si>
  <si>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</si>
  <si>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</si>
  <si>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</si>
  <si>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</si>
  <si>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</si>
  <si>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</si>
  <si>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</si>
  <si>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</si>
  <si>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</si>
  <si>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</si>
  <si>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</si>
  <si>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</si>
  <si>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</si>
  <si>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</si>
  <si>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</si>
  <si>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</si>
  <si>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柏原市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</si>
  <si>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</si>
  <si>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</si>
  <si>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</si>
  <si>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</si>
  <si>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</si>
  <si>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</si>
  <si>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</si>
  <si>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</si>
  <si>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</si>
  <si>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</si>
  <si>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</si>
  <si>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</si>
  <si>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</si>
  <si>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</si>
  <si>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</si>
  <si>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</si>
  <si>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特定地域生活排水処理（浄化槽事業）は、平成25年度より事業を開始しました。政策的な観点から事業の普及促進を図るため、料金水準を低額に設定しています。そのため、①経常収支比率は100％を下回っており、経常利益を確保できていない状況にあります。また、⑤経費回収率も低く、②累積欠損金比率についても、類似団体と比べ高い数値となっています。
　④企業債残高対事業規模比率につきましては、企業債の償還開始が令和元年度であり、償還が進んでいないことから、類似団体と比べて高い数値となっています。
　⑥汚水処理原価につきましても、維持管理費の増加により、類似団体と比べて高い数値となっています。</t>
    <phoneticPr fontId="4"/>
  </si>
  <si>
    <t>　①有形固定資産減価償却率につきましては、毎年同程度の増加率ですが、事業開始からの経過年数が短いため、保有資産の減価償却が進んでおらず、今後も増加傾向となる見込みです。</t>
    <phoneticPr fontId="4"/>
  </si>
  <si>
    <t>　本市の浄化槽事業は、平成25年度より公共下水道事業の計画区域外（主に山間地域）における汚水処理対策として開始し、浄化槽の設置基数は、令和6年度末時点で102基に達しています。前述のように本事業は、下水道の整備が計画されていない地域における下水道に代わる汚水処理対策として実施しているもので、政策的に料金水準を抑制し、早期の普及を目標としています。このようなことから、当面の間は、事業単体としては経営指標の上で健全とはいえない状態が続きますが、令和2年度に策定した経営戦略に基づき、公共下水道事業も含めた汚水処理対策として総合的に事業を進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</si>
</sst>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16-4353-A7A4-83B770FD90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A16-4353-A7A4-83B770FD90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41.73</c:v>
                </c:pt>
                <c:pt idx="1">
                  <c:v>41.54</c:v>
                </c:pt>
                <c:pt idx="2">
                  <c:v>38.97</c:v>
                </c:pt>
                <c:pt idx="3">
                  <c:v>37.86</c:v>
                </c:pt>
                <c:pt idx="4">
                  <c:v>37.06</c:v>
                </c:pt>
              </c:numCache>
            </c:numRef>
          </c:val>
          <c:extLst>
            <c:ext xmlns:c16="http://schemas.microsoft.com/office/drawing/2014/chart" uri="{C3380CC4-5D6E-409C-BE32-E72D297353CC}">
              <c16:uniqueId val="{00000000-D18B-4034-BA5E-2FA1B046FC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71.180000000000007</c:v>
                </c:pt>
              </c:numCache>
            </c:numRef>
          </c:val>
          <c:smooth val="0"/>
          <c:extLst>
            <c:ext xmlns:c16="http://schemas.microsoft.com/office/drawing/2014/chart" uri="{C3380CC4-5D6E-409C-BE32-E72D297353CC}">
              <c16:uniqueId val="{00000001-D18B-4034-BA5E-2FA1B046FC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AD9-4A0B-9F3C-D960080751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70.92</c:v>
                </c:pt>
              </c:numCache>
            </c:numRef>
          </c:val>
          <c:smooth val="0"/>
          <c:extLst>
            <c:ext xmlns:c16="http://schemas.microsoft.com/office/drawing/2014/chart" uri="{C3380CC4-5D6E-409C-BE32-E72D297353CC}">
              <c16:uniqueId val="{00000001-0AD9-4A0B-9F3C-D960080751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70.52</c:v>
                </c:pt>
                <c:pt idx="1">
                  <c:v>67.87</c:v>
                </c:pt>
                <c:pt idx="2">
                  <c:v>69.31</c:v>
                </c:pt>
                <c:pt idx="3">
                  <c:v>68.14</c:v>
                </c:pt>
                <c:pt idx="4">
                  <c:v>65.2</c:v>
                </c:pt>
              </c:numCache>
            </c:numRef>
          </c:val>
          <c:extLst>
            <c:ext xmlns:c16="http://schemas.microsoft.com/office/drawing/2014/chart" uri="{C3380CC4-5D6E-409C-BE32-E72D297353CC}">
              <c16:uniqueId val="{00000000-5D98-4BA3-946B-F64F79CC06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105.56</c:v>
                </c:pt>
              </c:numCache>
            </c:numRef>
          </c:val>
          <c:smooth val="0"/>
          <c:extLst>
            <c:ext xmlns:c16="http://schemas.microsoft.com/office/drawing/2014/chart" uri="{C3380CC4-5D6E-409C-BE32-E72D297353CC}">
              <c16:uniqueId val="{00000001-5D98-4BA3-946B-F64F79CC06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13.45</c:v>
                </c:pt>
                <c:pt idx="1">
                  <c:v>15.72</c:v>
                </c:pt>
                <c:pt idx="2">
                  <c:v>17.48</c:v>
                </c:pt>
                <c:pt idx="3">
                  <c:v>19.78</c:v>
                </c:pt>
                <c:pt idx="4">
                  <c:v>22.09</c:v>
                </c:pt>
              </c:numCache>
            </c:numRef>
          </c:val>
          <c:extLst>
            <c:ext xmlns:c16="http://schemas.microsoft.com/office/drawing/2014/chart" uri="{C3380CC4-5D6E-409C-BE32-E72D297353CC}">
              <c16:uniqueId val="{00000000-FAF5-45DB-B258-06C997A691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18.09</c:v>
                </c:pt>
              </c:numCache>
            </c:numRef>
          </c:val>
          <c:smooth val="0"/>
          <c:extLst>
            <c:ext xmlns:c16="http://schemas.microsoft.com/office/drawing/2014/chart" uri="{C3380CC4-5D6E-409C-BE32-E72D297353CC}">
              <c16:uniqueId val="{00000001-FAF5-45DB-B258-06C997A691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A9-49BE-8396-6690688E80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A9-49BE-8396-6690688E80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1058.43</c:v>
                </c:pt>
                <c:pt idx="1">
                  <c:v>1234.71</c:v>
                </c:pt>
                <c:pt idx="2">
                  <c:v>1473.99</c:v>
                </c:pt>
                <c:pt idx="3">
                  <c:v>1759.1</c:v>
                </c:pt>
                <c:pt idx="4">
                  <c:v>2034.94</c:v>
                </c:pt>
              </c:numCache>
            </c:numRef>
          </c:val>
          <c:extLst>
            <c:ext xmlns:c16="http://schemas.microsoft.com/office/drawing/2014/chart" uri="{C3380CC4-5D6E-409C-BE32-E72D297353CC}">
              <c16:uniqueId val="{00000000-A4A7-497D-BD25-18D25402FB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40.89</c:v>
                </c:pt>
              </c:numCache>
            </c:numRef>
          </c:val>
          <c:smooth val="0"/>
          <c:extLst>
            <c:ext xmlns:c16="http://schemas.microsoft.com/office/drawing/2014/chart" uri="{C3380CC4-5D6E-409C-BE32-E72D297353CC}">
              <c16:uniqueId val="{00000001-A4A7-497D-BD25-18D25402FB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121.8</c:v>
                </c:pt>
                <c:pt idx="1">
                  <c:v>118.01</c:v>
                </c:pt>
                <c:pt idx="2">
                  <c:v>117.19</c:v>
                </c:pt>
                <c:pt idx="3">
                  <c:v>120.09</c:v>
                </c:pt>
                <c:pt idx="4">
                  <c:v>123.93</c:v>
                </c:pt>
              </c:numCache>
            </c:numRef>
          </c:val>
          <c:extLst>
            <c:ext xmlns:c16="http://schemas.microsoft.com/office/drawing/2014/chart" uri="{C3380CC4-5D6E-409C-BE32-E72D297353CC}">
              <c16:uniqueId val="{00000000-E191-4FB3-924F-21CD03B8C7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126.98</c:v>
                </c:pt>
              </c:numCache>
            </c:numRef>
          </c:val>
          <c:smooth val="0"/>
          <c:extLst>
            <c:ext xmlns:c16="http://schemas.microsoft.com/office/drawing/2014/chart" uri="{C3380CC4-5D6E-409C-BE32-E72D297353CC}">
              <c16:uniqueId val="{00000001-E191-4FB3-924F-21CD03B8C7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2763.62</c:v>
                </c:pt>
                <c:pt idx="1">
                  <c:v>2668.18</c:v>
                </c:pt>
                <c:pt idx="2">
                  <c:v>2777.52</c:v>
                </c:pt>
                <c:pt idx="3">
                  <c:v>2871.93</c:v>
                </c:pt>
                <c:pt idx="4">
                  <c:v>2814.82</c:v>
                </c:pt>
              </c:numCache>
            </c:numRef>
          </c:val>
          <c:extLst>
            <c:ext xmlns:c16="http://schemas.microsoft.com/office/drawing/2014/chart" uri="{C3380CC4-5D6E-409C-BE32-E72D297353CC}">
              <c16:uniqueId val="{00000000-D744-4ACE-8A69-420FFC768F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537.62</c:v>
                </c:pt>
              </c:numCache>
            </c:numRef>
          </c:val>
          <c:smooth val="0"/>
          <c:extLst>
            <c:ext xmlns:c16="http://schemas.microsoft.com/office/drawing/2014/chart" uri="{C3380CC4-5D6E-409C-BE32-E72D297353CC}">
              <c16:uniqueId val="{00000001-D744-4ACE-8A69-420FFC768F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34.36</c:v>
                </c:pt>
                <c:pt idx="1">
                  <c:v>31.1</c:v>
                </c:pt>
                <c:pt idx="2">
                  <c:v>31.16</c:v>
                </c:pt>
                <c:pt idx="3">
                  <c:v>28.17</c:v>
                </c:pt>
                <c:pt idx="4">
                  <c:v>25.12</c:v>
                </c:pt>
              </c:numCache>
            </c:numRef>
          </c:val>
          <c:extLst>
            <c:ext xmlns:c16="http://schemas.microsoft.com/office/drawing/2014/chart" uri="{C3380CC4-5D6E-409C-BE32-E72D297353CC}">
              <c16:uniqueId val="{00000000-A692-40BD-B13B-58180CC00A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37.880000000000003</c:v>
                </c:pt>
              </c:numCache>
            </c:numRef>
          </c:val>
          <c:smooth val="0"/>
          <c:extLst>
            <c:ext xmlns:c16="http://schemas.microsoft.com/office/drawing/2014/chart" uri="{C3380CC4-5D6E-409C-BE32-E72D297353CC}">
              <c16:uniqueId val="{00000001-A692-40BD-B13B-58180CC00A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294.95999999999998</c:v>
                </c:pt>
                <c:pt idx="1">
                  <c:v>325.51</c:v>
                </c:pt>
                <c:pt idx="2">
                  <c:v>323.06</c:v>
                </c:pt>
                <c:pt idx="3">
                  <c:v>350.68</c:v>
                </c:pt>
                <c:pt idx="4">
                  <c:v>393.24</c:v>
                </c:pt>
              </c:numCache>
            </c:numRef>
          </c:val>
          <c:extLst>
            <c:ext xmlns:c16="http://schemas.microsoft.com/office/drawing/2014/chart" uri="{C3380CC4-5D6E-409C-BE32-E72D297353CC}">
              <c16:uniqueId val="{00000000-C022-4D78-807B-5996DA39DD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355.98</c:v>
                </c:pt>
              </c:numCache>
            </c:numRef>
          </c:val>
          <c:smooth val="0"/>
          <c:extLst>
            <c:ext xmlns:c16="http://schemas.microsoft.com/office/drawing/2014/chart" uri="{C3380CC4-5D6E-409C-BE32-E72D297353CC}">
              <c16:uniqueId val="{00000001-C022-4D78-807B-5996DA39DD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柏原市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66500</v>
      </c>
      <c r="AM8" s="41"/>
      <c r="AN8" s="41"/>
      <c r="AO8" s="41"/>
      <c r="AP8" s="41"/>
      <c r="AQ8" s="41"/>
      <c r="AR8" s="41"/>
      <c r="AS8" s="41"/>
      <c r="AT8" s="34">
        <f>データ!T6</f>
        <v>25.33</v>
      </c>
      <c r="AU8" s="34"/>
      <c r="AV8" s="34"/>
      <c r="AW8" s="34"/>
      <c r="AX8" s="34"/>
      <c r="AY8" s="34"/>
      <c r="AZ8" s="34"/>
      <c r="BA8" s="34"/>
      <c r="BB8" s="34">
        <f>データ!U6</f>
        <v>2625.35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66.67</v>
      </c>
      <c r="J10" s="34"/>
      <c r="K10" s="34"/>
      <c r="L10" s="34"/>
      <c r="M10" s="34"/>
      <c r="N10" s="34"/>
      <c r="O10" s="34"/>
      <c r="P10" s="34">
        <f>データ!P6</f>
        <v>0.47</v>
      </c>
      <c r="Q10" s="34"/>
      <c r="R10" s="34"/>
      <c r="S10" s="34"/>
      <c r="T10" s="34"/>
      <c r="U10" s="34"/>
      <c r="V10" s="34"/>
      <c r="W10" s="34">
        <f>データ!Q6</f>
        <v>100</v>
      </c>
      <c r="X10" s="34"/>
      <c r="Y10" s="34"/>
      <c r="Z10" s="34"/>
      <c r="AA10" s="34"/>
      <c r="AB10" s="34"/>
      <c r="AC10" s="34"/>
      <c r="AD10" s="41">
        <f>データ!R6</f>
        <v>2046</v>
      </c>
      <c r="AE10" s="41"/>
      <c r="AF10" s="41"/>
      <c r="AG10" s="41"/>
      <c r="AH10" s="41"/>
      <c r="AI10" s="41"/>
      <c r="AJ10" s="41"/>
      <c r="AK10" s="2"/>
      <c r="AL10" s="41">
        <f>データ!V6</f>
        <v>311</v>
      </c>
      <c r="AM10" s="41"/>
      <c r="AN10" s="41"/>
      <c r="AO10" s="41"/>
      <c r="AP10" s="41"/>
      <c r="AQ10" s="41"/>
      <c r="AR10" s="41"/>
      <c r="AS10" s="41"/>
      <c r="AT10" s="34">
        <f>データ!W6</f>
        <v>4.8</v>
      </c>
      <c r="AU10" s="34"/>
      <c r="AV10" s="34"/>
      <c r="AW10" s="34"/>
      <c r="AX10" s="34"/>
      <c r="AY10" s="34"/>
      <c r="AZ10" s="34"/>
      <c r="BA10" s="34"/>
      <c r="BB10" s="34">
        <f>データ!X6</f>
        <v>64.790000000000006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K/2aHIQxiBvUMB6AvEusPG5mg61Rdz0OheEMOop37mjXB1v2Rwq5H3Zk8UC5ETcLr88g1MFTjFzvER6nexerIQ==" saltValue="cRG75RF5WS7r/hSXW9YMZ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272213</v>
      </c>
      <c r="D6" s="19">
        <f t="shared" si="3"/>
        <v>46</v>
      </c>
      <c r="E6" s="19">
        <f t="shared" si="3"/>
        <v>18</v>
      </c>
      <c r="F6" s="19">
        <f t="shared" si="3"/>
        <v>0</v>
      </c>
      <c r="G6" s="19">
        <f t="shared" si="3"/>
        <v>0</v>
      </c>
      <c r="H6" s="19" t="str">
        <f t="shared" si="3"/>
        <v>大阪府　柏原市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66.67</v>
      </c>
      <c r="P6" s="20">
        <f t="shared" si="3"/>
        <v>0.47</v>
      </c>
      <c r="Q6" s="20">
        <f t="shared" si="3"/>
        <v>100</v>
      </c>
      <c r="R6" s="20">
        <f t="shared" si="3"/>
        <v>2046</v>
      </c>
      <c r="S6" s="20">
        <f t="shared" si="3"/>
        <v>66500</v>
      </c>
      <c r="T6" s="20">
        <f t="shared" si="3"/>
        <v>25.33</v>
      </c>
      <c r="U6" s="20">
        <f t="shared" si="3"/>
        <v>2625.35</v>
      </c>
      <c r="V6" s="20">
        <f t="shared" si="3"/>
        <v>311</v>
      </c>
      <c r="W6" s="20">
        <f t="shared" si="3"/>
        <v>4.8</v>
      </c>
      <c r="X6" s="20">
        <f t="shared" si="3"/>
        <v>64.790000000000006</v>
      </c>
      <c r="Y6" s="21">
        <f>IF(Y7="",NA(),Y7)</f>
        <v>70.52</v>
      </c>
      <c r="Z6" s="21">
        <f t="shared" ref="Z6:AH6" si="4">IF(Z7="",NA(),Z7)</f>
        <v>67.87</v>
      </c>
      <c r="AA6" s="21">
        <f t="shared" si="4"/>
        <v>69.31</v>
      </c>
      <c r="AB6" s="21">
        <f t="shared" si="4"/>
        <v>68.14</v>
      </c>
      <c r="AC6" s="21">
        <f t="shared" si="4"/>
        <v>65.2</v>
      </c>
      <c r="AD6" s="21">
        <f t="shared" si="4"/>
        <v>95.33</v>
      </c>
      <c r="AE6" s="21">
        <f t="shared" si="4"/>
        <v>92.17</v>
      </c>
      <c r="AF6" s="21">
        <f t="shared" si="4"/>
        <v>101.83</v>
      </c>
      <c r="AG6" s="21">
        <f t="shared" si="4"/>
        <v>95.1</v>
      </c>
      <c r="AH6" s="21">
        <f t="shared" si="4"/>
        <v>105.56</v>
      </c>
      <c r="AI6" s="20" t="str">
        <f>IF(AI7="","",IF(AI7="-","【-】","【"&amp;SUBSTITUTE(TEXT(AI7,"#,##0.00"),"-","△")&amp;"】"))</f>
        <v>【100.06】</v>
      </c>
      <c r="AJ6" s="21">
        <f>IF(AJ7="",NA(),AJ7)</f>
        <v>1058.43</v>
      </c>
      <c r="AK6" s="21">
        <f t="shared" ref="AK6:AS6" si="5">IF(AK7="",NA(),AK7)</f>
        <v>1234.71</v>
      </c>
      <c r="AL6" s="21">
        <f t="shared" si="5"/>
        <v>1473.99</v>
      </c>
      <c r="AM6" s="21">
        <f t="shared" si="5"/>
        <v>1759.1</v>
      </c>
      <c r="AN6" s="21">
        <f t="shared" si="5"/>
        <v>2034.94</v>
      </c>
      <c r="AO6" s="21">
        <f t="shared" si="5"/>
        <v>162.82</v>
      </c>
      <c r="AP6" s="21">
        <f t="shared" si="5"/>
        <v>193.62</v>
      </c>
      <c r="AQ6" s="21">
        <f t="shared" si="5"/>
        <v>44.51</v>
      </c>
      <c r="AR6" s="21">
        <f t="shared" si="5"/>
        <v>225.85</v>
      </c>
      <c r="AS6" s="21">
        <f t="shared" si="5"/>
        <v>40.89</v>
      </c>
      <c r="AT6" s="20" t="str">
        <f>IF(AT7="","",IF(AT7="-","【-】","【"&amp;SUBSTITUTE(TEXT(AT7,"#,##0.00"),"-","△")&amp;"】"))</f>
        <v>【84.61】</v>
      </c>
      <c r="AU6" s="21">
        <f>IF(AU7="",NA(),AU7)</f>
        <v>121.8</v>
      </c>
      <c r="AV6" s="21">
        <f t="shared" ref="AV6:BD6" si="6">IF(AV7="",NA(),AV7)</f>
        <v>118.01</v>
      </c>
      <c r="AW6" s="21">
        <f t="shared" si="6"/>
        <v>117.19</v>
      </c>
      <c r="AX6" s="21">
        <f t="shared" si="6"/>
        <v>120.09</v>
      </c>
      <c r="AY6" s="21">
        <f t="shared" si="6"/>
        <v>123.93</v>
      </c>
      <c r="AZ6" s="21">
        <f t="shared" si="6"/>
        <v>125.61</v>
      </c>
      <c r="BA6" s="21">
        <f t="shared" si="6"/>
        <v>67.75</v>
      </c>
      <c r="BB6" s="21">
        <f t="shared" si="6"/>
        <v>150.30000000000001</v>
      </c>
      <c r="BC6" s="21">
        <f t="shared" si="6"/>
        <v>45.1</v>
      </c>
      <c r="BD6" s="21">
        <f t="shared" si="6"/>
        <v>126.98</v>
      </c>
      <c r="BE6" s="20" t="str">
        <f>IF(BE7="","",IF(BE7="-","【-】","【"&amp;SUBSTITUTE(TEXT(BE7,"#,##0.00"),"-","△")&amp;"】"))</f>
        <v>【106.63】</v>
      </c>
      <c r="BF6" s="21">
        <f>IF(BF7="",NA(),BF7)</f>
        <v>2763.62</v>
      </c>
      <c r="BG6" s="21">
        <f t="shared" ref="BG6:BO6" si="7">IF(BG7="",NA(),BG7)</f>
        <v>2668.18</v>
      </c>
      <c r="BH6" s="21">
        <f t="shared" si="7"/>
        <v>2777.52</v>
      </c>
      <c r="BI6" s="21">
        <f t="shared" si="7"/>
        <v>2871.93</v>
      </c>
      <c r="BJ6" s="21">
        <f t="shared" si="7"/>
        <v>2814.82</v>
      </c>
      <c r="BK6" s="21">
        <f t="shared" si="7"/>
        <v>398.42</v>
      </c>
      <c r="BL6" s="21">
        <f t="shared" si="7"/>
        <v>393.35</v>
      </c>
      <c r="BM6" s="21">
        <f t="shared" si="7"/>
        <v>397.03</v>
      </c>
      <c r="BN6" s="21">
        <f t="shared" si="7"/>
        <v>424.95</v>
      </c>
      <c r="BO6" s="21">
        <f t="shared" si="7"/>
        <v>537.62</v>
      </c>
      <c r="BP6" s="20" t="str">
        <f>IF(BP7="","",IF(BP7="-","【-】","【"&amp;SUBSTITUTE(TEXT(BP7,"#,##0.00"),"-","△")&amp;"】"))</f>
        <v>【386.06】</v>
      </c>
      <c r="BQ6" s="21">
        <f>IF(BQ7="",NA(),BQ7)</f>
        <v>34.36</v>
      </c>
      <c r="BR6" s="21">
        <f t="shared" ref="BR6:BZ6" si="8">IF(BR7="",NA(),BR7)</f>
        <v>31.1</v>
      </c>
      <c r="BS6" s="21">
        <f t="shared" si="8"/>
        <v>31.16</v>
      </c>
      <c r="BT6" s="21">
        <f t="shared" si="8"/>
        <v>28.17</v>
      </c>
      <c r="BU6" s="21">
        <f t="shared" si="8"/>
        <v>25.12</v>
      </c>
      <c r="BV6" s="21">
        <f t="shared" si="8"/>
        <v>50.7</v>
      </c>
      <c r="BW6" s="21">
        <f t="shared" si="8"/>
        <v>48.13</v>
      </c>
      <c r="BX6" s="21">
        <f t="shared" si="8"/>
        <v>46.58</v>
      </c>
      <c r="BY6" s="21">
        <f t="shared" si="8"/>
        <v>41.67</v>
      </c>
      <c r="BZ6" s="21">
        <f t="shared" si="8"/>
        <v>37.880000000000003</v>
      </c>
      <c r="CA6" s="20" t="str">
        <f>IF(CA7="","",IF(CA7="-","【-】","【"&amp;SUBSTITUTE(TEXT(CA7,"#,##0.00"),"-","△")&amp;"】"))</f>
        <v>【51.14】</v>
      </c>
      <c r="CB6" s="21">
        <f>IF(CB7="",NA(),CB7)</f>
        <v>294.95999999999998</v>
      </c>
      <c r="CC6" s="21">
        <f t="shared" ref="CC6:CK6" si="9">IF(CC7="",NA(),CC7)</f>
        <v>325.51</v>
      </c>
      <c r="CD6" s="21">
        <f t="shared" si="9"/>
        <v>323.06</v>
      </c>
      <c r="CE6" s="21">
        <f t="shared" si="9"/>
        <v>350.68</v>
      </c>
      <c r="CF6" s="21">
        <f t="shared" si="9"/>
        <v>393.24</v>
      </c>
      <c r="CG6" s="21">
        <f t="shared" si="9"/>
        <v>289.81</v>
      </c>
      <c r="CH6" s="21">
        <f t="shared" si="9"/>
        <v>301.54000000000002</v>
      </c>
      <c r="CI6" s="21">
        <f t="shared" si="9"/>
        <v>311.73</v>
      </c>
      <c r="CJ6" s="21">
        <f t="shared" si="9"/>
        <v>326.49</v>
      </c>
      <c r="CK6" s="21">
        <f t="shared" si="9"/>
        <v>355.98</v>
      </c>
      <c r="CL6" s="20" t="str">
        <f>IF(CL7="","",IF(CL7="-","【-】","【"&amp;SUBSTITUTE(TEXT(CL7,"#,##0.00"),"-","△")&amp;"】"))</f>
        <v>【329.31】</v>
      </c>
      <c r="CM6" s="21">
        <f>IF(CM7="",NA(),CM7)</f>
        <v>41.73</v>
      </c>
      <c r="CN6" s="21">
        <f t="shared" ref="CN6:CV6" si="10">IF(CN7="",NA(),CN7)</f>
        <v>41.54</v>
      </c>
      <c r="CO6" s="21">
        <f t="shared" si="10"/>
        <v>38.97</v>
      </c>
      <c r="CP6" s="21">
        <f t="shared" si="10"/>
        <v>37.86</v>
      </c>
      <c r="CQ6" s="21">
        <f t="shared" si="10"/>
        <v>37.06</v>
      </c>
      <c r="CR6" s="21">
        <f t="shared" si="10"/>
        <v>56.45</v>
      </c>
      <c r="CS6" s="21">
        <f t="shared" si="10"/>
        <v>58.26</v>
      </c>
      <c r="CT6" s="21">
        <f t="shared" si="10"/>
        <v>56.76</v>
      </c>
      <c r="CU6" s="21">
        <f t="shared" si="10"/>
        <v>58.02</v>
      </c>
      <c r="CV6" s="21">
        <f t="shared" si="10"/>
        <v>71.180000000000007</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66.88</v>
      </c>
      <c r="DF6" s="21">
        <f t="shared" si="11"/>
        <v>63.66</v>
      </c>
      <c r="DG6" s="21">
        <f t="shared" si="11"/>
        <v>70.92</v>
      </c>
      <c r="DH6" s="20" t="str">
        <f>IF(DH7="","",IF(DH7="-","【-】","【"&amp;SUBSTITUTE(TEXT(DH7,"#,##0.00"),"-","△")&amp;"】"))</f>
        <v>【84.89】</v>
      </c>
      <c r="DI6" s="21">
        <f>IF(DI7="",NA(),DI7)</f>
        <v>13.45</v>
      </c>
      <c r="DJ6" s="21">
        <f t="shared" ref="DJ6:DR6" si="12">IF(DJ7="",NA(),DJ7)</f>
        <v>15.72</v>
      </c>
      <c r="DK6" s="21">
        <f t="shared" si="12"/>
        <v>17.48</v>
      </c>
      <c r="DL6" s="21">
        <f t="shared" si="12"/>
        <v>19.78</v>
      </c>
      <c r="DM6" s="21">
        <f t="shared" si="12"/>
        <v>22.09</v>
      </c>
      <c r="DN6" s="21">
        <f t="shared" si="12"/>
        <v>15.4</v>
      </c>
      <c r="DO6" s="21">
        <f t="shared" si="12"/>
        <v>16.28</v>
      </c>
      <c r="DP6" s="21">
        <f t="shared" si="12"/>
        <v>16.75</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272213</v>
      </c>
      <c r="D7" s="23">
        <v>46</v>
      </c>
      <c r="E7" s="23">
        <v>18</v>
      </c>
      <c r="F7" s="23">
        <v>0</v>
      </c>
      <c r="G7" s="23">
        <v>0</v>
      </c>
      <c r="H7" s="23" t="s">
        <v>96</v>
      </c>
      <c r="I7" s="23" t="s">
        <v>97</v>
      </c>
      <c r="J7" s="23" t="s">
        <v>98</v>
      </c>
      <c r="K7" s="23" t="s">
        <v>99</v>
      </c>
      <c r="L7" s="23" t="s">
        <v>100</v>
      </c>
      <c r="M7" s="23" t="s">
        <v>101</v>
      </c>
      <c r="N7" s="24" t="s">
        <v>102</v>
      </c>
      <c r="O7" s="24">
        <v>66.67</v>
      </c>
      <c r="P7" s="24">
        <v>0.47</v>
      </c>
      <c r="Q7" s="24">
        <v>100</v>
      </c>
      <c r="R7" s="24">
        <v>2046</v>
      </c>
      <c r="S7" s="24">
        <v>66500</v>
      </c>
      <c r="T7" s="24">
        <v>25.33</v>
      </c>
      <c r="U7" s="24">
        <v>2625.35</v>
      </c>
      <c r="V7" s="24">
        <v>311</v>
      </c>
      <c r="W7" s="24">
        <v>4.8</v>
      </c>
      <c r="X7" s="24">
        <v>64.790000000000006</v>
      </c>
      <c r="Y7" s="24">
        <v>70.52</v>
      </c>
      <c r="Z7" s="24">
        <v>67.87</v>
      </c>
      <c r="AA7" s="24">
        <v>69.31</v>
      </c>
      <c r="AB7" s="24">
        <v>68.14</v>
      </c>
      <c r="AC7" s="24">
        <v>65.2</v>
      </c>
      <c r="AD7" s="24">
        <v>95.33</v>
      </c>
      <c r="AE7" s="24">
        <v>92.17</v>
      </c>
      <c r="AF7" s="24">
        <v>101.83</v>
      </c>
      <c r="AG7" s="24">
        <v>95.1</v>
      </c>
      <c r="AH7" s="24">
        <v>105.56</v>
      </c>
      <c r="AI7" s="24">
        <v>100.06</v>
      </c>
      <c r="AJ7" s="24">
        <v>1058.43</v>
      </c>
      <c r="AK7" s="24">
        <v>1234.71</v>
      </c>
      <c r="AL7" s="24">
        <v>1473.99</v>
      </c>
      <c r="AM7" s="24">
        <v>1759.1</v>
      </c>
      <c r="AN7" s="24">
        <v>2034.94</v>
      </c>
      <c r="AO7" s="24">
        <v>162.82</v>
      </c>
      <c r="AP7" s="24">
        <v>193.62</v>
      </c>
      <c r="AQ7" s="24">
        <v>44.51</v>
      </c>
      <c r="AR7" s="24">
        <v>225.85</v>
      </c>
      <c r="AS7" s="24">
        <v>40.89</v>
      </c>
      <c r="AT7" s="24">
        <v>84.61</v>
      </c>
      <c r="AU7" s="24">
        <v>121.8</v>
      </c>
      <c r="AV7" s="24">
        <v>118.01</v>
      </c>
      <c r="AW7" s="24">
        <v>117.19</v>
      </c>
      <c r="AX7" s="24">
        <v>120.09</v>
      </c>
      <c r="AY7" s="24">
        <v>123.93</v>
      </c>
      <c r="AZ7" s="24">
        <v>125.61</v>
      </c>
      <c r="BA7" s="24">
        <v>67.75</v>
      </c>
      <c r="BB7" s="24">
        <v>150.30000000000001</v>
      </c>
      <c r="BC7" s="24">
        <v>45.1</v>
      </c>
      <c r="BD7" s="24">
        <v>126.98</v>
      </c>
      <c r="BE7" s="24">
        <v>106.63</v>
      </c>
      <c r="BF7" s="24">
        <v>2763.62</v>
      </c>
      <c r="BG7" s="24">
        <v>2668.18</v>
      </c>
      <c r="BH7" s="24">
        <v>2777.52</v>
      </c>
      <c r="BI7" s="24">
        <v>2871.93</v>
      </c>
      <c r="BJ7" s="24">
        <v>2814.82</v>
      </c>
      <c r="BK7" s="24">
        <v>398.42</v>
      </c>
      <c r="BL7" s="24">
        <v>393.35</v>
      </c>
      <c r="BM7" s="24">
        <v>397.03</v>
      </c>
      <c r="BN7" s="24">
        <v>424.95</v>
      </c>
      <c r="BO7" s="24">
        <v>537.62</v>
      </c>
      <c r="BP7" s="24">
        <v>386.06</v>
      </c>
      <c r="BQ7" s="24">
        <v>34.36</v>
      </c>
      <c r="BR7" s="24">
        <v>31.1</v>
      </c>
      <c r="BS7" s="24">
        <v>31.16</v>
      </c>
      <c r="BT7" s="24">
        <v>28.17</v>
      </c>
      <c r="BU7" s="24">
        <v>25.12</v>
      </c>
      <c r="BV7" s="24">
        <v>50.7</v>
      </c>
      <c r="BW7" s="24">
        <v>48.13</v>
      </c>
      <c r="BX7" s="24">
        <v>46.58</v>
      </c>
      <c r="BY7" s="24">
        <v>41.67</v>
      </c>
      <c r="BZ7" s="24">
        <v>37.880000000000003</v>
      </c>
      <c r="CA7" s="24">
        <v>51.14</v>
      </c>
      <c r="CB7" s="24">
        <v>294.95999999999998</v>
      </c>
      <c r="CC7" s="24">
        <v>325.51</v>
      </c>
      <c r="CD7" s="24">
        <v>323.06</v>
      </c>
      <c r="CE7" s="24">
        <v>350.68</v>
      </c>
      <c r="CF7" s="24">
        <v>393.24</v>
      </c>
      <c r="CG7" s="24">
        <v>289.81</v>
      </c>
      <c r="CH7" s="24">
        <v>301.54000000000002</v>
      </c>
      <c r="CI7" s="24">
        <v>311.73</v>
      </c>
      <c r="CJ7" s="24">
        <v>326.49</v>
      </c>
      <c r="CK7" s="24">
        <v>355.98</v>
      </c>
      <c r="CL7" s="24">
        <v>329.31</v>
      </c>
      <c r="CM7" s="24">
        <v>41.73</v>
      </c>
      <c r="CN7" s="24">
        <v>41.54</v>
      </c>
      <c r="CO7" s="24">
        <v>38.97</v>
      </c>
      <c r="CP7" s="24">
        <v>37.86</v>
      </c>
      <c r="CQ7" s="24">
        <v>37.06</v>
      </c>
      <c r="CR7" s="24">
        <v>56.45</v>
      </c>
      <c r="CS7" s="24">
        <v>58.26</v>
      </c>
      <c r="CT7" s="24">
        <v>56.76</v>
      </c>
      <c r="CU7" s="24">
        <v>58.02</v>
      </c>
      <c r="CV7" s="24">
        <v>71.180000000000007</v>
      </c>
      <c r="CW7" s="24">
        <v>54.37</v>
      </c>
      <c r="CX7" s="24">
        <v>100</v>
      </c>
      <c r="CY7" s="24">
        <v>100</v>
      </c>
      <c r="CZ7" s="24">
        <v>100</v>
      </c>
      <c r="DA7" s="24">
        <v>100</v>
      </c>
      <c r="DB7" s="24">
        <v>100</v>
      </c>
      <c r="DC7" s="24">
        <v>54.99</v>
      </c>
      <c r="DD7" s="24">
        <v>66.430000000000007</v>
      </c>
      <c r="DE7" s="24">
        <v>66.88</v>
      </c>
      <c r="DF7" s="24">
        <v>63.66</v>
      </c>
      <c r="DG7" s="24">
        <v>70.92</v>
      </c>
      <c r="DH7" s="24">
        <v>84.89</v>
      </c>
      <c r="DI7" s="24">
        <v>13.45</v>
      </c>
      <c r="DJ7" s="24">
        <v>15.72</v>
      </c>
      <c r="DK7" s="24">
        <v>17.48</v>
      </c>
      <c r="DL7" s="24">
        <v>19.78</v>
      </c>
      <c r="DM7" s="24">
        <v>22.09</v>
      </c>
      <c r="DN7" s="24">
        <v>15.4</v>
      </c>
      <c r="DO7" s="24">
        <v>16.28</v>
      </c>
      <c r="DP7" s="24">
        <v>16.75</v>
      </c>
      <c r="DQ7" s="24">
        <v>19.34</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2026-01-26T10:02:38Z</cp:lastPrinted>
  <dcterms:created xsi:type="dcterms:W3CDTF">2025-12-23T06:30:58Z</dcterms:created>
  <dcterms:modified xsi:type="dcterms:W3CDTF">2026-02-25T02:02:59Z</dcterms:modified>
  <cp:category/>
</cp:coreProperties>
</file>