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21 箕面市○\分析表\"/>
    </mc:Choice>
  </mc:AlternateContent>
  <xr:revisionPtr revIDLastSave="0" documentId="13_ncr:1_{24323E92-61FE-441C-80BF-32EA92B7DF1A}" xr6:coauthVersionLast="47" xr6:coauthVersionMax="47" xr10:uidLastSave="{00000000-0000-0000-0000-000000000000}"/>
  <workbookProtection workbookAlgorithmName="SHA-512" workbookHashValue="8+ehEYJ/cOLPTGurvQXmNM/jd70ezt/tqw4X3mG7p7mkAeogXNukDUyDqMZVwVGIDexXgDGxFF4nyR85pJ8GpQ==" workbookSaltValue="SX6s4XRLtKFNJ6hn2aJPw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E85" i="4"/>
  <c r="AT10" i="4"/>
  <c r="P10" i="4"/>
  <c r="P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<sst xmlns="http://schemas.openxmlformats.org/spreadsheetml/2006/main" count="236" uniqueCount="115">
  <si>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</si>
  <si>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</si>
  <si>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</si>
  <si>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</si>
  <si>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</si>
  <si>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</si>
  <si>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</si>
  <si>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</si>
  <si>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</si>
  <si>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</si>
  <si>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</si>
  <si>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</si>
  <si>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</si>
  <si>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</si>
  <si>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</si>
  <si>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</si>
  <si>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</si>
  <si>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</si>
  <si>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</si>
  <si>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</si>
  <si>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</si>
  <si>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</si>
  <si>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</si>
  <si>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</si>
  <si>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</si>
  <si>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</si>
  <si>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</si>
  <si>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</si>
  <si>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</si>
  <si>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</si>
  <si>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</si>
  <si>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</si>
  <si>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</si>
  <si>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</si>
  <si>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</si>
  <si>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</si>
  <si>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</si>
  <si>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</si>
  <si>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</si>
  <si>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</si>
  <si>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</si>
  <si>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</si>
  <si>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</si>
  <si>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</si>
  <si>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</si>
  <si>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</si>
  <si>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</si>
  <si>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</si>
  <si>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</si>
  <si>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</si>
  <si>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</si>
  <si>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</si>
  <si>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</si>
  <si>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</si>
  <si>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</si>
  <si>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</si>
  <si>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</si>
  <si>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</si>
  <si>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</si>
  <si>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</si>
  <si>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</si>
  <si>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</si>
  <si>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</si>
  <si>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</si>
  <si>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</si>
  <si>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</si>
  <si>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</si>
  <si>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</si>
  <si>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</si>
  <si>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</si>
  <si>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</si>
  <si>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</si>
  <si>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</si>
  <si>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</si>
  <si>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</si>
  <si>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</si>
  <si>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</si>
  <si>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</si>
  <si>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</si>
  <si>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</si>
  <si>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</si>
  <si>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</si>
  <si>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</si>
  <si>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</si>
  <si>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</si>
  <si>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</si>
  <si>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</si>
  <si>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</si>
  <si>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</si>
  <si>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</si>
  <si>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</si>
  <si>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</si>
  <si>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</si>
  <si>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</si>
  <si>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</si>
  <si>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</si>
  <si>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箕面市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</si>
  <si>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</si>
  <si>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</si>
  <si>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</si>
  <si>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</si>
  <si>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</si>
  <si>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</si>
  <si>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</si>
  <si>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</si>
  <si>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</si>
  <si>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</si>
  <si>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</si>
  <si>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</si>
  <si>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</si>
  <si>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</si>
  <si>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</si>
  <si>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⑤⑥については、流域下水道維持管理負担金が前年度に比べて大きく減少したことが要因で、経常収支比率は前年度に比べて2.76ポイント増加し、また汚水処理原価も前年度に比べて4.37円減少しました。その結果、前年度に100％を下回っていた経費回収率は4.64ポイント増加して103.99％となり、再び100％を上回る健全な水準となりました。
　一方で、依然として流域下水道維持管理負担金の精算金が高額となっており、かつ翌年度の収入としている影響は大きく、仮に当該年度に精算金を費用戻入したものとして試算すると、経費回収率は111.52％となります。
　②については、平成17年度以降、累積欠損金は生じていません。
　③については、工事の竣工時期等による未払金の増減により、流動負債に年度間のばらつきは見られますが、全体としては現預金の増加に伴って流動資産が増加しており、類似団体平均値と比較するとゆとりのある財政状況となっています。
　④については、老朽管路の大規模更新に備え、資金残高を勘案しながら借入抑制を実施しているため、企業債残高は順調に減少しています。
　⑦については、単独処理場を有していないため、当該値を計上していません。
　⑧については、一部を除いて水洗化済であり、水洗化率は99.98％となっています。</t>
    <rPh sb="23" eb="26">
      <t>ゼンネンド</t>
    </rPh>
    <rPh sb="27" eb="28">
      <t>クラ</t>
    </rPh>
    <rPh sb="30" eb="31">
      <t>オオ</t>
    </rPh>
    <rPh sb="33" eb="35">
      <t>ゲンショウ</t>
    </rPh>
    <rPh sb="40" eb="42">
      <t>ヨウイン</t>
    </rPh>
    <rPh sb="72" eb="74">
      <t>オスイ</t>
    </rPh>
    <rPh sb="74" eb="76">
      <t>ショリ</t>
    </rPh>
    <rPh sb="76" eb="78">
      <t>ゲンカ</t>
    </rPh>
    <rPh sb="79" eb="82">
      <t>ゼンネンド</t>
    </rPh>
    <rPh sb="83" eb="84">
      <t>クラ</t>
    </rPh>
    <rPh sb="100" eb="102">
      <t>ケッカ</t>
    </rPh>
    <rPh sb="103" eb="106">
      <t>ゼンネンド</t>
    </rPh>
    <rPh sb="112" eb="114">
      <t>シタマワ</t>
    </rPh>
    <rPh sb="118" eb="120">
      <t>ケイヒ</t>
    </rPh>
    <rPh sb="120" eb="123">
      <t>カイシュウリツ</t>
    </rPh>
    <rPh sb="147" eb="148">
      <t>フタタ</t>
    </rPh>
    <rPh sb="154" eb="156">
      <t>ウワマワ</t>
    </rPh>
    <rPh sb="157" eb="159">
      <t>ケンゼン</t>
    </rPh>
    <rPh sb="160" eb="162">
      <t>スイジュン</t>
    </rPh>
    <rPh sb="171" eb="173">
      <t>イッポウ</t>
    </rPh>
    <rPh sb="175" eb="177">
      <t>イゼン</t>
    </rPh>
    <rPh sb="222" eb="223">
      <t>オオ</t>
    </rPh>
    <phoneticPr fontId="4"/>
  </si>
  <si>
    <t>　令和6年度末の整備状況では、管路全体の約40％が令和14年3月末までに法定耐用年数を超える見込みとなっています。
　①については、類似団体平均値と比較して高くなっているのは、本市の下水道施設が早い時期に整備を完了したことによるものです。
　②については、汚水管路、雨水管路ともに法定耐用年数を経過した管路が増加していることから、管渠老朽化率は前年度と比べて2.11ポイント増加しており、類似団体平均値や全国平均と比較して高くなっています。
　③については、類似団体平均値や全国平均を上回る管渠改善率となっていますが、管路調査・健全度判定に基づき更生工事等を実施しているため、年度により施工延長のばらつきがあります。</t>
    <phoneticPr fontId="4"/>
  </si>
  <si>
    <t>　本市の公共下水道事業は昭和42年度に事業開始しており、法定耐用年数を経過した管路が増加していますが、令和7年度を初年度とする「箕面市下水道事業経営戦略」におけるストックマネジメント計画に基づき、管路の状態を確認し健全度判定を行いながら、管路の修繕・更生工事等を適切に実施することとしています。
　管渠老朽化率の上昇に伴い、これまで以上に管路更生の増加が見込まれることから、建設改良積立金や内部留保資金のほか、国庫交付金等についても最大限に活用し、財源確保に努めます。
　また、経常収支比率や経費回収率に大きな影響を与える流域下水道維持管理負担金については、物価高の影響等により今後も増加していくことが見込まれていることから、引き続きその動向を注視していきます。</t>
    <rPh sb="51" eb="53">
      <t>レイワ</t>
    </rPh>
    <rPh sb="54" eb="56">
      <t>ネンド</t>
    </rPh>
    <rPh sb="57" eb="60">
      <t>ショネンド</t>
    </rPh>
    <rPh sb="70" eb="72">
      <t>ジギョウ</t>
    </rPh>
    <rPh sb="72" eb="74">
      <t>ケイエイ</t>
    </rPh>
    <rPh sb="74" eb="76">
      <t>センリャク</t>
    </rPh>
    <rPh sb="98" eb="100">
      <t>カンロ</t>
    </rPh>
    <rPh sb="101" eb="103">
      <t>ジョウタイ</t>
    </rPh>
    <rPh sb="104" eb="106">
      <t>カクニン</t>
    </rPh>
    <rPh sb="113" eb="114">
      <t>オコナ</t>
    </rPh>
    <rPh sb="149" eb="151">
      <t>カンキョ</t>
    </rPh>
    <rPh sb="151" eb="154">
      <t>ロウキュウカ</t>
    </rPh>
    <rPh sb="154" eb="155">
      <t>リツ</t>
    </rPh>
    <rPh sb="156" eb="158">
      <t>ジョウショウ</t>
    </rPh>
    <rPh sb="159" eb="160">
      <t>トモナ</t>
    </rPh>
    <rPh sb="166" eb="168">
      <t>イジョウ</t>
    </rPh>
    <rPh sb="169" eb="171">
      <t>カンロ</t>
    </rPh>
    <rPh sb="171" eb="173">
      <t>コウセイ</t>
    </rPh>
    <rPh sb="174" eb="176">
      <t>ゾウカ</t>
    </rPh>
    <rPh sb="177" eb="179">
      <t>ミコ</t>
    </rPh>
    <rPh sb="239" eb="241">
      <t>ケイジョウ</t>
    </rPh>
    <rPh sb="241" eb="243">
      <t>シュウシ</t>
    </rPh>
    <rPh sb="243" eb="245">
      <t>ヒリツ</t>
    </rPh>
    <rPh sb="246" eb="248">
      <t>ケイヒ</t>
    </rPh>
    <rPh sb="248" eb="251">
      <t>カイシュウリツ</t>
    </rPh>
    <rPh sb="252" eb="253">
      <t>オオ</t>
    </rPh>
    <rPh sb="255" eb="257">
      <t>エイキョウ</t>
    </rPh>
    <rPh sb="258" eb="259">
      <t>アタ</t>
    </rPh>
    <rPh sb="261" eb="263">
      <t>リュウイキ</t>
    </rPh>
    <rPh sb="263" eb="266">
      <t>ゲスイドウ</t>
    </rPh>
    <rPh sb="266" eb="268">
      <t>イジ</t>
    </rPh>
    <rPh sb="268" eb="270">
      <t>カンリ</t>
    </rPh>
    <rPh sb="270" eb="273">
      <t>フタンキン</t>
    </rPh>
    <rPh sb="279" eb="282">
      <t>ブッカダカ</t>
    </rPh>
    <rPh sb="283" eb="285">
      <t>エイキョウ</t>
    </rPh>
    <rPh sb="285" eb="286">
      <t>トウ</t>
    </rPh>
    <rPh sb="289" eb="291">
      <t>コンゴ</t>
    </rPh>
    <rPh sb="292" eb="294">
      <t>ゾウカ</t>
    </rPh>
    <rPh sb="301" eb="303">
      <t>ミコ</t>
    </rPh>
    <rPh sb="313" eb="314">
      <t>ヒ</t>
    </rPh>
    <rPh sb="315" eb="316">
      <t>ツヅ</t>
    </rPh>
    <rPh sb="319" eb="321">
      <t>ドウコウ</t>
    </rPh>
    <rPh sb="322" eb="324">
      <t>チュウシ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</si>
</sst>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1.06</c:v>
                </c:pt>
                <c:pt idx="1">
                  <c:v>0</c:v>
                </c:pt>
                <c:pt idx="2" formatCode="#,##0.00;&quot;△&quot;#,##0.00;&quot;-&quot;">
                  <c:v>0.09</c:v>
                </c:pt>
                <c:pt idx="3" formatCode="#,##0.00;&quot;△&quot;#,##0.00;&quot;-&quot;">
                  <c:v>0.28999999999999998</c:v>
                </c:pt>
                <c:pt idx="4" formatCode="#,##0.00;&quot;△&quot;#,##0.00;&quot;-&quot;">
                  <c:v>0.27</c:v>
                </c:pt>
              </c:numCache>
            </c:numRef>
          </c:val>
          <c:extLst>
            <c:ext xmlns:c16="http://schemas.microsoft.com/office/drawing/2014/chart" uri="{C3380CC4-5D6E-409C-BE32-E72D297353CC}">
              <c16:uniqueId val="{00000000-6C1D-465C-B5E4-42AB9F1AD39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6C1D-465C-B5E4-42AB9F1AD39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9F-49E4-A0C8-3879AB1490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239F-49E4-A0C8-3879AB1490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99.97</c:v>
                </c:pt>
                <c:pt idx="1">
                  <c:v>99.97</c:v>
                </c:pt>
                <c:pt idx="2">
                  <c:v>99.98</c:v>
                </c:pt>
                <c:pt idx="3">
                  <c:v>99.98</c:v>
                </c:pt>
                <c:pt idx="4">
                  <c:v>99.98</c:v>
                </c:pt>
              </c:numCache>
            </c:numRef>
          </c:val>
          <c:extLst>
            <c:ext xmlns:c16="http://schemas.microsoft.com/office/drawing/2014/chart" uri="{C3380CC4-5D6E-409C-BE32-E72D297353CC}">
              <c16:uniqueId val="{00000000-3D8E-4652-B39F-AF75D07B17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3D8E-4652-B39F-AF75D07B17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109.32</c:v>
                </c:pt>
                <c:pt idx="1">
                  <c:v>111.63</c:v>
                </c:pt>
                <c:pt idx="2">
                  <c:v>102.91</c:v>
                </c:pt>
                <c:pt idx="3">
                  <c:v>105.95</c:v>
                </c:pt>
                <c:pt idx="4">
                  <c:v>108.71</c:v>
                </c:pt>
              </c:numCache>
            </c:numRef>
          </c:val>
          <c:extLst>
            <c:ext xmlns:c16="http://schemas.microsoft.com/office/drawing/2014/chart" uri="{C3380CC4-5D6E-409C-BE32-E72D297353CC}">
              <c16:uniqueId val="{00000000-E7A0-4A7C-83B5-57AC5BF549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E7A0-4A7C-83B5-57AC5BF549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37.200000000000003</c:v>
                </c:pt>
                <c:pt idx="1">
                  <c:v>39.43</c:v>
                </c:pt>
                <c:pt idx="2">
                  <c:v>41.42</c:v>
                </c:pt>
                <c:pt idx="3">
                  <c:v>43.29</c:v>
                </c:pt>
                <c:pt idx="4">
                  <c:v>45.01</c:v>
                </c:pt>
              </c:numCache>
            </c:numRef>
          </c:val>
          <c:extLst>
            <c:ext xmlns:c16="http://schemas.microsoft.com/office/drawing/2014/chart" uri="{C3380CC4-5D6E-409C-BE32-E72D297353CC}">
              <c16:uniqueId val="{00000000-C107-46D9-9049-C480490EB4A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C107-46D9-9049-C480490EB4A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8.1300000000000008</c:v>
                </c:pt>
                <c:pt idx="1">
                  <c:v>8.16</c:v>
                </c:pt>
                <c:pt idx="2">
                  <c:v>10.79</c:v>
                </c:pt>
                <c:pt idx="3">
                  <c:v>14.77</c:v>
                </c:pt>
                <c:pt idx="4">
                  <c:v>16.88</c:v>
                </c:pt>
              </c:numCache>
            </c:numRef>
          </c:val>
          <c:extLst>
            <c:ext xmlns:c16="http://schemas.microsoft.com/office/drawing/2014/chart" uri="{C3380CC4-5D6E-409C-BE32-E72D297353CC}">
              <c16:uniqueId val="{00000000-84DF-4968-8334-FFA74FE77C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84DF-4968-8334-FFA74FE77C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64-4528-8240-D0FAE8C60B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2B64-4528-8240-D0FAE8C60B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624.07000000000005</c:v>
                </c:pt>
                <c:pt idx="1">
                  <c:v>810.18</c:v>
                </c:pt>
                <c:pt idx="2">
                  <c:v>851.06</c:v>
                </c:pt>
                <c:pt idx="3">
                  <c:v>741.24</c:v>
                </c:pt>
                <c:pt idx="4">
                  <c:v>806.41</c:v>
                </c:pt>
              </c:numCache>
            </c:numRef>
          </c:val>
          <c:extLst>
            <c:ext xmlns:c16="http://schemas.microsoft.com/office/drawing/2014/chart" uri="{C3380CC4-5D6E-409C-BE32-E72D297353CC}">
              <c16:uniqueId val="{00000000-A32A-4B68-8C4B-6FAFD86E82B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A32A-4B68-8C4B-6FAFD86E82B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142.36000000000001</c:v>
                </c:pt>
                <c:pt idx="1">
                  <c:v>124.94</c:v>
                </c:pt>
                <c:pt idx="2">
                  <c:v>114.38</c:v>
                </c:pt>
                <c:pt idx="3">
                  <c:v>103.64</c:v>
                </c:pt>
                <c:pt idx="4">
                  <c:v>92.45</c:v>
                </c:pt>
              </c:numCache>
            </c:numRef>
          </c:val>
          <c:extLst>
            <c:ext xmlns:c16="http://schemas.microsoft.com/office/drawing/2014/chart" uri="{C3380CC4-5D6E-409C-BE32-E72D297353CC}">
              <c16:uniqueId val="{00000000-93E5-4449-99B2-02CD36B1BF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93E5-4449-99B2-02CD36B1BF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105.09</c:v>
                </c:pt>
                <c:pt idx="1">
                  <c:v>113.52</c:v>
                </c:pt>
                <c:pt idx="2">
                  <c:v>102.15</c:v>
                </c:pt>
                <c:pt idx="3">
                  <c:v>99.35</c:v>
                </c:pt>
                <c:pt idx="4">
                  <c:v>103.99</c:v>
                </c:pt>
              </c:numCache>
            </c:numRef>
          </c:val>
          <c:extLst>
            <c:ext xmlns:c16="http://schemas.microsoft.com/office/drawing/2014/chart" uri="{C3380CC4-5D6E-409C-BE32-E72D297353CC}">
              <c16:uniqueId val="{00000000-1739-412D-8A46-68F544FD694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1739-412D-8A46-68F544FD694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91.87</c:v>
                </c:pt>
                <c:pt idx="1">
                  <c:v>89.62</c:v>
                </c:pt>
                <c:pt idx="2">
                  <c:v>100.39</c:v>
                </c:pt>
                <c:pt idx="3">
                  <c:v>103.57</c:v>
                </c:pt>
                <c:pt idx="4">
                  <c:v>99.2</c:v>
                </c:pt>
              </c:numCache>
            </c:numRef>
          </c:val>
          <c:extLst>
            <c:ext xmlns:c16="http://schemas.microsoft.com/office/drawing/2014/chart" uri="{C3380CC4-5D6E-409C-BE32-E72D297353CC}">
              <c16:uniqueId val="{00000000-E85E-4259-8BAC-22186896F13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E85E-4259-8BAC-22186896F13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大阪府　箕面市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Ac1</v>
      </c>
      <c r="X8" s="39"/>
      <c r="Y8" s="39"/>
      <c r="Z8" s="39"/>
      <c r="AA8" s="39"/>
      <c r="AB8" s="39"/>
      <c r="AC8" s="39"/>
      <c r="AD8" s="40" t="str">
        <f>データ!$M$6</f>
        <v>自治体職員</v>
      </c>
      <c r="AE8" s="40"/>
      <c r="AF8" s="40"/>
      <c r="AG8" s="40"/>
      <c r="AH8" s="40"/>
      <c r="AI8" s="40"/>
      <c r="AJ8" s="40"/>
      <c r="AK8" s="3"/>
      <c r="AL8" s="41">
        <f>データ!S6</f>
        <v>139527</v>
      </c>
      <c r="AM8" s="41"/>
      <c r="AN8" s="41"/>
      <c r="AO8" s="41"/>
      <c r="AP8" s="41"/>
      <c r="AQ8" s="41"/>
      <c r="AR8" s="41"/>
      <c r="AS8" s="41"/>
      <c r="AT8" s="34">
        <f>データ!T6</f>
        <v>47.9</v>
      </c>
      <c r="AU8" s="34"/>
      <c r="AV8" s="34"/>
      <c r="AW8" s="34"/>
      <c r="AX8" s="34"/>
      <c r="AY8" s="34"/>
      <c r="AZ8" s="34"/>
      <c r="BA8" s="34"/>
      <c r="BB8" s="34">
        <f>データ!U6</f>
        <v>2912.88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91.21</v>
      </c>
      <c r="J10" s="34"/>
      <c r="K10" s="34"/>
      <c r="L10" s="34"/>
      <c r="M10" s="34"/>
      <c r="N10" s="34"/>
      <c r="O10" s="34"/>
      <c r="P10" s="34">
        <f>データ!P6</f>
        <v>99.99</v>
      </c>
      <c r="Q10" s="34"/>
      <c r="R10" s="34"/>
      <c r="S10" s="34"/>
      <c r="T10" s="34"/>
      <c r="U10" s="34"/>
      <c r="V10" s="34"/>
      <c r="W10" s="34">
        <f>データ!Q6</f>
        <v>75.540000000000006</v>
      </c>
      <c r="X10" s="34"/>
      <c r="Y10" s="34"/>
      <c r="Z10" s="34"/>
      <c r="AA10" s="34"/>
      <c r="AB10" s="34"/>
      <c r="AC10" s="34"/>
      <c r="AD10" s="41">
        <f>データ!R6</f>
        <v>1863</v>
      </c>
      <c r="AE10" s="41"/>
      <c r="AF10" s="41"/>
      <c r="AG10" s="41"/>
      <c r="AH10" s="41"/>
      <c r="AI10" s="41"/>
      <c r="AJ10" s="41"/>
      <c r="AK10" s="2"/>
      <c r="AL10" s="41">
        <f>データ!V6</f>
        <v>139923</v>
      </c>
      <c r="AM10" s="41"/>
      <c r="AN10" s="41"/>
      <c r="AO10" s="41"/>
      <c r="AP10" s="41"/>
      <c r="AQ10" s="41"/>
      <c r="AR10" s="41"/>
      <c r="AS10" s="41"/>
      <c r="AT10" s="34">
        <f>データ!W6</f>
        <v>19.559999999999999</v>
      </c>
      <c r="AU10" s="34"/>
      <c r="AV10" s="34"/>
      <c r="AW10" s="34"/>
      <c r="AX10" s="34"/>
      <c r="AY10" s="34"/>
      <c r="AZ10" s="34"/>
      <c r="BA10" s="34"/>
      <c r="BB10" s="34">
        <f>データ!X6</f>
        <v>7153.53</v>
      </c>
      <c r="BC10" s="34"/>
      <c r="BD10" s="34"/>
      <c r="BE10" s="34"/>
      <c r="BF10" s="34"/>
      <c r="BG10" s="34"/>
      <c r="BH10" s="34"/>
      <c r="BI10" s="34"/>
      <c r="BJ10" s="2"/>
      <c r="BK10" s="2"/>
      <c r="BL10" s="60" t="s">
        <v>22</v>
      </c>
      <c r="BM10" s="61"/>
      <c r="BN10" s="62" t="s">
        <v>23</v>
      </c>
      <c r="BO10" s="62"/>
      <c r="BP10" s="62"/>
      <c r="BQ10" s="62"/>
      <c r="BR10" s="62"/>
      <c r="BS10" s="62"/>
      <c r="BT10" s="62"/>
      <c r="BU10" s="62"/>
      <c r="BV10" s="62"/>
      <c r="BW10" s="62"/>
      <c r="BX10" s="62"/>
      <c r="BY10" s="6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112</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114</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O5kxlo+MFWOdwsKfI8/P4dFyMQ5CzPVIKd8Ca0hDOLt/O4n+jKIqW5nBpdBHC8M9oFAOjH5H/6D5M2L7oXiA==" saltValue="2P/s1X0tdswEo1GjRmoXj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272205</v>
      </c>
      <c r="D6" s="19">
        <f t="shared" si="3"/>
        <v>46</v>
      </c>
      <c r="E6" s="19">
        <f t="shared" si="3"/>
        <v>17</v>
      </c>
      <c r="F6" s="19">
        <f t="shared" si="3"/>
        <v>1</v>
      </c>
      <c r="G6" s="19">
        <f t="shared" si="3"/>
        <v>0</v>
      </c>
      <c r="H6" s="19" t="str">
        <f t="shared" si="3"/>
        <v>大阪府　箕面市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91.21</v>
      </c>
      <c r="P6" s="20">
        <f t="shared" si="3"/>
        <v>99.99</v>
      </c>
      <c r="Q6" s="20">
        <f t="shared" si="3"/>
        <v>75.540000000000006</v>
      </c>
      <c r="R6" s="20">
        <f t="shared" si="3"/>
        <v>1863</v>
      </c>
      <c r="S6" s="20">
        <f t="shared" si="3"/>
        <v>139527</v>
      </c>
      <c r="T6" s="20">
        <f t="shared" si="3"/>
        <v>47.9</v>
      </c>
      <c r="U6" s="20">
        <f t="shared" si="3"/>
        <v>2912.88</v>
      </c>
      <c r="V6" s="20">
        <f t="shared" si="3"/>
        <v>139923</v>
      </c>
      <c r="W6" s="20">
        <f t="shared" si="3"/>
        <v>19.559999999999999</v>
      </c>
      <c r="X6" s="20">
        <f t="shared" si="3"/>
        <v>7153.53</v>
      </c>
      <c r="Y6" s="21">
        <f>IF(Y7="",NA(),Y7)</f>
        <v>109.32</v>
      </c>
      <c r="Z6" s="21">
        <f t="shared" ref="Z6:AH6" si="4">IF(Z7="",NA(),Z7)</f>
        <v>111.63</v>
      </c>
      <c r="AA6" s="21">
        <f t="shared" si="4"/>
        <v>102.91</v>
      </c>
      <c r="AB6" s="21">
        <f t="shared" si="4"/>
        <v>105.95</v>
      </c>
      <c r="AC6" s="21">
        <f t="shared" si="4"/>
        <v>108.71</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624.07000000000005</v>
      </c>
      <c r="AV6" s="21">
        <f t="shared" ref="AV6:BD6" si="6">IF(AV7="",NA(),AV7)</f>
        <v>810.18</v>
      </c>
      <c r="AW6" s="21">
        <f t="shared" si="6"/>
        <v>851.06</v>
      </c>
      <c r="AX6" s="21">
        <f t="shared" si="6"/>
        <v>741.24</v>
      </c>
      <c r="AY6" s="21">
        <f t="shared" si="6"/>
        <v>806.41</v>
      </c>
      <c r="AZ6" s="21">
        <f t="shared" si="6"/>
        <v>72.930000000000007</v>
      </c>
      <c r="BA6" s="21">
        <f t="shared" si="6"/>
        <v>80.08</v>
      </c>
      <c r="BB6" s="21">
        <f t="shared" si="6"/>
        <v>87.33</v>
      </c>
      <c r="BC6" s="21">
        <f t="shared" si="6"/>
        <v>92.26</v>
      </c>
      <c r="BD6" s="21">
        <f t="shared" si="6"/>
        <v>99.9</v>
      </c>
      <c r="BE6" s="20" t="str">
        <f>IF(BE7="","",IF(BE7="-","【-】","【"&amp;SUBSTITUTE(TEXT(BE7,"#,##0.00"),"-","△")&amp;"】"))</f>
        <v>【82.75】</v>
      </c>
      <c r="BF6" s="21">
        <f>IF(BF7="",NA(),BF7)</f>
        <v>142.36000000000001</v>
      </c>
      <c r="BG6" s="21">
        <f t="shared" ref="BG6:BO6" si="7">IF(BG7="",NA(),BG7)</f>
        <v>124.94</v>
      </c>
      <c r="BH6" s="21">
        <f t="shared" si="7"/>
        <v>114.38</v>
      </c>
      <c r="BI6" s="21">
        <f t="shared" si="7"/>
        <v>103.64</v>
      </c>
      <c r="BJ6" s="21">
        <f t="shared" si="7"/>
        <v>92.45</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105.09</v>
      </c>
      <c r="BR6" s="21">
        <f t="shared" ref="BR6:BZ6" si="8">IF(BR7="",NA(),BR7)</f>
        <v>113.52</v>
      </c>
      <c r="BS6" s="21">
        <f t="shared" si="8"/>
        <v>102.15</v>
      </c>
      <c r="BT6" s="21">
        <f t="shared" si="8"/>
        <v>99.35</v>
      </c>
      <c r="BU6" s="21">
        <f t="shared" si="8"/>
        <v>103.99</v>
      </c>
      <c r="BV6" s="21">
        <f t="shared" si="8"/>
        <v>98.61</v>
      </c>
      <c r="BW6" s="21">
        <f t="shared" si="8"/>
        <v>98.75</v>
      </c>
      <c r="BX6" s="21">
        <f t="shared" si="8"/>
        <v>98.36</v>
      </c>
      <c r="BY6" s="21">
        <f t="shared" si="8"/>
        <v>97.29</v>
      </c>
      <c r="BZ6" s="21">
        <f t="shared" si="8"/>
        <v>99.29</v>
      </c>
      <c r="CA6" s="20" t="str">
        <f>IF(CA7="","",IF(CA7="-","【-】","【"&amp;SUBSTITUTE(TEXT(CA7,"#,##0.00"),"-","△")&amp;"】"))</f>
        <v>【97.94】</v>
      </c>
      <c r="CB6" s="21">
        <f>IF(CB7="",NA(),CB7)</f>
        <v>91.87</v>
      </c>
      <c r="CC6" s="21">
        <f t="shared" ref="CC6:CK6" si="9">IF(CC7="",NA(),CC7)</f>
        <v>89.62</v>
      </c>
      <c r="CD6" s="21">
        <f t="shared" si="9"/>
        <v>100.39</v>
      </c>
      <c r="CE6" s="21">
        <f t="shared" si="9"/>
        <v>103.57</v>
      </c>
      <c r="CF6" s="21">
        <f t="shared" si="9"/>
        <v>99.2</v>
      </c>
      <c r="CG6" s="21">
        <f t="shared" si="9"/>
        <v>141.24</v>
      </c>
      <c r="CH6" s="21">
        <f t="shared" si="9"/>
        <v>142.03</v>
      </c>
      <c r="CI6" s="21">
        <f t="shared" si="9"/>
        <v>142.11000000000001</v>
      </c>
      <c r="CJ6" s="21">
        <f t="shared" si="9"/>
        <v>145.49</v>
      </c>
      <c r="CK6" s="21">
        <f t="shared" si="9"/>
        <v>144.28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62.15</v>
      </c>
      <c r="CW6" s="20" t="str">
        <f>IF(CW7="","",IF(CW7="-","【-】","【"&amp;SUBSTITUTE(TEXT(CW7,"#,##0.00"),"-","△")&amp;"】"))</f>
        <v>【60.13】</v>
      </c>
      <c r="CX6" s="21">
        <f>IF(CX7="",NA(),CX7)</f>
        <v>99.97</v>
      </c>
      <c r="CY6" s="21">
        <f t="shared" ref="CY6:DG6" si="11">IF(CY7="",NA(),CY7)</f>
        <v>99.97</v>
      </c>
      <c r="CZ6" s="21">
        <f t="shared" si="11"/>
        <v>99.98</v>
      </c>
      <c r="DA6" s="21">
        <f t="shared" si="11"/>
        <v>99.98</v>
      </c>
      <c r="DB6" s="21">
        <f t="shared" si="11"/>
        <v>99.98</v>
      </c>
      <c r="DC6" s="21">
        <f t="shared" si="11"/>
        <v>94.56</v>
      </c>
      <c r="DD6" s="21">
        <f t="shared" si="11"/>
        <v>94.75</v>
      </c>
      <c r="DE6" s="21">
        <f t="shared" si="11"/>
        <v>94.92</v>
      </c>
      <c r="DF6" s="21">
        <f t="shared" si="11"/>
        <v>95.01</v>
      </c>
      <c r="DG6" s="21">
        <f t="shared" si="11"/>
        <v>94.96</v>
      </c>
      <c r="DH6" s="20" t="str">
        <f>IF(DH7="","",IF(DH7="-","【-】","【"&amp;SUBSTITUTE(TEXT(DH7,"#,##0.00"),"-","△")&amp;"】"))</f>
        <v>【96.00】</v>
      </c>
      <c r="DI6" s="21">
        <f>IF(DI7="",NA(),DI7)</f>
        <v>37.200000000000003</v>
      </c>
      <c r="DJ6" s="21">
        <f t="shared" ref="DJ6:DR6" si="12">IF(DJ7="",NA(),DJ7)</f>
        <v>39.43</v>
      </c>
      <c r="DK6" s="21">
        <f t="shared" si="12"/>
        <v>41.42</v>
      </c>
      <c r="DL6" s="21">
        <f t="shared" si="12"/>
        <v>43.29</v>
      </c>
      <c r="DM6" s="21">
        <f t="shared" si="12"/>
        <v>45.01</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8.1300000000000008</v>
      </c>
      <c r="DU6" s="21">
        <f t="shared" ref="DU6:EC6" si="13">IF(DU7="",NA(),DU7)</f>
        <v>8.16</v>
      </c>
      <c r="DV6" s="21">
        <f t="shared" si="13"/>
        <v>10.79</v>
      </c>
      <c r="DW6" s="21">
        <f t="shared" si="13"/>
        <v>14.77</v>
      </c>
      <c r="DX6" s="21">
        <f t="shared" si="13"/>
        <v>16.88</v>
      </c>
      <c r="DY6" s="21">
        <f t="shared" si="13"/>
        <v>5.64</v>
      </c>
      <c r="DZ6" s="21">
        <f t="shared" si="13"/>
        <v>6.43</v>
      </c>
      <c r="EA6" s="21">
        <f t="shared" si="13"/>
        <v>7.75</v>
      </c>
      <c r="EB6" s="21">
        <f t="shared" si="13"/>
        <v>9.44</v>
      </c>
      <c r="EC6" s="21">
        <f t="shared" si="13"/>
        <v>10.69</v>
      </c>
      <c r="ED6" s="20" t="str">
        <f>IF(ED7="","",IF(ED7="-","【-】","【"&amp;SUBSTITUTE(TEXT(ED7,"#,##0.00"),"-","△")&amp;"】"))</f>
        <v>【9.46】</v>
      </c>
      <c r="EE6" s="21">
        <f>IF(EE7="",NA(),EE7)</f>
        <v>1.06</v>
      </c>
      <c r="EF6" s="20">
        <f t="shared" ref="EF6:EN6" si="14">IF(EF7="",NA(),EF7)</f>
        <v>0</v>
      </c>
      <c r="EG6" s="21">
        <f t="shared" si="14"/>
        <v>0.09</v>
      </c>
      <c r="EH6" s="21">
        <f t="shared" si="14"/>
        <v>0.28999999999999998</v>
      </c>
      <c r="EI6" s="21">
        <f t="shared" si="14"/>
        <v>0.27</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272205</v>
      </c>
      <c r="D7" s="23">
        <v>46</v>
      </c>
      <c r="E7" s="23">
        <v>17</v>
      </c>
      <c r="F7" s="23">
        <v>1</v>
      </c>
      <c r="G7" s="23">
        <v>0</v>
      </c>
      <c r="H7" s="23" t="s">
        <v>96</v>
      </c>
      <c r="I7" s="23" t="s">
        <v>97</v>
      </c>
      <c r="J7" s="23" t="s">
        <v>98</v>
      </c>
      <c r="K7" s="23" t="s">
        <v>99</v>
      </c>
      <c r="L7" s="23" t="s">
        <v>100</v>
      </c>
      <c r="M7" s="23" t="s">
        <v>101</v>
      </c>
      <c r="N7" s="24" t="s">
        <v>102</v>
      </c>
      <c r="O7" s="24">
        <v>91.21</v>
      </c>
      <c r="P7" s="24">
        <v>99.99</v>
      </c>
      <c r="Q7" s="24">
        <v>75.540000000000006</v>
      </c>
      <c r="R7" s="24">
        <v>1863</v>
      </c>
      <c r="S7" s="24">
        <v>139527</v>
      </c>
      <c r="T7" s="24">
        <v>47.9</v>
      </c>
      <c r="U7" s="24">
        <v>2912.88</v>
      </c>
      <c r="V7" s="24">
        <v>139923</v>
      </c>
      <c r="W7" s="24">
        <v>19.559999999999999</v>
      </c>
      <c r="X7" s="24">
        <v>7153.53</v>
      </c>
      <c r="Y7" s="24">
        <v>109.32</v>
      </c>
      <c r="Z7" s="24">
        <v>111.63</v>
      </c>
      <c r="AA7" s="24">
        <v>102.91</v>
      </c>
      <c r="AB7" s="24">
        <v>105.95</v>
      </c>
      <c r="AC7" s="24">
        <v>108.71</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624.07000000000005</v>
      </c>
      <c r="AV7" s="24">
        <v>810.18</v>
      </c>
      <c r="AW7" s="24">
        <v>851.06</v>
      </c>
      <c r="AX7" s="24">
        <v>741.24</v>
      </c>
      <c r="AY7" s="24">
        <v>806.41</v>
      </c>
      <c r="AZ7" s="24">
        <v>72.930000000000007</v>
      </c>
      <c r="BA7" s="24">
        <v>80.08</v>
      </c>
      <c r="BB7" s="24">
        <v>87.33</v>
      </c>
      <c r="BC7" s="24">
        <v>92.26</v>
      </c>
      <c r="BD7" s="24">
        <v>99.9</v>
      </c>
      <c r="BE7" s="24">
        <v>82.75</v>
      </c>
      <c r="BF7" s="24">
        <v>142.36000000000001</v>
      </c>
      <c r="BG7" s="24">
        <v>124.94</v>
      </c>
      <c r="BH7" s="24">
        <v>114.38</v>
      </c>
      <c r="BI7" s="24">
        <v>103.64</v>
      </c>
      <c r="BJ7" s="24">
        <v>92.45</v>
      </c>
      <c r="BK7" s="24">
        <v>730.52</v>
      </c>
      <c r="BL7" s="24">
        <v>672.33</v>
      </c>
      <c r="BM7" s="24">
        <v>668.8</v>
      </c>
      <c r="BN7" s="24">
        <v>652.79999999999995</v>
      </c>
      <c r="BO7" s="24">
        <v>624.62</v>
      </c>
      <c r="BP7" s="24">
        <v>602.55999999999995</v>
      </c>
      <c r="BQ7" s="24">
        <v>105.09</v>
      </c>
      <c r="BR7" s="24">
        <v>113.52</v>
      </c>
      <c r="BS7" s="24">
        <v>102.15</v>
      </c>
      <c r="BT7" s="24">
        <v>99.35</v>
      </c>
      <c r="BU7" s="24">
        <v>103.99</v>
      </c>
      <c r="BV7" s="24">
        <v>98.61</v>
      </c>
      <c r="BW7" s="24">
        <v>98.75</v>
      </c>
      <c r="BX7" s="24">
        <v>98.36</v>
      </c>
      <c r="BY7" s="24">
        <v>97.29</v>
      </c>
      <c r="BZ7" s="24">
        <v>99.29</v>
      </c>
      <c r="CA7" s="24">
        <v>97.94</v>
      </c>
      <c r="CB7" s="24">
        <v>91.87</v>
      </c>
      <c r="CC7" s="24">
        <v>89.62</v>
      </c>
      <c r="CD7" s="24">
        <v>100.39</v>
      </c>
      <c r="CE7" s="24">
        <v>103.57</v>
      </c>
      <c r="CF7" s="24">
        <v>99.2</v>
      </c>
      <c r="CG7" s="24">
        <v>141.24</v>
      </c>
      <c r="CH7" s="24">
        <v>142.03</v>
      </c>
      <c r="CI7" s="24">
        <v>142.11000000000001</v>
      </c>
      <c r="CJ7" s="24">
        <v>145.49</v>
      </c>
      <c r="CK7" s="24">
        <v>144.28</v>
      </c>
      <c r="CL7" s="24">
        <v>140.97999999999999</v>
      </c>
      <c r="CM7" s="24" t="s">
        <v>102</v>
      </c>
      <c r="CN7" s="24" t="s">
        <v>102</v>
      </c>
      <c r="CO7" s="24" t="s">
        <v>102</v>
      </c>
      <c r="CP7" s="24" t="s">
        <v>102</v>
      </c>
      <c r="CQ7" s="24" t="s">
        <v>102</v>
      </c>
      <c r="CR7" s="24">
        <v>61.7</v>
      </c>
      <c r="CS7" s="24">
        <v>63.04</v>
      </c>
      <c r="CT7" s="24">
        <v>60.55</v>
      </c>
      <c r="CU7" s="24">
        <v>61.49</v>
      </c>
      <c r="CV7" s="24">
        <v>62.15</v>
      </c>
      <c r="CW7" s="24">
        <v>60.13</v>
      </c>
      <c r="CX7" s="24">
        <v>99.97</v>
      </c>
      <c r="CY7" s="24">
        <v>99.97</v>
      </c>
      <c r="CZ7" s="24">
        <v>99.98</v>
      </c>
      <c r="DA7" s="24">
        <v>99.98</v>
      </c>
      <c r="DB7" s="24">
        <v>99.98</v>
      </c>
      <c r="DC7" s="24">
        <v>94.56</v>
      </c>
      <c r="DD7" s="24">
        <v>94.75</v>
      </c>
      <c r="DE7" s="24">
        <v>94.92</v>
      </c>
      <c r="DF7" s="24">
        <v>95.01</v>
      </c>
      <c r="DG7" s="24">
        <v>94.96</v>
      </c>
      <c r="DH7" s="24">
        <v>96</v>
      </c>
      <c r="DI7" s="24">
        <v>37.200000000000003</v>
      </c>
      <c r="DJ7" s="24">
        <v>39.43</v>
      </c>
      <c r="DK7" s="24">
        <v>41.42</v>
      </c>
      <c r="DL7" s="24">
        <v>43.29</v>
      </c>
      <c r="DM7" s="24">
        <v>45.01</v>
      </c>
      <c r="DN7" s="24">
        <v>28.87</v>
      </c>
      <c r="DO7" s="24">
        <v>31.34</v>
      </c>
      <c r="DP7" s="24">
        <v>32.909999999999997</v>
      </c>
      <c r="DQ7" s="24">
        <v>34.869999999999997</v>
      </c>
      <c r="DR7" s="24">
        <v>36.700000000000003</v>
      </c>
      <c r="DS7" s="24">
        <v>42.2</v>
      </c>
      <c r="DT7" s="24">
        <v>8.1300000000000008</v>
      </c>
      <c r="DU7" s="24">
        <v>8.16</v>
      </c>
      <c r="DV7" s="24">
        <v>10.79</v>
      </c>
      <c r="DW7" s="24">
        <v>14.77</v>
      </c>
      <c r="DX7" s="24">
        <v>16.88</v>
      </c>
      <c r="DY7" s="24">
        <v>5.64</v>
      </c>
      <c r="DZ7" s="24">
        <v>6.43</v>
      </c>
      <c r="EA7" s="24">
        <v>7.75</v>
      </c>
      <c r="EB7" s="24">
        <v>9.44</v>
      </c>
      <c r="EC7" s="24">
        <v>10.69</v>
      </c>
      <c r="ED7" s="24">
        <v>9.4600000000000009</v>
      </c>
      <c r="EE7" s="24">
        <v>1.06</v>
      </c>
      <c r="EF7" s="24">
        <v>0</v>
      </c>
      <c r="EG7" s="24">
        <v>0.09</v>
      </c>
      <c r="EH7" s="24">
        <v>0.28999999999999998</v>
      </c>
      <c r="EI7" s="24">
        <v>0.27</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数田　優</cp:lastModifiedBy>
  <cp:lastPrinted>2026-02-20T01:43:41Z</cp:lastPrinted>
  <dcterms:modified xsi:type="dcterms:W3CDTF">2026-02-20T01:44:01Z</dcterms:modified>
</cp:coreProperties>
</file>