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F7427F2D-DF49-47C5-B73D-7912E32EA1F2}" xr6:coauthVersionLast="47" xr6:coauthVersionMax="47" xr10:uidLastSave="{00000000-0000-0000-0000-000000000000}"/>
  <workbookProtection workbookAlgorithmName="SHA-512" workbookHashValue="rp4XsULqrT/SaOmBFtyQkq7isnYpUbIoDKVVfQJFY1ub5ydRx7nenlio9yj1j5M1zCT5KRRJzmIx44iVl3JOdg==" workbookSaltValue="YSXT3AW6O5cQaUurS/LUy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E85" i="4"/>
  <c r="AD10" i="4"/>
  <c r="I10" i="4"/>
  <c r="AL8" i="4"/>
  <c r="P8" i="4"/>
  <c r="I8" i="4"/>
</calcChain>
</file>

<file path=xl/sharedStrings.xml><?xml version="1.0" encoding="utf-8"?>
<sst xmlns="http://schemas.openxmlformats.org/spreadsheetml/2006/main" count="296" uniqueCount="117">
  <si>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</si>
  <si>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</si>
  <si>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</si>
  <si>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</si>
  <si>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</si>
  <si>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</si>
  <si>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</si>
  <si>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</si>
  <si>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</si>
  <si>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</si>
  <si>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</si>
  <si>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</si>
  <si>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</si>
  <si>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</si>
  <si>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</si>
  <si>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</si>
  <si>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</si>
  <si>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</si>
  <si>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</si>
  <si>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</si>
  <si>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</si>
  <si>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</si>
  <si>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</si>
  <si>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</si>
  <si>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</si>
  <si>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</si>
  <si>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</si>
  <si>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</si>
  <si>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</si>
  <si>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</si>
  <si>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</si>
  <si>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</si>
  <si>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</si>
  <si>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</si>
  <si>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</si>
  <si>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</si>
  <si>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</si>
  <si>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</si>
  <si>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</si>
  <si>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</si>
  <si>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</si>
  <si>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</si>
  <si>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</si>
  <si>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</si>
  <si>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</si>
  <si>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</si>
  <si>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</si>
  <si>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</si>
  <si>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</si>
  <si>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</si>
  <si>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</si>
  <si>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</si>
  <si>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</si>
  <si>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</si>
  <si>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</si>
  <si>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</si>
  <si>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</si>
  <si>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</si>
  <si>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</si>
  <si>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</si>
  <si>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</si>
  <si>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</si>
  <si>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</si>
  <si>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</si>
  <si>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</si>
  <si>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</si>
  <si>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</si>
  <si>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</si>
  <si>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</si>
  <si>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</si>
  <si>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</si>
  <si>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</si>
  <si>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</si>
  <si>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</si>
  <si>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</si>
  <si>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</si>
  <si>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</si>
  <si>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</si>
  <si>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</si>
  <si>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</si>
  <si>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</si>
  <si>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</si>
  <si>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</si>
  <si>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</si>
  <si>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</si>
  <si>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</si>
  <si>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</si>
  <si>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</si>
  <si>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</si>
  <si>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</si>
  <si>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</si>
  <si>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</si>
  <si>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</si>
  <si>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</si>
  <si>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</si>
  <si>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</si>
  <si>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和泉市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</si>
  <si>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</si>
  <si>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</si>
  <si>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</si>
  <si>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</si>
  <si>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</si>
  <si>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</si>
  <si>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</si>
  <si>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</si>
  <si>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</si>
  <si>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</si>
  <si>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</si>
  <si>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</si>
  <si>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</si>
  <si>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</si>
  <si>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</si>
  <si>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</si>
  <si>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</si>
  <si>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本事業は、平成27年度から開始しており、現在、対策が必要な老朽化施設はありません。</t>
    <phoneticPr fontId="4"/>
  </si>
  <si>
    <t xml:space="preserve"> ①当会計は、一般会計からの補助金等により収支の均衡を保っています。令和6年度は、経常収支比率は100％をやや下回りましたが、これは特別利益を算入したうえで収支率100％となるよう補助金を調整したためです。
　②本事業は一般会計からの補助金等により賄えており、累積欠損金は発生しておりません。
　③流動比率は、類似団体平均値（以下、平均値）より高く、1年以内に支払うべき債務に対して支払うことができる現金等がある状況を示す100％以上となっています。
　④企業債残高対事業規模比率は、事業の性質上、一般会計からの補助金等により賄うことから、発生しておりません。
　⑤経費回収率は使用料で算出しており、一般会計からの補助金等が計上されていないため、100％を下回っている状況です。令和6年度は人件費が減額した結果、やや増加しています。
　⑥汚水処理原価は、浄化槽の人槽により定額で浄化槽使用料を徴収しており実水量の把握が困難なことから計上していません。
　⑦施設利用率は、本事業は処理施設等が存在しないため、施設利用率は発生しません。
　⑧水洗化率は、切替処理に係る費用など経済的負担等の理由から平均値より低い値となっています。</t>
    <rPh sb="2" eb="3">
      <t>トウ</t>
    </rPh>
    <rPh sb="3" eb="5">
      <t>カイケイ</t>
    </rPh>
    <rPh sb="34" eb="36">
      <t>レイワ</t>
    </rPh>
    <rPh sb="37" eb="39">
      <t>ネンド</t>
    </rPh>
    <rPh sb="55" eb="57">
      <t>シタマワ</t>
    </rPh>
    <rPh sb="66" eb="68">
      <t>トクベツ</t>
    </rPh>
    <rPh sb="68" eb="70">
      <t>リエキ</t>
    </rPh>
    <rPh sb="71" eb="73">
      <t>サンニュウ</t>
    </rPh>
    <rPh sb="78" eb="81">
      <t>シュウシリツ</t>
    </rPh>
    <rPh sb="90" eb="93">
      <t>ホジョキン</t>
    </rPh>
    <rPh sb="94" eb="96">
      <t>チョウセイ</t>
    </rPh>
    <rPh sb="339" eb="341">
      <t>レイワ</t>
    </rPh>
    <rPh sb="342" eb="344">
      <t>ネンド</t>
    </rPh>
    <rPh sb="345" eb="348">
      <t>ジンケンヒ</t>
    </rPh>
    <rPh sb="349" eb="351">
      <t>ゲンガク</t>
    </rPh>
    <rPh sb="353" eb="355">
      <t>ケッカ</t>
    </rPh>
    <rPh sb="358" eb="360">
      <t>ゾウカ</t>
    </rPh>
    <phoneticPr fontId="4"/>
  </si>
  <si>
    <t>　令和4年度から地方公営企業法の規定の全部を適用して公営企業会計に移行しましたので、企業会計方式による財務諸表を作成し、事業の経営成績や財務状態を考慮した事業展開を行いました。
　また、令和6年度は、職員配置の見直しによる人件費の削減を行いました。
　令和７年度以降は、PFI事業から市直営事業への移行を行うなど引き続き経営の健全化を図っていくものです。</t>
    <rPh sb="93" eb="95">
      <t>レイワ</t>
    </rPh>
    <rPh sb="96" eb="98">
      <t>ネンド</t>
    </rPh>
    <rPh sb="118" eb="119">
      <t>オコナ</t>
    </rPh>
    <rPh sb="126" eb="128">
      <t>レイワ</t>
    </rPh>
    <rPh sb="129" eb="131">
      <t>ネンド</t>
    </rPh>
    <rPh sb="131" eb="133">
      <t>イコウ</t>
    </rPh>
    <rPh sb="138" eb="140">
      <t>ジギョウ</t>
    </rPh>
    <rPh sb="142" eb="143">
      <t>シ</t>
    </rPh>
    <rPh sb="143" eb="145">
      <t>チョクエイ</t>
    </rPh>
    <rPh sb="145" eb="147">
      <t>ジギョウ</t>
    </rPh>
    <rPh sb="149" eb="151">
      <t>イコウ</t>
    </rPh>
    <rPh sb="152" eb="153">
      <t>オコナ</t>
    </rPh>
    <rPh sb="156" eb="157">
      <t>ヒ</t>
    </rPh>
    <rPh sb="158" eb="159">
      <t>ツヅ</t>
    </rPh>
    <rPh sb="160" eb="162">
      <t>ケイエイ</t>
    </rPh>
    <rPh sb="163" eb="166">
      <t>ケンゼンカ</t>
    </rPh>
    <rPh sb="167" eb="16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</si>
</sst>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9D-4CA1-B590-3EE0F5CDEE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D9D-4CA1-B590-3EE0F5CDEE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7-4FA8-9DEC-5D99B862B5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56.76</c:v>
                </c:pt>
                <c:pt idx="3">
                  <c:v>58.02</c:v>
                </c:pt>
                <c:pt idx="4">
                  <c:v>71.180000000000007</c:v>
                </c:pt>
              </c:numCache>
            </c:numRef>
          </c:val>
          <c:smooth val="0"/>
          <c:extLst>
            <c:ext xmlns:c16="http://schemas.microsoft.com/office/drawing/2014/chart" uri="{C3380CC4-5D6E-409C-BE32-E72D297353CC}">
              <c16:uniqueId val="{00000001-F1B7-4FA8-9DEC-5D99B862B5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31</c:v>
                </c:pt>
                <c:pt idx="3">
                  <c:v>31.94</c:v>
                </c:pt>
                <c:pt idx="4">
                  <c:v>32.64</c:v>
                </c:pt>
              </c:numCache>
            </c:numRef>
          </c:val>
          <c:extLst>
            <c:ext xmlns:c16="http://schemas.microsoft.com/office/drawing/2014/chart" uri="{C3380CC4-5D6E-409C-BE32-E72D297353CC}">
              <c16:uniqueId val="{00000000-6559-4692-A2EB-515A2F18C1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66.88</c:v>
                </c:pt>
                <c:pt idx="3">
                  <c:v>63.66</c:v>
                </c:pt>
                <c:pt idx="4">
                  <c:v>70.92</c:v>
                </c:pt>
              </c:numCache>
            </c:numRef>
          </c:val>
          <c:smooth val="0"/>
          <c:extLst>
            <c:ext xmlns:c16="http://schemas.microsoft.com/office/drawing/2014/chart" uri="{C3380CC4-5D6E-409C-BE32-E72D297353CC}">
              <c16:uniqueId val="{00000001-6559-4692-A2EB-515A2F18C1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105.18</c:v>
                </c:pt>
                <c:pt idx="3">
                  <c:v>100</c:v>
                </c:pt>
                <c:pt idx="4">
                  <c:v>99.39</c:v>
                </c:pt>
              </c:numCache>
            </c:numRef>
          </c:val>
          <c:extLst>
            <c:ext xmlns:c16="http://schemas.microsoft.com/office/drawing/2014/chart" uri="{C3380CC4-5D6E-409C-BE32-E72D297353CC}">
              <c16:uniqueId val="{00000000-BEDB-4577-A763-C834D4E327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101.83</c:v>
                </c:pt>
                <c:pt idx="3">
                  <c:v>95.1</c:v>
                </c:pt>
                <c:pt idx="4">
                  <c:v>105.56</c:v>
                </c:pt>
              </c:numCache>
            </c:numRef>
          </c:val>
          <c:smooth val="0"/>
          <c:extLst>
            <c:ext xmlns:c16="http://schemas.microsoft.com/office/drawing/2014/chart" uri="{C3380CC4-5D6E-409C-BE32-E72D297353CC}">
              <c16:uniqueId val="{00000001-BEDB-4577-A763-C834D4E327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4.3600000000000003</c:v>
                </c:pt>
                <c:pt idx="3">
                  <c:v>8.4</c:v>
                </c:pt>
                <c:pt idx="4">
                  <c:v>11.4</c:v>
                </c:pt>
              </c:numCache>
            </c:numRef>
          </c:val>
          <c:extLst>
            <c:ext xmlns:c16="http://schemas.microsoft.com/office/drawing/2014/chart" uri="{C3380CC4-5D6E-409C-BE32-E72D297353CC}">
              <c16:uniqueId val="{00000000-7D3E-4C6A-ACC4-9707B44BB5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16.75</c:v>
                </c:pt>
                <c:pt idx="3">
                  <c:v>19.34</c:v>
                </c:pt>
                <c:pt idx="4">
                  <c:v>18.09</c:v>
                </c:pt>
              </c:numCache>
            </c:numRef>
          </c:val>
          <c:smooth val="0"/>
          <c:extLst>
            <c:ext xmlns:c16="http://schemas.microsoft.com/office/drawing/2014/chart" uri="{C3380CC4-5D6E-409C-BE32-E72D297353CC}">
              <c16:uniqueId val="{00000001-7D3E-4C6A-ACC4-9707B44BB5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61-494E-A223-EE5C3CC50B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261-494E-A223-EE5C3CC50B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41-4F30-825F-F1B2B1FDE5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44.51</c:v>
                </c:pt>
                <c:pt idx="3">
                  <c:v>225.85</c:v>
                </c:pt>
                <c:pt idx="4">
                  <c:v>40.89</c:v>
                </c:pt>
              </c:numCache>
            </c:numRef>
          </c:val>
          <c:smooth val="0"/>
          <c:extLst>
            <c:ext xmlns:c16="http://schemas.microsoft.com/office/drawing/2014/chart" uri="{C3380CC4-5D6E-409C-BE32-E72D297353CC}">
              <c16:uniqueId val="{00000001-1D41-4F30-825F-F1B2B1FDE5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116.76</c:v>
                </c:pt>
                <c:pt idx="3">
                  <c:v>145.25</c:v>
                </c:pt>
                <c:pt idx="4">
                  <c:v>133.08000000000001</c:v>
                </c:pt>
              </c:numCache>
            </c:numRef>
          </c:val>
          <c:extLst>
            <c:ext xmlns:c16="http://schemas.microsoft.com/office/drawing/2014/chart" uri="{C3380CC4-5D6E-409C-BE32-E72D297353CC}">
              <c16:uniqueId val="{00000000-F96B-426E-83DF-1DC58B5DBB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150.30000000000001</c:v>
                </c:pt>
                <c:pt idx="3">
                  <c:v>45.1</c:v>
                </c:pt>
                <c:pt idx="4">
                  <c:v>126.98</c:v>
                </c:pt>
              </c:numCache>
            </c:numRef>
          </c:val>
          <c:smooth val="0"/>
          <c:extLst>
            <c:ext xmlns:c16="http://schemas.microsoft.com/office/drawing/2014/chart" uri="{C3380CC4-5D6E-409C-BE32-E72D297353CC}">
              <c16:uniqueId val="{00000001-F96B-426E-83DF-1DC58B5DBB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53C-47E1-B5FC-F5396EAA71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397.03</c:v>
                </c:pt>
                <c:pt idx="3">
                  <c:v>424.95</c:v>
                </c:pt>
                <c:pt idx="4">
                  <c:v>537.62</c:v>
                </c:pt>
              </c:numCache>
            </c:numRef>
          </c:val>
          <c:smooth val="0"/>
          <c:extLst>
            <c:ext xmlns:c16="http://schemas.microsoft.com/office/drawing/2014/chart" uri="{C3380CC4-5D6E-409C-BE32-E72D297353CC}">
              <c16:uniqueId val="{00000001-E53C-47E1-B5FC-F5396EAA71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19.57</c:v>
                </c:pt>
                <c:pt idx="3">
                  <c:v>19.37</c:v>
                </c:pt>
                <c:pt idx="4">
                  <c:v>32.340000000000003</c:v>
                </c:pt>
              </c:numCache>
            </c:numRef>
          </c:val>
          <c:extLst>
            <c:ext xmlns:c16="http://schemas.microsoft.com/office/drawing/2014/chart" uri="{C3380CC4-5D6E-409C-BE32-E72D297353CC}">
              <c16:uniqueId val="{00000000-21E3-432F-A2E7-0EA6B0DD2D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46.58</c:v>
                </c:pt>
                <c:pt idx="3">
                  <c:v>41.67</c:v>
                </c:pt>
                <c:pt idx="4">
                  <c:v>37.880000000000003</c:v>
                </c:pt>
              </c:numCache>
            </c:numRef>
          </c:val>
          <c:smooth val="0"/>
          <c:extLst>
            <c:ext xmlns:c16="http://schemas.microsoft.com/office/drawing/2014/chart" uri="{C3380CC4-5D6E-409C-BE32-E72D297353CC}">
              <c16:uniqueId val="{00000001-21E3-432F-A2E7-0EA6B0DD2D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22-4ED4-A3E2-2E8333B0B8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311.73</c:v>
                </c:pt>
                <c:pt idx="3">
                  <c:v>326.49</c:v>
                </c:pt>
                <c:pt idx="4">
                  <c:v>355.98</c:v>
                </c:pt>
              </c:numCache>
            </c:numRef>
          </c:val>
          <c:smooth val="0"/>
          <c:extLst>
            <c:ext xmlns:c16="http://schemas.microsoft.com/office/drawing/2014/chart" uri="{C3380CC4-5D6E-409C-BE32-E72D297353CC}">
              <c16:uniqueId val="{00000001-0C22-4ED4-A3E2-2E8333B0B8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和泉市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4">
        <f>データ!S6</f>
        <v>182481</v>
      </c>
      <c r="AM8" s="44"/>
      <c r="AN8" s="44"/>
      <c r="AO8" s="44"/>
      <c r="AP8" s="44"/>
      <c r="AQ8" s="44"/>
      <c r="AR8" s="44"/>
      <c r="AS8" s="44"/>
      <c r="AT8" s="45">
        <f>データ!T6</f>
        <v>84.98</v>
      </c>
      <c r="AU8" s="45"/>
      <c r="AV8" s="45"/>
      <c r="AW8" s="45"/>
      <c r="AX8" s="45"/>
      <c r="AY8" s="45"/>
      <c r="AZ8" s="45"/>
      <c r="BA8" s="45"/>
      <c r="BB8" s="45">
        <f>データ!U6</f>
        <v>2147.34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39.76</v>
      </c>
      <c r="J10" s="45"/>
      <c r="K10" s="45"/>
      <c r="L10" s="45"/>
      <c r="M10" s="45"/>
      <c r="N10" s="45"/>
      <c r="O10" s="45"/>
      <c r="P10" s="45">
        <f>データ!P6</f>
        <v>0.61</v>
      </c>
      <c r="Q10" s="45"/>
      <c r="R10" s="45"/>
      <c r="S10" s="45"/>
      <c r="T10" s="45"/>
      <c r="U10" s="45"/>
      <c r="V10" s="45"/>
      <c r="W10" s="45" t="str">
        <f>データ!Q6</f>
        <v>-</v>
      </c>
      <c r="X10" s="45"/>
      <c r="Y10" s="45"/>
      <c r="Z10" s="45"/>
      <c r="AA10" s="45"/>
      <c r="AB10" s="45"/>
      <c r="AC10" s="45"/>
      <c r="AD10" s="44">
        <f>データ!R6</f>
        <v>3300</v>
      </c>
      <c r="AE10" s="44"/>
      <c r="AF10" s="44"/>
      <c r="AG10" s="44"/>
      <c r="AH10" s="44"/>
      <c r="AI10" s="44"/>
      <c r="AJ10" s="44"/>
      <c r="AK10" s="2"/>
      <c r="AL10" s="44">
        <f>データ!V6</f>
        <v>1109</v>
      </c>
      <c r="AM10" s="44"/>
      <c r="AN10" s="44"/>
      <c r="AO10" s="44"/>
      <c r="AP10" s="44"/>
      <c r="AQ10" s="44"/>
      <c r="AR10" s="44"/>
      <c r="AS10" s="44"/>
      <c r="AT10" s="45">
        <f>データ!W6</f>
        <v>33.729999999999997</v>
      </c>
      <c r="AU10" s="45"/>
      <c r="AV10" s="45"/>
      <c r="AW10" s="45"/>
      <c r="AX10" s="45"/>
      <c r="AY10" s="45"/>
      <c r="AZ10" s="45"/>
      <c r="BA10" s="45"/>
      <c r="BB10" s="45">
        <f>データ!X6</f>
        <v>32.880000000000003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UmZ73FoaUwv0PmuEegD+TFPpkXnvvwVnAas3acvfFtGKpTnFdh3StELu3wDSKkbildZ2ubt5V3+LUQdYBRz4UQ==" saltValue="eA1ehfdZgTaoULgJHkkr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272191</v>
      </c>
      <c r="D6" s="19">
        <f t="shared" si="3"/>
        <v>46</v>
      </c>
      <c r="E6" s="19">
        <f t="shared" si="3"/>
        <v>18</v>
      </c>
      <c r="F6" s="19">
        <f t="shared" si="3"/>
        <v>0</v>
      </c>
      <c r="G6" s="19">
        <f t="shared" si="3"/>
        <v>0</v>
      </c>
      <c r="H6" s="19" t="str">
        <f t="shared" si="3"/>
        <v>大阪府　和泉市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39.76</v>
      </c>
      <c r="P6" s="20">
        <f t="shared" si="3"/>
        <v>0.61</v>
      </c>
      <c r="Q6" s="20" t="str">
        <f t="shared" si="3"/>
        <v>-</v>
      </c>
      <c r="R6" s="20">
        <f t="shared" si="3"/>
        <v>3300</v>
      </c>
      <c r="S6" s="20">
        <f t="shared" si="3"/>
        <v>182481</v>
      </c>
      <c r="T6" s="20">
        <f t="shared" si="3"/>
        <v>84.98</v>
      </c>
      <c r="U6" s="20">
        <f t="shared" si="3"/>
        <v>2147.34</v>
      </c>
      <c r="V6" s="20">
        <f t="shared" si="3"/>
        <v>1109</v>
      </c>
      <c r="W6" s="20">
        <f t="shared" si="3"/>
        <v>33.729999999999997</v>
      </c>
      <c r="X6" s="20">
        <f t="shared" si="3"/>
        <v>32.880000000000003</v>
      </c>
      <c r="Y6" s="21" t="str">
        <f>IF(Y7="",NA(),Y7)</f>
        <v>-</v>
      </c>
      <c r="Z6" s="21" t="str">
        <f t="shared" ref="Z6:AH6" si="4">IF(Z7="",NA(),Z7)</f>
        <v>-</v>
      </c>
      <c r="AA6" s="21">
        <f t="shared" si="4"/>
        <v>105.18</v>
      </c>
      <c r="AB6" s="21">
        <f t="shared" si="4"/>
        <v>100</v>
      </c>
      <c r="AC6" s="21">
        <f t="shared" si="4"/>
        <v>99.39</v>
      </c>
      <c r="AD6" s="21" t="str">
        <f t="shared" si="4"/>
        <v>-</v>
      </c>
      <c r="AE6" s="21" t="str">
        <f t="shared" si="4"/>
        <v>-</v>
      </c>
      <c r="AF6" s="21">
        <f t="shared" si="4"/>
        <v>101.83</v>
      </c>
      <c r="AG6" s="21">
        <f t="shared" si="4"/>
        <v>95.1</v>
      </c>
      <c r="AH6" s="21">
        <f t="shared" si="4"/>
        <v>105.56</v>
      </c>
      <c r="AI6" s="20" t="str">
        <f>IF(AI7="","",IF(AI7="-","【-】","【"&amp;SUBSTITUTE(TEXT(AI7,"#,##0.00"),"-","△")&amp;"】"))</f>
        <v>【100.06】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44.51</v>
      </c>
      <c r="AR6" s="21">
        <f t="shared" si="5"/>
        <v>225.85</v>
      </c>
      <c r="AS6" s="21">
        <f t="shared" si="5"/>
        <v>40.89</v>
      </c>
      <c r="AT6" s="20" t="str">
        <f>IF(AT7="","",IF(AT7="-","【-】","【"&amp;SUBSTITUTE(TEXT(AT7,"#,##0.00"),"-","△")&amp;"】"))</f>
        <v>【84.61】</v>
      </c>
      <c r="AU6" s="21" t="str">
        <f>IF(AU7="",NA(),AU7)</f>
        <v>-</v>
      </c>
      <c r="AV6" s="21" t="str">
        <f t="shared" ref="AV6:BD6" si="6">IF(AV7="",NA(),AV7)</f>
        <v>-</v>
      </c>
      <c r="AW6" s="21">
        <f t="shared" si="6"/>
        <v>116.76</v>
      </c>
      <c r="AX6" s="21">
        <f t="shared" si="6"/>
        <v>145.25</v>
      </c>
      <c r="AY6" s="21">
        <f t="shared" si="6"/>
        <v>133.08000000000001</v>
      </c>
      <c r="AZ6" s="21" t="str">
        <f t="shared" si="6"/>
        <v>-</v>
      </c>
      <c r="BA6" s="21" t="str">
        <f t="shared" si="6"/>
        <v>-</v>
      </c>
      <c r="BB6" s="21">
        <f t="shared" si="6"/>
        <v>150.30000000000001</v>
      </c>
      <c r="BC6" s="21">
        <f t="shared" si="6"/>
        <v>45.1</v>
      </c>
      <c r="BD6" s="21">
        <f t="shared" si="6"/>
        <v>126.98</v>
      </c>
      <c r="BE6" s="20" t="str">
        <f>IF(BE7="","",IF(BE7="-","【-】","【"&amp;SUBSTITUTE(TEXT(BE7,"#,##0.00"),"-","△")&amp;"】"))</f>
        <v>【106.63】</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397.03</v>
      </c>
      <c r="BN6" s="21">
        <f t="shared" si="7"/>
        <v>424.95</v>
      </c>
      <c r="BO6" s="21">
        <f t="shared" si="7"/>
        <v>537.62</v>
      </c>
      <c r="BP6" s="20" t="str">
        <f>IF(BP7="","",IF(BP7="-","【-】","【"&amp;SUBSTITUTE(TEXT(BP7,"#,##0.00"),"-","△")&amp;"】"))</f>
        <v>【386.06】</v>
      </c>
      <c r="BQ6" s="21" t="str">
        <f>IF(BQ7="",NA(),BQ7)</f>
        <v>-</v>
      </c>
      <c r="BR6" s="21" t="str">
        <f t="shared" ref="BR6:BZ6" si="8">IF(BR7="",NA(),BR7)</f>
        <v>-</v>
      </c>
      <c r="BS6" s="21">
        <f t="shared" si="8"/>
        <v>19.57</v>
      </c>
      <c r="BT6" s="21">
        <f t="shared" si="8"/>
        <v>19.37</v>
      </c>
      <c r="BU6" s="21">
        <f t="shared" si="8"/>
        <v>32.340000000000003</v>
      </c>
      <c r="BV6" s="21" t="str">
        <f t="shared" si="8"/>
        <v>-</v>
      </c>
      <c r="BW6" s="21" t="str">
        <f t="shared" si="8"/>
        <v>-</v>
      </c>
      <c r="BX6" s="21">
        <f t="shared" si="8"/>
        <v>46.58</v>
      </c>
      <c r="BY6" s="21">
        <f t="shared" si="8"/>
        <v>41.67</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t="str">
        <f t="shared" si="9"/>
        <v>-</v>
      </c>
      <c r="CG6" s="21" t="str">
        <f t="shared" si="9"/>
        <v>-</v>
      </c>
      <c r="CH6" s="21" t="str">
        <f t="shared" si="9"/>
        <v>-</v>
      </c>
      <c r="CI6" s="21">
        <f t="shared" si="9"/>
        <v>311.73</v>
      </c>
      <c r="CJ6" s="21">
        <f t="shared" si="9"/>
        <v>326.49</v>
      </c>
      <c r="CK6" s="21">
        <f t="shared" si="9"/>
        <v>355.98</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56.76</v>
      </c>
      <c r="CU6" s="21">
        <f t="shared" si="10"/>
        <v>58.02</v>
      </c>
      <c r="CV6" s="21">
        <f t="shared" si="10"/>
        <v>71.180000000000007</v>
      </c>
      <c r="CW6" s="20" t="str">
        <f>IF(CW7="","",IF(CW7="-","【-】","【"&amp;SUBSTITUTE(TEXT(CW7,"#,##0.00"),"-","△")&amp;"】"))</f>
        <v>【54.37】</v>
      </c>
      <c r="CX6" s="21" t="str">
        <f>IF(CX7="",NA(),CX7)</f>
        <v>-</v>
      </c>
      <c r="CY6" s="21" t="str">
        <f t="shared" ref="CY6:DG6" si="11">IF(CY7="",NA(),CY7)</f>
        <v>-</v>
      </c>
      <c r="CZ6" s="21">
        <f t="shared" si="11"/>
        <v>31</v>
      </c>
      <c r="DA6" s="21">
        <f t="shared" si="11"/>
        <v>31.94</v>
      </c>
      <c r="DB6" s="21">
        <f t="shared" si="11"/>
        <v>32.64</v>
      </c>
      <c r="DC6" s="21" t="str">
        <f t="shared" si="11"/>
        <v>-</v>
      </c>
      <c r="DD6" s="21" t="str">
        <f t="shared" si="11"/>
        <v>-</v>
      </c>
      <c r="DE6" s="21">
        <f t="shared" si="11"/>
        <v>66.88</v>
      </c>
      <c r="DF6" s="21">
        <f t="shared" si="11"/>
        <v>63.66</v>
      </c>
      <c r="DG6" s="21">
        <f t="shared" si="11"/>
        <v>70.92</v>
      </c>
      <c r="DH6" s="20" t="str">
        <f>IF(DH7="","",IF(DH7="-","【-】","【"&amp;SUBSTITUTE(TEXT(DH7,"#,##0.00"),"-","△")&amp;"】"))</f>
        <v>【84.89】</v>
      </c>
      <c r="DI6" s="21" t="str">
        <f>IF(DI7="",NA(),DI7)</f>
        <v>-</v>
      </c>
      <c r="DJ6" s="21" t="str">
        <f t="shared" ref="DJ6:DR6" si="12">IF(DJ7="",NA(),DJ7)</f>
        <v>-</v>
      </c>
      <c r="DK6" s="21">
        <f t="shared" si="12"/>
        <v>4.3600000000000003</v>
      </c>
      <c r="DL6" s="21">
        <f t="shared" si="12"/>
        <v>8.4</v>
      </c>
      <c r="DM6" s="21">
        <f t="shared" si="12"/>
        <v>11.4</v>
      </c>
      <c r="DN6" s="21" t="str">
        <f t="shared" si="12"/>
        <v>-</v>
      </c>
      <c r="DO6" s="21" t="str">
        <f t="shared" si="12"/>
        <v>-</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272191</v>
      </c>
      <c r="D7" s="23">
        <v>46</v>
      </c>
      <c r="E7" s="23">
        <v>18</v>
      </c>
      <c r="F7" s="23">
        <v>0</v>
      </c>
      <c r="G7" s="23">
        <v>0</v>
      </c>
      <c r="H7" s="23" t="s">
        <v>96</v>
      </c>
      <c r="I7" s="23" t="s">
        <v>97</v>
      </c>
      <c r="J7" s="23" t="s">
        <v>98</v>
      </c>
      <c r="K7" s="23" t="s">
        <v>99</v>
      </c>
      <c r="L7" s="23" t="s">
        <v>100</v>
      </c>
      <c r="M7" s="23" t="s">
        <v>101</v>
      </c>
      <c r="N7" s="24" t="s">
        <v>102</v>
      </c>
      <c r="O7" s="24">
        <v>39.76</v>
      </c>
      <c r="P7" s="24">
        <v>0.61</v>
      </c>
      <c r="Q7" s="24" t="s">
        <v>102</v>
      </c>
      <c r="R7" s="24">
        <v>3300</v>
      </c>
      <c r="S7" s="24">
        <v>182481</v>
      </c>
      <c r="T7" s="24">
        <v>84.98</v>
      </c>
      <c r="U7" s="24">
        <v>2147.34</v>
      </c>
      <c r="V7" s="24">
        <v>1109</v>
      </c>
      <c r="W7" s="24">
        <v>33.729999999999997</v>
      </c>
      <c r="X7" s="24">
        <v>32.880000000000003</v>
      </c>
      <c r="Y7" s="24" t="s">
        <v>102</v>
      </c>
      <c r="Z7" s="24" t="s">
        <v>102</v>
      </c>
      <c r="AA7" s="24">
        <v>105.18</v>
      </c>
      <c r="AB7" s="24">
        <v>100</v>
      </c>
      <c r="AC7" s="24">
        <v>99.39</v>
      </c>
      <c r="AD7" s="24" t="s">
        <v>102</v>
      </c>
      <c r="AE7" s="24" t="s">
        <v>102</v>
      </c>
      <c r="AF7" s="24">
        <v>101.83</v>
      </c>
      <c r="AG7" s="24">
        <v>95.1</v>
      </c>
      <c r="AH7" s="24">
        <v>105.56</v>
      </c>
      <c r="AI7" s="24">
        <v>100.06</v>
      </c>
      <c r="AJ7" s="24" t="s">
        <v>102</v>
      </c>
      <c r="AK7" s="24" t="s">
        <v>102</v>
      </c>
      <c r="AL7" s="24">
        <v>0</v>
      </c>
      <c r="AM7" s="24">
        <v>0</v>
      </c>
      <c r="AN7" s="24">
        <v>0</v>
      </c>
      <c r="AO7" s="24" t="s">
        <v>102</v>
      </c>
      <c r="AP7" s="24" t="s">
        <v>102</v>
      </c>
      <c r="AQ7" s="24">
        <v>44.51</v>
      </c>
      <c r="AR7" s="24">
        <v>225.85</v>
      </c>
      <c r="AS7" s="24">
        <v>40.89</v>
      </c>
      <c r="AT7" s="24">
        <v>84.61</v>
      </c>
      <c r="AU7" s="24" t="s">
        <v>102</v>
      </c>
      <c r="AV7" s="24" t="s">
        <v>102</v>
      </c>
      <c r="AW7" s="24">
        <v>116.76</v>
      </c>
      <c r="AX7" s="24">
        <v>145.25</v>
      </c>
      <c r="AY7" s="24">
        <v>133.08000000000001</v>
      </c>
      <c r="AZ7" s="24" t="s">
        <v>102</v>
      </c>
      <c r="BA7" s="24" t="s">
        <v>102</v>
      </c>
      <c r="BB7" s="24">
        <v>150.30000000000001</v>
      </c>
      <c r="BC7" s="24">
        <v>45.1</v>
      </c>
      <c r="BD7" s="24">
        <v>126.98</v>
      </c>
      <c r="BE7" s="24">
        <v>106.63</v>
      </c>
      <c r="BF7" s="24" t="s">
        <v>102</v>
      </c>
      <c r="BG7" s="24" t="s">
        <v>102</v>
      </c>
      <c r="BH7" s="24">
        <v>0</v>
      </c>
      <c r="BI7" s="24">
        <v>0</v>
      </c>
      <c r="BJ7" s="24">
        <v>0</v>
      </c>
      <c r="BK7" s="24" t="s">
        <v>102</v>
      </c>
      <c r="BL7" s="24" t="s">
        <v>102</v>
      </c>
      <c r="BM7" s="24">
        <v>397.03</v>
      </c>
      <c r="BN7" s="24">
        <v>424.95</v>
      </c>
      <c r="BO7" s="24">
        <v>537.62</v>
      </c>
      <c r="BP7" s="24">
        <v>386.06</v>
      </c>
      <c r="BQ7" s="24" t="s">
        <v>102</v>
      </c>
      <c r="BR7" s="24" t="s">
        <v>102</v>
      </c>
      <c r="BS7" s="24">
        <v>19.57</v>
      </c>
      <c r="BT7" s="24">
        <v>19.37</v>
      </c>
      <c r="BU7" s="24">
        <v>32.340000000000003</v>
      </c>
      <c r="BV7" s="24" t="s">
        <v>102</v>
      </c>
      <c r="BW7" s="24" t="s">
        <v>102</v>
      </c>
      <c r="BX7" s="24">
        <v>46.58</v>
      </c>
      <c r="BY7" s="24">
        <v>41.67</v>
      </c>
      <c r="BZ7" s="24">
        <v>37.880000000000003</v>
      </c>
      <c r="CA7" s="24">
        <v>51.14</v>
      </c>
      <c r="CB7" s="24" t="s">
        <v>102</v>
      </c>
      <c r="CC7" s="24" t="s">
        <v>102</v>
      </c>
      <c r="CD7" s="24" t="s">
        <v>102</v>
      </c>
      <c r="CE7" s="24" t="s">
        <v>102</v>
      </c>
      <c r="CF7" s="24" t="s">
        <v>102</v>
      </c>
      <c r="CG7" s="24" t="s">
        <v>102</v>
      </c>
      <c r="CH7" s="24" t="s">
        <v>102</v>
      </c>
      <c r="CI7" s="24">
        <v>311.73</v>
      </c>
      <c r="CJ7" s="24">
        <v>326.49</v>
      </c>
      <c r="CK7" s="24">
        <v>355.98</v>
      </c>
      <c r="CL7" s="24">
        <v>329.31</v>
      </c>
      <c r="CM7" s="24" t="s">
        <v>102</v>
      </c>
      <c r="CN7" s="24" t="s">
        <v>102</v>
      </c>
      <c r="CO7" s="24" t="s">
        <v>102</v>
      </c>
      <c r="CP7" s="24" t="s">
        <v>102</v>
      </c>
      <c r="CQ7" s="24" t="s">
        <v>102</v>
      </c>
      <c r="CR7" s="24" t="s">
        <v>102</v>
      </c>
      <c r="CS7" s="24" t="s">
        <v>102</v>
      </c>
      <c r="CT7" s="24">
        <v>56.76</v>
      </c>
      <c r="CU7" s="24">
        <v>58.02</v>
      </c>
      <c r="CV7" s="24">
        <v>71.180000000000007</v>
      </c>
      <c r="CW7" s="24">
        <v>54.37</v>
      </c>
      <c r="CX7" s="24" t="s">
        <v>102</v>
      </c>
      <c r="CY7" s="24" t="s">
        <v>102</v>
      </c>
      <c r="CZ7" s="24">
        <v>31</v>
      </c>
      <c r="DA7" s="24">
        <v>31.94</v>
      </c>
      <c r="DB7" s="24">
        <v>32.64</v>
      </c>
      <c r="DC7" s="24" t="s">
        <v>102</v>
      </c>
      <c r="DD7" s="24" t="s">
        <v>102</v>
      </c>
      <c r="DE7" s="24">
        <v>66.88</v>
      </c>
      <c r="DF7" s="24">
        <v>63.66</v>
      </c>
      <c r="DG7" s="24">
        <v>70.92</v>
      </c>
      <c r="DH7" s="24">
        <v>84.89</v>
      </c>
      <c r="DI7" s="24" t="s">
        <v>102</v>
      </c>
      <c r="DJ7" s="24" t="s">
        <v>102</v>
      </c>
      <c r="DK7" s="24">
        <v>4.3600000000000003</v>
      </c>
      <c r="DL7" s="24">
        <v>8.4</v>
      </c>
      <c r="DM7" s="24">
        <v>11.4</v>
      </c>
      <c r="DN7" s="24" t="s">
        <v>102</v>
      </c>
      <c r="DO7" s="24" t="s">
        <v>102</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2026-02-02T06:57:05Z</cp:lastPrinted>
  <dcterms:created xsi:type="dcterms:W3CDTF">2025-12-23T06:30:58Z</dcterms:created>
  <dcterms:modified xsi:type="dcterms:W3CDTF">2026-02-18T07:08:51Z</dcterms:modified>
  <cp:category/>
</cp:coreProperties>
</file>