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D6266C10-3105-49A4-91C2-22EB129648AA}" xr6:coauthVersionLast="47" xr6:coauthVersionMax="47" xr10:uidLastSave="{00000000-0000-0000-0000-000000000000}"/>
  <workbookProtection workbookAlgorithmName="SHA-512" workbookHashValue="68ESmMo8oQI/njJYJsYDvf6RfdUWJw29YeRSAaHz+BaLvVbBAn8+TUpJfVeIQkuTJ3l40mxhxmSbzrCCbJ+Qeg==" workbookSaltValue="i+IXZK3hRQLchh+RcZ6lO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AT10"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<sst xmlns="http://schemas.openxmlformats.org/spreadsheetml/2006/main" count="236" uniqueCount="115">
  <si>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</si>
  <si>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</si>
  <si>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</si>
  <si>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</si>
  <si>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</si>
  <si>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</si>
  <si>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</si>
  <si>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</si>
  <si>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</si>
  <si>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</si>
  <si>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</si>
  <si>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</si>
  <si>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</si>
  <si>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</si>
  <si>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</si>
  <si>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</si>
  <si>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</si>
  <si>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</si>
  <si>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</si>
  <si>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</si>
  <si>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</si>
  <si>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</si>
  <si>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</si>
  <si>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</si>
  <si>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</si>
  <si>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</si>
  <si>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</si>
  <si>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</si>
  <si>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</si>
  <si>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</si>
  <si>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</si>
  <si>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</si>
  <si>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</si>
  <si>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</si>
  <si>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</si>
  <si>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</si>
  <si>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</si>
  <si>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</si>
  <si>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</si>
  <si>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</si>
  <si>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</si>
  <si>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</si>
  <si>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</si>
  <si>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</si>
  <si>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</si>
  <si>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</si>
  <si>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</si>
  <si>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</si>
  <si>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</si>
  <si>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</si>
  <si>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</si>
  <si>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</si>
  <si>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</si>
  <si>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</si>
  <si>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</si>
  <si>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</si>
  <si>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</si>
  <si>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</si>
  <si>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</si>
  <si>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</si>
  <si>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</si>
  <si>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</si>
  <si>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</si>
  <si>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</si>
  <si>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</si>
  <si>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</si>
  <si>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</si>
  <si>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</si>
  <si>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</si>
  <si>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</si>
  <si>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</si>
  <si>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</si>
  <si>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</si>
  <si>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</si>
  <si>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</si>
  <si>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</si>
  <si>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</si>
  <si>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</si>
  <si>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</si>
  <si>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</si>
  <si>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</si>
  <si>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</si>
  <si>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</si>
  <si>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</si>
  <si>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</si>
  <si>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</si>
  <si>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</si>
  <si>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</si>
  <si>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</si>
  <si>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</si>
  <si>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</si>
  <si>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</si>
  <si>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</si>
  <si>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</si>
  <si>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</si>
  <si>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</si>
  <si>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和泉市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</si>
  <si>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</si>
  <si>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</si>
  <si>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</si>
  <si>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</si>
  <si>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</si>
  <si>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</si>
  <si>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</si>
  <si>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</si>
  <si>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</si>
  <si>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</si>
  <si>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</si>
  <si>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</si>
  <si>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</si>
  <si>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</si>
  <si>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</si>
  <si>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経常収支比率は、平成30年度に下水道使用料の改定を行って以来大きく上昇し、類似団体平均値(以下、平均値)より高く、単年度の収支が黒字であることを示す100％以上となっており、健全な経営状態を維持しています。
　②累積欠損金は発生しておりません。
　③流動比率については、年々改善しているものの、平均値と比べて低くなっており、安定運営できるほどの資金はまだ確保できていない状況です。
　④企業債残高対事業規模比率は減少傾向にあるものの、平均値を上回っており、類似団体より企業債による経営圧迫の影響が大きくなっています。
　⑤経費回収率は100％を越えており、汚水処理に係る費用を下水道使用料で賄えています。
　⑥汚水処理原価は、汚水処理費が増加したことにより、前年度との比較で上昇しましたが、平均値を下回っています。
　⑦施設利用率は、汚水処理施設等を保有していないため発生しません。
　⑧水洗化率は、水洗化啓発活動により、ここ数年は約90％で推移しており、浄化槽からの切替や接続に際しての経済的負担等の理由から切替えが進んでおらず、平均値より低い値となっています。</t>
    <phoneticPr fontId="4"/>
  </si>
  <si>
    <t>　②管渠老朽化率について、昭和52年度から事業を進めていますが、現時点では管渠の更新を着手していない中で管渠が順次耐用年数50年を迎えていること、さらには一部他団体から引き継いだ管渠が耐用年数を超えてきていることで、前年度比2.96ポイントの増となっており、類似団体に比べて高い数値となっています。
　なお、令和2年度に公共下水道ストックマネジメント計画を策定しており、令和3年度からはこの計画に基づき、下水道施設内の点検調査を行っている段階であり、現在のところ管渠の改善には至っていないため、③管渠改善率は0となっています。</t>
    <rPh sb="137" eb="138">
      <t>タカ</t>
    </rPh>
    <phoneticPr fontId="4"/>
  </si>
  <si>
    <t>　平成30年度に下水道使用料を改定してからは、経営状況が一定改善しました。
　しかし、経営の健全性・効率性の指標をみると、これから管渠の布設を行いつつ、耐用年数を経過した管渠の改築・更新についても進めていく必要があるため、よりいっそう経営の健全化・効率化を図る必要があります。
　経営戦略に基づき、計画的かつ合理的な経営を行い、国庫補助金を最大限に活用して未整備区域の下水道整備促進を行いながら、不明水対策による処理経費の節減、及び未水洗化家屋への戸別訪問による啓発を行うなど収入確保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</si>
</sst>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13-45B9-B678-53AB53DD78D6}"/>
            </c:ext>
          </c:extLst>
        </c:ser>
        <c:dLbls>
          <c:showLegendKey val="0"/>
          <c:showVal val="0"/>
          <c:showCatName val="0"/>
          <c:showSerName val="0"/>
          <c:showPercent val="0"/>
          <c:showBubbleSize val="0"/>
        </c:dLbls>
        <c:gapWidth val="150"/>
        <c:axId val="155768520"/>
        <c:axId val="15577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CF13-45B9-B678-53AB53DD78D6}"/>
            </c:ext>
          </c:extLst>
        </c:ser>
        <c:dLbls>
          <c:showLegendKey val="0"/>
          <c:showVal val="0"/>
          <c:showCatName val="0"/>
          <c:showSerName val="0"/>
          <c:showPercent val="0"/>
          <c:showBubbleSize val="0"/>
        </c:dLbls>
        <c:marker val="1"/>
        <c:smooth val="0"/>
        <c:axId val="155768520"/>
        <c:axId val="155770088"/>
      </c:lineChart>
      <c:dateAx>
        <c:axId val="155768520"/>
        <c:scaling>
          <c:orientation val="minMax"/>
        </c:scaling>
        <c:delete val="1"/>
        <c:axPos val="b"/>
        <c:numFmt formatCode="&quot;R&quot;yy" sourceLinked="1"/>
        <c:majorTickMark val="none"/>
        <c:minorTickMark val="none"/>
        <c:tickLblPos val="none"/>
        <c:crossAx val="155770088"/>
        <c:crosses val="autoZero"/>
        <c:auto val="1"/>
        <c:lblOffset val="100"/>
        <c:baseTimeUnit val="years"/>
      </c:dateAx>
      <c:valAx>
        <c:axId val="15577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6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B3-4E54-82B9-07EFE6C1A43E}"/>
            </c:ext>
          </c:extLst>
        </c:ser>
        <c:dLbls>
          <c:showLegendKey val="0"/>
          <c:showVal val="0"/>
          <c:showCatName val="0"/>
          <c:showSerName val="0"/>
          <c:showPercent val="0"/>
          <c:showBubbleSize val="0"/>
        </c:dLbls>
        <c:gapWidth val="150"/>
        <c:axId val="155224000"/>
        <c:axId val="15522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C5B3-4E54-82B9-07EFE6C1A43E}"/>
            </c:ext>
          </c:extLst>
        </c:ser>
        <c:dLbls>
          <c:showLegendKey val="0"/>
          <c:showVal val="0"/>
          <c:showCatName val="0"/>
          <c:showSerName val="0"/>
          <c:showPercent val="0"/>
          <c:showBubbleSize val="0"/>
        </c:dLbls>
        <c:marker val="1"/>
        <c:smooth val="0"/>
        <c:axId val="155224000"/>
        <c:axId val="155220472"/>
      </c:lineChart>
      <c:dateAx>
        <c:axId val="155224000"/>
        <c:scaling>
          <c:orientation val="minMax"/>
        </c:scaling>
        <c:delete val="1"/>
        <c:axPos val="b"/>
        <c:numFmt formatCode="&quot;R&quot;yy" sourceLinked="1"/>
        <c:majorTickMark val="none"/>
        <c:minorTickMark val="none"/>
        <c:tickLblPos val="none"/>
        <c:crossAx val="155220472"/>
        <c:crosses val="autoZero"/>
        <c:auto val="1"/>
        <c:lblOffset val="100"/>
        <c:baseTimeUnit val="years"/>
      </c:dateAx>
      <c:valAx>
        <c:axId val="15522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90.56</c:v>
                </c:pt>
                <c:pt idx="1">
                  <c:v>90.64</c:v>
                </c:pt>
                <c:pt idx="2">
                  <c:v>90.66</c:v>
                </c:pt>
                <c:pt idx="3">
                  <c:v>90.75</c:v>
                </c:pt>
                <c:pt idx="4">
                  <c:v>90.76</c:v>
                </c:pt>
              </c:numCache>
            </c:numRef>
          </c:val>
          <c:extLst>
            <c:ext xmlns:c16="http://schemas.microsoft.com/office/drawing/2014/chart" uri="{C3380CC4-5D6E-409C-BE32-E72D297353CC}">
              <c16:uniqueId val="{00000000-DEA4-4E91-B753-1B2C15E89D9E}"/>
            </c:ext>
          </c:extLst>
        </c:ser>
        <c:dLbls>
          <c:showLegendKey val="0"/>
          <c:showVal val="0"/>
          <c:showCatName val="0"/>
          <c:showSerName val="0"/>
          <c:showPercent val="0"/>
          <c:showBubbleSize val="0"/>
        </c:dLbls>
        <c:gapWidth val="150"/>
        <c:axId val="155223608"/>
        <c:axId val="15522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DEA4-4E91-B753-1B2C15E89D9E}"/>
            </c:ext>
          </c:extLst>
        </c:ser>
        <c:dLbls>
          <c:showLegendKey val="0"/>
          <c:showVal val="0"/>
          <c:showCatName val="0"/>
          <c:showSerName val="0"/>
          <c:showPercent val="0"/>
          <c:showBubbleSize val="0"/>
        </c:dLbls>
        <c:marker val="1"/>
        <c:smooth val="0"/>
        <c:axId val="155223608"/>
        <c:axId val="155222040"/>
      </c:lineChart>
      <c:dateAx>
        <c:axId val="155223608"/>
        <c:scaling>
          <c:orientation val="minMax"/>
        </c:scaling>
        <c:delete val="1"/>
        <c:axPos val="b"/>
        <c:numFmt formatCode="&quot;R&quot;yy" sourceLinked="1"/>
        <c:majorTickMark val="none"/>
        <c:minorTickMark val="none"/>
        <c:tickLblPos val="none"/>
        <c:crossAx val="155222040"/>
        <c:crosses val="autoZero"/>
        <c:auto val="1"/>
        <c:lblOffset val="100"/>
        <c:baseTimeUnit val="years"/>
      </c:dateAx>
      <c:valAx>
        <c:axId val="15522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2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112.76</c:v>
                </c:pt>
                <c:pt idx="1">
                  <c:v>113.46</c:v>
                </c:pt>
                <c:pt idx="2">
                  <c:v>112.66</c:v>
                </c:pt>
                <c:pt idx="3">
                  <c:v>110.56</c:v>
                </c:pt>
                <c:pt idx="4">
                  <c:v>110.58</c:v>
                </c:pt>
              </c:numCache>
            </c:numRef>
          </c:val>
          <c:extLst>
            <c:ext xmlns:c16="http://schemas.microsoft.com/office/drawing/2014/chart" uri="{C3380CC4-5D6E-409C-BE32-E72D297353CC}">
              <c16:uniqueId val="{00000000-A102-4C98-A8B1-D654AF228B25}"/>
            </c:ext>
          </c:extLst>
        </c:ser>
        <c:dLbls>
          <c:showLegendKey val="0"/>
          <c:showVal val="0"/>
          <c:showCatName val="0"/>
          <c:showSerName val="0"/>
          <c:showPercent val="0"/>
          <c:showBubbleSize val="0"/>
        </c:dLbls>
        <c:gapWidth val="150"/>
        <c:axId val="155765384"/>
        <c:axId val="15576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A102-4C98-A8B1-D654AF228B25}"/>
            </c:ext>
          </c:extLst>
        </c:ser>
        <c:dLbls>
          <c:showLegendKey val="0"/>
          <c:showVal val="0"/>
          <c:showCatName val="0"/>
          <c:showSerName val="0"/>
          <c:showPercent val="0"/>
          <c:showBubbleSize val="0"/>
        </c:dLbls>
        <c:marker val="1"/>
        <c:smooth val="0"/>
        <c:axId val="155765384"/>
        <c:axId val="155768128"/>
      </c:lineChart>
      <c:dateAx>
        <c:axId val="155765384"/>
        <c:scaling>
          <c:orientation val="minMax"/>
        </c:scaling>
        <c:delete val="1"/>
        <c:axPos val="b"/>
        <c:numFmt formatCode="&quot;R&quot;yy" sourceLinked="1"/>
        <c:majorTickMark val="none"/>
        <c:minorTickMark val="none"/>
        <c:tickLblPos val="none"/>
        <c:crossAx val="155768128"/>
        <c:crosses val="autoZero"/>
        <c:auto val="1"/>
        <c:lblOffset val="100"/>
        <c:baseTimeUnit val="years"/>
      </c:dateAx>
      <c:valAx>
        <c:axId val="15576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6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24.6</c:v>
                </c:pt>
                <c:pt idx="1">
                  <c:v>26.89</c:v>
                </c:pt>
                <c:pt idx="2">
                  <c:v>29.11</c:v>
                </c:pt>
                <c:pt idx="3">
                  <c:v>31.31</c:v>
                </c:pt>
                <c:pt idx="4">
                  <c:v>33.49</c:v>
                </c:pt>
              </c:numCache>
            </c:numRef>
          </c:val>
          <c:extLst>
            <c:ext xmlns:c16="http://schemas.microsoft.com/office/drawing/2014/chart" uri="{C3380CC4-5D6E-409C-BE32-E72D297353CC}">
              <c16:uniqueId val="{00000000-8253-4B74-A5BD-0D03B0226335}"/>
            </c:ext>
          </c:extLst>
        </c:ser>
        <c:dLbls>
          <c:showLegendKey val="0"/>
          <c:showVal val="0"/>
          <c:showCatName val="0"/>
          <c:showSerName val="0"/>
          <c:showPercent val="0"/>
          <c:showBubbleSize val="0"/>
        </c:dLbls>
        <c:gapWidth val="150"/>
        <c:axId val="155766168"/>
        <c:axId val="15576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8253-4B74-A5BD-0D03B0226335}"/>
            </c:ext>
          </c:extLst>
        </c:ser>
        <c:dLbls>
          <c:showLegendKey val="0"/>
          <c:showVal val="0"/>
          <c:showCatName val="0"/>
          <c:showSerName val="0"/>
          <c:showPercent val="0"/>
          <c:showBubbleSize val="0"/>
        </c:dLbls>
        <c:marker val="1"/>
        <c:smooth val="0"/>
        <c:axId val="155766168"/>
        <c:axId val="155765776"/>
      </c:lineChart>
      <c:dateAx>
        <c:axId val="155766168"/>
        <c:scaling>
          <c:orientation val="minMax"/>
        </c:scaling>
        <c:delete val="1"/>
        <c:axPos val="b"/>
        <c:numFmt formatCode="&quot;R&quot;yy" sourceLinked="1"/>
        <c:majorTickMark val="none"/>
        <c:minorTickMark val="none"/>
        <c:tickLblPos val="none"/>
        <c:crossAx val="155765776"/>
        <c:crosses val="autoZero"/>
        <c:auto val="1"/>
        <c:lblOffset val="100"/>
        <c:baseTimeUnit val="years"/>
      </c:dateAx>
      <c:valAx>
        <c:axId val="15576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6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2.15</c:v>
                </c:pt>
                <c:pt idx="1">
                  <c:v>4.2300000000000004</c:v>
                </c:pt>
                <c:pt idx="2">
                  <c:v>6.41</c:v>
                </c:pt>
                <c:pt idx="3">
                  <c:v>8.6</c:v>
                </c:pt>
                <c:pt idx="4">
                  <c:v>11.56</c:v>
                </c:pt>
              </c:numCache>
            </c:numRef>
          </c:val>
          <c:extLst>
            <c:ext xmlns:c16="http://schemas.microsoft.com/office/drawing/2014/chart" uri="{C3380CC4-5D6E-409C-BE32-E72D297353CC}">
              <c16:uniqueId val="{00000000-F791-4750-BB7D-A366EEAEA3CB}"/>
            </c:ext>
          </c:extLst>
        </c:ser>
        <c:dLbls>
          <c:showLegendKey val="0"/>
          <c:showVal val="0"/>
          <c:showCatName val="0"/>
          <c:showSerName val="0"/>
          <c:showPercent val="0"/>
          <c:showBubbleSize val="0"/>
        </c:dLbls>
        <c:gapWidth val="150"/>
        <c:axId val="155763424"/>
        <c:axId val="15576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F791-4750-BB7D-A366EEAEA3CB}"/>
            </c:ext>
          </c:extLst>
        </c:ser>
        <c:dLbls>
          <c:showLegendKey val="0"/>
          <c:showVal val="0"/>
          <c:showCatName val="0"/>
          <c:showSerName val="0"/>
          <c:showPercent val="0"/>
          <c:showBubbleSize val="0"/>
        </c:dLbls>
        <c:marker val="1"/>
        <c:smooth val="0"/>
        <c:axId val="155763424"/>
        <c:axId val="155769696"/>
      </c:lineChart>
      <c:dateAx>
        <c:axId val="155763424"/>
        <c:scaling>
          <c:orientation val="minMax"/>
        </c:scaling>
        <c:delete val="1"/>
        <c:axPos val="b"/>
        <c:numFmt formatCode="&quot;R&quot;yy" sourceLinked="1"/>
        <c:majorTickMark val="none"/>
        <c:minorTickMark val="none"/>
        <c:tickLblPos val="none"/>
        <c:crossAx val="155769696"/>
        <c:crosses val="autoZero"/>
        <c:auto val="1"/>
        <c:lblOffset val="100"/>
        <c:baseTimeUnit val="years"/>
      </c:dateAx>
      <c:valAx>
        <c:axId val="1557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22-4F5C-ACD1-1C193F9EE47A}"/>
            </c:ext>
          </c:extLst>
        </c:ser>
        <c:dLbls>
          <c:showLegendKey val="0"/>
          <c:showVal val="0"/>
          <c:showCatName val="0"/>
          <c:showSerName val="0"/>
          <c:showPercent val="0"/>
          <c:showBubbleSize val="0"/>
        </c:dLbls>
        <c:gapWidth val="150"/>
        <c:axId val="155764992"/>
        <c:axId val="15576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9422-4F5C-ACD1-1C193F9EE47A}"/>
            </c:ext>
          </c:extLst>
        </c:ser>
        <c:dLbls>
          <c:showLegendKey val="0"/>
          <c:showVal val="0"/>
          <c:showCatName val="0"/>
          <c:showSerName val="0"/>
          <c:showPercent val="0"/>
          <c:showBubbleSize val="0"/>
        </c:dLbls>
        <c:marker val="1"/>
        <c:smooth val="0"/>
        <c:axId val="155764992"/>
        <c:axId val="155767344"/>
      </c:lineChart>
      <c:dateAx>
        <c:axId val="155764992"/>
        <c:scaling>
          <c:orientation val="minMax"/>
        </c:scaling>
        <c:delete val="1"/>
        <c:axPos val="b"/>
        <c:numFmt formatCode="&quot;R&quot;yy" sourceLinked="1"/>
        <c:majorTickMark val="none"/>
        <c:minorTickMark val="none"/>
        <c:tickLblPos val="none"/>
        <c:crossAx val="155767344"/>
        <c:crosses val="autoZero"/>
        <c:auto val="1"/>
        <c:lblOffset val="100"/>
        <c:baseTimeUnit val="years"/>
      </c:dateAx>
      <c:valAx>
        <c:axId val="15576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50.42</c:v>
                </c:pt>
                <c:pt idx="1">
                  <c:v>58.23</c:v>
                </c:pt>
                <c:pt idx="2">
                  <c:v>64.180000000000007</c:v>
                </c:pt>
                <c:pt idx="3">
                  <c:v>67.510000000000005</c:v>
                </c:pt>
                <c:pt idx="4">
                  <c:v>69.239999999999995</c:v>
                </c:pt>
              </c:numCache>
            </c:numRef>
          </c:val>
          <c:extLst>
            <c:ext xmlns:c16="http://schemas.microsoft.com/office/drawing/2014/chart" uri="{C3380CC4-5D6E-409C-BE32-E72D297353CC}">
              <c16:uniqueId val="{00000000-78CB-49FD-9FA0-BFBB4DE5992F}"/>
            </c:ext>
          </c:extLst>
        </c:ser>
        <c:dLbls>
          <c:showLegendKey val="0"/>
          <c:showVal val="0"/>
          <c:showCatName val="0"/>
          <c:showSerName val="0"/>
          <c:showPercent val="0"/>
          <c:showBubbleSize val="0"/>
        </c:dLbls>
        <c:gapWidth val="150"/>
        <c:axId val="489831968"/>
        <c:axId val="48984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78CB-49FD-9FA0-BFBB4DE5992F}"/>
            </c:ext>
          </c:extLst>
        </c:ser>
        <c:dLbls>
          <c:showLegendKey val="0"/>
          <c:showVal val="0"/>
          <c:showCatName val="0"/>
          <c:showSerName val="0"/>
          <c:showPercent val="0"/>
          <c:showBubbleSize val="0"/>
        </c:dLbls>
        <c:marker val="1"/>
        <c:smooth val="0"/>
        <c:axId val="489831968"/>
        <c:axId val="489841768"/>
      </c:lineChart>
      <c:dateAx>
        <c:axId val="489831968"/>
        <c:scaling>
          <c:orientation val="minMax"/>
        </c:scaling>
        <c:delete val="1"/>
        <c:axPos val="b"/>
        <c:numFmt formatCode="&quot;R&quot;yy" sourceLinked="1"/>
        <c:majorTickMark val="none"/>
        <c:minorTickMark val="none"/>
        <c:tickLblPos val="none"/>
        <c:crossAx val="489841768"/>
        <c:crosses val="autoZero"/>
        <c:auto val="1"/>
        <c:lblOffset val="100"/>
        <c:baseTimeUnit val="years"/>
      </c:dateAx>
      <c:valAx>
        <c:axId val="48984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8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939.99</c:v>
                </c:pt>
                <c:pt idx="1">
                  <c:v>918.3</c:v>
                </c:pt>
                <c:pt idx="2">
                  <c:v>890.05</c:v>
                </c:pt>
                <c:pt idx="3">
                  <c:v>862.2</c:v>
                </c:pt>
                <c:pt idx="4">
                  <c:v>815.65</c:v>
                </c:pt>
              </c:numCache>
            </c:numRef>
          </c:val>
          <c:extLst>
            <c:ext xmlns:c16="http://schemas.microsoft.com/office/drawing/2014/chart" uri="{C3380CC4-5D6E-409C-BE32-E72D297353CC}">
              <c16:uniqueId val="{00000000-A3F8-4FBD-A3BF-B1F0D5547080}"/>
            </c:ext>
          </c:extLst>
        </c:ser>
        <c:dLbls>
          <c:showLegendKey val="0"/>
          <c:showVal val="0"/>
          <c:showCatName val="0"/>
          <c:showSerName val="0"/>
          <c:showPercent val="0"/>
          <c:showBubbleSize val="0"/>
        </c:dLbls>
        <c:gapWidth val="150"/>
        <c:axId val="489831576"/>
        <c:axId val="48983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A3F8-4FBD-A3BF-B1F0D5547080}"/>
            </c:ext>
          </c:extLst>
        </c:ser>
        <c:dLbls>
          <c:showLegendKey val="0"/>
          <c:showVal val="0"/>
          <c:showCatName val="0"/>
          <c:showSerName val="0"/>
          <c:showPercent val="0"/>
          <c:showBubbleSize val="0"/>
        </c:dLbls>
        <c:marker val="1"/>
        <c:smooth val="0"/>
        <c:axId val="489831576"/>
        <c:axId val="489832360"/>
      </c:lineChart>
      <c:dateAx>
        <c:axId val="489831576"/>
        <c:scaling>
          <c:orientation val="minMax"/>
        </c:scaling>
        <c:delete val="1"/>
        <c:axPos val="b"/>
        <c:numFmt formatCode="&quot;R&quot;yy" sourceLinked="1"/>
        <c:majorTickMark val="none"/>
        <c:minorTickMark val="none"/>
        <c:tickLblPos val="none"/>
        <c:crossAx val="489832360"/>
        <c:crosses val="autoZero"/>
        <c:auto val="1"/>
        <c:lblOffset val="100"/>
        <c:baseTimeUnit val="years"/>
      </c:dateAx>
      <c:valAx>
        <c:axId val="48983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83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124.73</c:v>
                </c:pt>
                <c:pt idx="1">
                  <c:v>127.2</c:v>
                </c:pt>
                <c:pt idx="2">
                  <c:v>125.33</c:v>
                </c:pt>
                <c:pt idx="3">
                  <c:v>120.61</c:v>
                </c:pt>
                <c:pt idx="4">
                  <c:v>118.97</c:v>
                </c:pt>
              </c:numCache>
            </c:numRef>
          </c:val>
          <c:extLst>
            <c:ext xmlns:c16="http://schemas.microsoft.com/office/drawing/2014/chart" uri="{C3380CC4-5D6E-409C-BE32-E72D297353CC}">
              <c16:uniqueId val="{00000000-725A-47F5-B344-8418BCA0F409}"/>
            </c:ext>
          </c:extLst>
        </c:ser>
        <c:dLbls>
          <c:showLegendKey val="0"/>
          <c:showVal val="0"/>
          <c:showCatName val="0"/>
          <c:showSerName val="0"/>
          <c:showPercent val="0"/>
          <c:showBubbleSize val="0"/>
        </c:dLbls>
        <c:gapWidth val="150"/>
        <c:axId val="489835496"/>
        <c:axId val="48984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725A-47F5-B344-8418BCA0F409}"/>
            </c:ext>
          </c:extLst>
        </c:ser>
        <c:dLbls>
          <c:showLegendKey val="0"/>
          <c:showVal val="0"/>
          <c:showCatName val="0"/>
          <c:showSerName val="0"/>
          <c:showPercent val="0"/>
          <c:showBubbleSize val="0"/>
        </c:dLbls>
        <c:marker val="1"/>
        <c:smooth val="0"/>
        <c:axId val="489835496"/>
        <c:axId val="489844120"/>
      </c:lineChart>
      <c:dateAx>
        <c:axId val="489835496"/>
        <c:scaling>
          <c:orientation val="minMax"/>
        </c:scaling>
        <c:delete val="1"/>
        <c:axPos val="b"/>
        <c:numFmt formatCode="&quot;R&quot;yy" sourceLinked="1"/>
        <c:majorTickMark val="none"/>
        <c:minorTickMark val="none"/>
        <c:tickLblPos val="none"/>
        <c:crossAx val="489844120"/>
        <c:crosses val="autoZero"/>
        <c:auto val="1"/>
        <c:lblOffset val="100"/>
        <c:baseTimeUnit val="years"/>
      </c:dateAx>
      <c:valAx>
        <c:axId val="48984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83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109.14</c:v>
                </c:pt>
                <c:pt idx="1">
                  <c:v>107.14</c:v>
                </c:pt>
                <c:pt idx="2">
                  <c:v>109.17</c:v>
                </c:pt>
                <c:pt idx="3">
                  <c:v>113.52</c:v>
                </c:pt>
                <c:pt idx="4">
                  <c:v>115.02</c:v>
                </c:pt>
              </c:numCache>
            </c:numRef>
          </c:val>
          <c:extLst>
            <c:ext xmlns:c16="http://schemas.microsoft.com/office/drawing/2014/chart" uri="{C3380CC4-5D6E-409C-BE32-E72D297353CC}">
              <c16:uniqueId val="{00000000-8172-497E-BC96-24F55AAAC1A5}"/>
            </c:ext>
          </c:extLst>
        </c:ser>
        <c:dLbls>
          <c:showLegendKey val="0"/>
          <c:showVal val="0"/>
          <c:showCatName val="0"/>
          <c:showSerName val="0"/>
          <c:showPercent val="0"/>
          <c:showBubbleSize val="0"/>
        </c:dLbls>
        <c:gapWidth val="150"/>
        <c:axId val="489846472"/>
        <c:axId val="48984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8172-497E-BC96-24F55AAAC1A5}"/>
            </c:ext>
          </c:extLst>
        </c:ser>
        <c:dLbls>
          <c:showLegendKey val="0"/>
          <c:showVal val="0"/>
          <c:showCatName val="0"/>
          <c:showSerName val="0"/>
          <c:showPercent val="0"/>
          <c:showBubbleSize val="0"/>
        </c:dLbls>
        <c:marker val="1"/>
        <c:smooth val="0"/>
        <c:axId val="489846472"/>
        <c:axId val="489843728"/>
      </c:lineChart>
      <c:dateAx>
        <c:axId val="489846472"/>
        <c:scaling>
          <c:orientation val="minMax"/>
        </c:scaling>
        <c:delete val="1"/>
        <c:axPos val="b"/>
        <c:numFmt formatCode="&quot;R&quot;yy" sourceLinked="1"/>
        <c:majorTickMark val="none"/>
        <c:minorTickMark val="none"/>
        <c:tickLblPos val="none"/>
        <c:crossAx val="489843728"/>
        <c:crosses val="autoZero"/>
        <c:auto val="1"/>
        <c:lblOffset val="100"/>
        <c:baseTimeUnit val="years"/>
      </c:dateAx>
      <c:valAx>
        <c:axId val="48984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84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和泉市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非設置</v>
      </c>
      <c r="AE8" s="65"/>
      <c r="AF8" s="65"/>
      <c r="AG8" s="65"/>
      <c r="AH8" s="65"/>
      <c r="AI8" s="65"/>
      <c r="AJ8" s="65"/>
      <c r="AK8" s="3"/>
      <c r="AL8" s="44">
        <f>データ!S6</f>
        <v>182481</v>
      </c>
      <c r="AM8" s="44"/>
      <c r="AN8" s="44"/>
      <c r="AO8" s="44"/>
      <c r="AP8" s="44"/>
      <c r="AQ8" s="44"/>
      <c r="AR8" s="44"/>
      <c r="AS8" s="44"/>
      <c r="AT8" s="45">
        <f>データ!T6</f>
        <v>84.98</v>
      </c>
      <c r="AU8" s="45"/>
      <c r="AV8" s="45"/>
      <c r="AW8" s="45"/>
      <c r="AX8" s="45"/>
      <c r="AY8" s="45"/>
      <c r="AZ8" s="45"/>
      <c r="BA8" s="45"/>
      <c r="BB8" s="45">
        <f>データ!U6</f>
        <v>2147.34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67.709999999999994</v>
      </c>
      <c r="J10" s="45"/>
      <c r="K10" s="45"/>
      <c r="L10" s="45"/>
      <c r="M10" s="45"/>
      <c r="N10" s="45"/>
      <c r="O10" s="45"/>
      <c r="P10" s="45">
        <f>データ!P6</f>
        <v>89.34</v>
      </c>
      <c r="Q10" s="45"/>
      <c r="R10" s="45"/>
      <c r="S10" s="45"/>
      <c r="T10" s="45"/>
      <c r="U10" s="45"/>
      <c r="V10" s="45"/>
      <c r="W10" s="45">
        <f>データ!Q6</f>
        <v>88.36</v>
      </c>
      <c r="X10" s="45"/>
      <c r="Y10" s="45"/>
      <c r="Z10" s="45"/>
      <c r="AA10" s="45"/>
      <c r="AB10" s="45"/>
      <c r="AC10" s="45"/>
      <c r="AD10" s="44">
        <f>データ!R6</f>
        <v>2530</v>
      </c>
      <c r="AE10" s="44"/>
      <c r="AF10" s="44"/>
      <c r="AG10" s="44"/>
      <c r="AH10" s="44"/>
      <c r="AI10" s="44"/>
      <c r="AJ10" s="44"/>
      <c r="AK10" s="2"/>
      <c r="AL10" s="44">
        <f>データ!V6</f>
        <v>162684</v>
      </c>
      <c r="AM10" s="44"/>
      <c r="AN10" s="44"/>
      <c r="AO10" s="44"/>
      <c r="AP10" s="44"/>
      <c r="AQ10" s="44"/>
      <c r="AR10" s="44"/>
      <c r="AS10" s="44"/>
      <c r="AT10" s="45">
        <f>データ!W6</f>
        <v>22.44</v>
      </c>
      <c r="AU10" s="45"/>
      <c r="AV10" s="45"/>
      <c r="AW10" s="45"/>
      <c r="AX10" s="45"/>
      <c r="AY10" s="45"/>
      <c r="AZ10" s="45"/>
      <c r="BA10" s="45"/>
      <c r="BB10" s="45">
        <f>データ!X6</f>
        <v>7249.73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oJU3nMKvq4alGKlQQXbRy+s0BBA3BPQ/4ayU+A+/xhCovq7avd5qwnt+DKxBJAp/zxRZ3+7v8WUVdAHPEnPSQ==" saltValue="OXwVqiOZXiOUSP+gh1DA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272191</v>
      </c>
      <c r="D6" s="19">
        <f t="shared" si="3"/>
        <v>46</v>
      </c>
      <c r="E6" s="19">
        <f t="shared" si="3"/>
        <v>17</v>
      </c>
      <c r="F6" s="19">
        <f t="shared" si="3"/>
        <v>1</v>
      </c>
      <c r="G6" s="19">
        <f t="shared" si="3"/>
        <v>0</v>
      </c>
      <c r="H6" s="19" t="str">
        <f t="shared" si="3"/>
        <v>大阪府　和泉市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67.709999999999994</v>
      </c>
      <c r="P6" s="20">
        <f t="shared" si="3"/>
        <v>89.34</v>
      </c>
      <c r="Q6" s="20">
        <f t="shared" si="3"/>
        <v>88.36</v>
      </c>
      <c r="R6" s="20">
        <f t="shared" si="3"/>
        <v>2530</v>
      </c>
      <c r="S6" s="20">
        <f t="shared" si="3"/>
        <v>182481</v>
      </c>
      <c r="T6" s="20">
        <f t="shared" si="3"/>
        <v>84.98</v>
      </c>
      <c r="U6" s="20">
        <f t="shared" si="3"/>
        <v>2147.34</v>
      </c>
      <c r="V6" s="20">
        <f t="shared" si="3"/>
        <v>162684</v>
      </c>
      <c r="W6" s="20">
        <f t="shared" si="3"/>
        <v>22.44</v>
      </c>
      <c r="X6" s="20">
        <f t="shared" si="3"/>
        <v>7249.73</v>
      </c>
      <c r="Y6" s="21">
        <f>IF(Y7="",NA(),Y7)</f>
        <v>112.76</v>
      </c>
      <c r="Z6" s="21">
        <f t="shared" ref="Z6:AH6" si="4">IF(Z7="",NA(),Z7)</f>
        <v>113.46</v>
      </c>
      <c r="AA6" s="21">
        <f t="shared" si="4"/>
        <v>112.66</v>
      </c>
      <c r="AB6" s="21">
        <f t="shared" si="4"/>
        <v>110.56</v>
      </c>
      <c r="AC6" s="21">
        <f t="shared" si="4"/>
        <v>110.58</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50.42</v>
      </c>
      <c r="AV6" s="21">
        <f t="shared" ref="AV6:BD6" si="6">IF(AV7="",NA(),AV7)</f>
        <v>58.23</v>
      </c>
      <c r="AW6" s="21">
        <f t="shared" si="6"/>
        <v>64.180000000000007</v>
      </c>
      <c r="AX6" s="21">
        <f t="shared" si="6"/>
        <v>67.510000000000005</v>
      </c>
      <c r="AY6" s="21">
        <f t="shared" si="6"/>
        <v>69.239999999999995</v>
      </c>
      <c r="AZ6" s="21">
        <f t="shared" si="6"/>
        <v>72.930000000000007</v>
      </c>
      <c r="BA6" s="21">
        <f t="shared" si="6"/>
        <v>80.08</v>
      </c>
      <c r="BB6" s="21">
        <f t="shared" si="6"/>
        <v>87.33</v>
      </c>
      <c r="BC6" s="21">
        <f t="shared" si="6"/>
        <v>92.26</v>
      </c>
      <c r="BD6" s="21">
        <f t="shared" si="6"/>
        <v>99.9</v>
      </c>
      <c r="BE6" s="20" t="str">
        <f>IF(BE7="","",IF(BE7="-","【-】","【"&amp;SUBSTITUTE(TEXT(BE7,"#,##0.00"),"-","△")&amp;"】"))</f>
        <v>【82.75】</v>
      </c>
      <c r="BF6" s="21">
        <f>IF(BF7="",NA(),BF7)</f>
        <v>939.99</v>
      </c>
      <c r="BG6" s="21">
        <f t="shared" ref="BG6:BO6" si="7">IF(BG7="",NA(),BG7)</f>
        <v>918.3</v>
      </c>
      <c r="BH6" s="21">
        <f t="shared" si="7"/>
        <v>890.05</v>
      </c>
      <c r="BI6" s="21">
        <f t="shared" si="7"/>
        <v>862.2</v>
      </c>
      <c r="BJ6" s="21">
        <f t="shared" si="7"/>
        <v>815.65</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124.73</v>
      </c>
      <c r="BR6" s="21">
        <f t="shared" ref="BR6:BZ6" si="8">IF(BR7="",NA(),BR7)</f>
        <v>127.2</v>
      </c>
      <c r="BS6" s="21">
        <f t="shared" si="8"/>
        <v>125.33</v>
      </c>
      <c r="BT6" s="21">
        <f t="shared" si="8"/>
        <v>120.61</v>
      </c>
      <c r="BU6" s="21">
        <f t="shared" si="8"/>
        <v>118.97</v>
      </c>
      <c r="BV6" s="21">
        <f t="shared" si="8"/>
        <v>98.61</v>
      </c>
      <c r="BW6" s="21">
        <f t="shared" si="8"/>
        <v>98.75</v>
      </c>
      <c r="BX6" s="21">
        <f t="shared" si="8"/>
        <v>98.36</v>
      </c>
      <c r="BY6" s="21">
        <f t="shared" si="8"/>
        <v>97.29</v>
      </c>
      <c r="BZ6" s="21">
        <f t="shared" si="8"/>
        <v>99.29</v>
      </c>
      <c r="CA6" s="20" t="str">
        <f>IF(CA7="","",IF(CA7="-","【-】","【"&amp;SUBSTITUTE(TEXT(CA7,"#,##0.00"),"-","△")&amp;"】"))</f>
        <v>【97.94】</v>
      </c>
      <c r="CB6" s="21">
        <f>IF(CB7="",NA(),CB7)</f>
        <v>109.14</v>
      </c>
      <c r="CC6" s="21">
        <f t="shared" ref="CC6:CK6" si="9">IF(CC7="",NA(),CC7)</f>
        <v>107.14</v>
      </c>
      <c r="CD6" s="21">
        <f t="shared" si="9"/>
        <v>109.17</v>
      </c>
      <c r="CE6" s="21">
        <f t="shared" si="9"/>
        <v>113.52</v>
      </c>
      <c r="CF6" s="21">
        <f t="shared" si="9"/>
        <v>115.02</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90.56</v>
      </c>
      <c r="CY6" s="21">
        <f t="shared" ref="CY6:DG6" si="11">IF(CY7="",NA(),CY7)</f>
        <v>90.64</v>
      </c>
      <c r="CZ6" s="21">
        <f t="shared" si="11"/>
        <v>90.66</v>
      </c>
      <c r="DA6" s="21">
        <f t="shared" si="11"/>
        <v>90.75</v>
      </c>
      <c r="DB6" s="21">
        <f t="shared" si="11"/>
        <v>90.76</v>
      </c>
      <c r="DC6" s="21">
        <f t="shared" si="11"/>
        <v>94.56</v>
      </c>
      <c r="DD6" s="21">
        <f t="shared" si="11"/>
        <v>94.75</v>
      </c>
      <c r="DE6" s="21">
        <f t="shared" si="11"/>
        <v>94.92</v>
      </c>
      <c r="DF6" s="21">
        <f t="shared" si="11"/>
        <v>95.01</v>
      </c>
      <c r="DG6" s="21">
        <f t="shared" si="11"/>
        <v>94.96</v>
      </c>
      <c r="DH6" s="20" t="str">
        <f>IF(DH7="","",IF(DH7="-","【-】","【"&amp;SUBSTITUTE(TEXT(DH7,"#,##0.00"),"-","△")&amp;"】"))</f>
        <v>【96.00】</v>
      </c>
      <c r="DI6" s="21">
        <f>IF(DI7="",NA(),DI7)</f>
        <v>24.6</v>
      </c>
      <c r="DJ6" s="21">
        <f t="shared" ref="DJ6:DR6" si="12">IF(DJ7="",NA(),DJ7)</f>
        <v>26.89</v>
      </c>
      <c r="DK6" s="21">
        <f t="shared" si="12"/>
        <v>29.11</v>
      </c>
      <c r="DL6" s="21">
        <f t="shared" si="12"/>
        <v>31.31</v>
      </c>
      <c r="DM6" s="21">
        <f t="shared" si="12"/>
        <v>33.49</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2.15</v>
      </c>
      <c r="DU6" s="21">
        <f t="shared" ref="DU6:EC6" si="13">IF(DU7="",NA(),DU7)</f>
        <v>4.2300000000000004</v>
      </c>
      <c r="DV6" s="21">
        <f t="shared" si="13"/>
        <v>6.41</v>
      </c>
      <c r="DW6" s="21">
        <f t="shared" si="13"/>
        <v>8.6</v>
      </c>
      <c r="DX6" s="21">
        <f t="shared" si="13"/>
        <v>11.56</v>
      </c>
      <c r="DY6" s="21">
        <f t="shared" si="13"/>
        <v>5.64</v>
      </c>
      <c r="DZ6" s="21">
        <f t="shared" si="13"/>
        <v>6.43</v>
      </c>
      <c r="EA6" s="21">
        <f t="shared" si="13"/>
        <v>7.75</v>
      </c>
      <c r="EB6" s="21">
        <f t="shared" si="13"/>
        <v>9.44</v>
      </c>
      <c r="EC6" s="21">
        <f t="shared" si="13"/>
        <v>10.69</v>
      </c>
      <c r="ED6" s="20" t="str">
        <f>IF(ED7="","",IF(ED7="-","【-】","【"&amp;SUBSTITUTE(TEXT(ED7,"#,##0.00"),"-","△")&amp;"】"))</f>
        <v>【9.46】</v>
      </c>
      <c r="EE6" s="20">
        <f>IF(EE7="",NA(),EE7)</f>
        <v>0</v>
      </c>
      <c r="EF6" s="20">
        <f t="shared" ref="EF6:EN6" si="14">IF(EF7="",NA(),EF7)</f>
        <v>0</v>
      </c>
      <c r="EG6" s="20">
        <f t="shared" si="14"/>
        <v>0</v>
      </c>
      <c r="EH6" s="20">
        <f t="shared" si="14"/>
        <v>0</v>
      </c>
      <c r="EI6" s="20">
        <f t="shared" si="14"/>
        <v>0</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272191</v>
      </c>
      <c r="D7" s="23">
        <v>46</v>
      </c>
      <c r="E7" s="23">
        <v>17</v>
      </c>
      <c r="F7" s="23">
        <v>1</v>
      </c>
      <c r="G7" s="23">
        <v>0</v>
      </c>
      <c r="H7" s="23" t="s">
        <v>96</v>
      </c>
      <c r="I7" s="23" t="s">
        <v>97</v>
      </c>
      <c r="J7" s="23" t="s">
        <v>98</v>
      </c>
      <c r="K7" s="23" t="s">
        <v>99</v>
      </c>
      <c r="L7" s="23" t="s">
        <v>100</v>
      </c>
      <c r="M7" s="23" t="s">
        <v>101</v>
      </c>
      <c r="N7" s="24" t="s">
        <v>102</v>
      </c>
      <c r="O7" s="24">
        <v>67.709999999999994</v>
      </c>
      <c r="P7" s="24">
        <v>89.34</v>
      </c>
      <c r="Q7" s="24">
        <v>88.36</v>
      </c>
      <c r="R7" s="24">
        <v>2530</v>
      </c>
      <c r="S7" s="24">
        <v>182481</v>
      </c>
      <c r="T7" s="24">
        <v>84.98</v>
      </c>
      <c r="U7" s="24">
        <v>2147.34</v>
      </c>
      <c r="V7" s="24">
        <v>162684</v>
      </c>
      <c r="W7" s="24">
        <v>22.44</v>
      </c>
      <c r="X7" s="24">
        <v>7249.73</v>
      </c>
      <c r="Y7" s="24">
        <v>112.76</v>
      </c>
      <c r="Z7" s="24">
        <v>113.46</v>
      </c>
      <c r="AA7" s="24">
        <v>112.66</v>
      </c>
      <c r="AB7" s="24">
        <v>110.56</v>
      </c>
      <c r="AC7" s="24">
        <v>110.58</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50.42</v>
      </c>
      <c r="AV7" s="24">
        <v>58.23</v>
      </c>
      <c r="AW7" s="24">
        <v>64.180000000000007</v>
      </c>
      <c r="AX7" s="24">
        <v>67.510000000000005</v>
      </c>
      <c r="AY7" s="24">
        <v>69.239999999999995</v>
      </c>
      <c r="AZ7" s="24">
        <v>72.930000000000007</v>
      </c>
      <c r="BA7" s="24">
        <v>80.08</v>
      </c>
      <c r="BB7" s="24">
        <v>87.33</v>
      </c>
      <c r="BC7" s="24">
        <v>92.26</v>
      </c>
      <c r="BD7" s="24">
        <v>99.9</v>
      </c>
      <c r="BE7" s="24">
        <v>82.75</v>
      </c>
      <c r="BF7" s="24">
        <v>939.99</v>
      </c>
      <c r="BG7" s="24">
        <v>918.3</v>
      </c>
      <c r="BH7" s="24">
        <v>890.05</v>
      </c>
      <c r="BI7" s="24">
        <v>862.2</v>
      </c>
      <c r="BJ7" s="24">
        <v>815.65</v>
      </c>
      <c r="BK7" s="24">
        <v>730.52</v>
      </c>
      <c r="BL7" s="24">
        <v>672.33</v>
      </c>
      <c r="BM7" s="24">
        <v>668.8</v>
      </c>
      <c r="BN7" s="24">
        <v>652.79999999999995</v>
      </c>
      <c r="BO7" s="24">
        <v>624.62</v>
      </c>
      <c r="BP7" s="24">
        <v>602.55999999999995</v>
      </c>
      <c r="BQ7" s="24">
        <v>124.73</v>
      </c>
      <c r="BR7" s="24">
        <v>127.2</v>
      </c>
      <c r="BS7" s="24">
        <v>125.33</v>
      </c>
      <c r="BT7" s="24">
        <v>120.61</v>
      </c>
      <c r="BU7" s="24">
        <v>118.97</v>
      </c>
      <c r="BV7" s="24">
        <v>98.61</v>
      </c>
      <c r="BW7" s="24">
        <v>98.75</v>
      </c>
      <c r="BX7" s="24">
        <v>98.36</v>
      </c>
      <c r="BY7" s="24">
        <v>97.29</v>
      </c>
      <c r="BZ7" s="24">
        <v>99.29</v>
      </c>
      <c r="CA7" s="24">
        <v>97.94</v>
      </c>
      <c r="CB7" s="24">
        <v>109.14</v>
      </c>
      <c r="CC7" s="24">
        <v>107.14</v>
      </c>
      <c r="CD7" s="24">
        <v>109.17</v>
      </c>
      <c r="CE7" s="24">
        <v>113.52</v>
      </c>
      <c r="CF7" s="24">
        <v>115.02</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90.56</v>
      </c>
      <c r="CY7" s="24">
        <v>90.64</v>
      </c>
      <c r="CZ7" s="24">
        <v>90.66</v>
      </c>
      <c r="DA7" s="24">
        <v>90.75</v>
      </c>
      <c r="DB7" s="24">
        <v>90.76</v>
      </c>
      <c r="DC7" s="24">
        <v>94.56</v>
      </c>
      <c r="DD7" s="24">
        <v>94.75</v>
      </c>
      <c r="DE7" s="24">
        <v>94.92</v>
      </c>
      <c r="DF7" s="24">
        <v>95.01</v>
      </c>
      <c r="DG7" s="24">
        <v>94.96</v>
      </c>
      <c r="DH7" s="24">
        <v>96</v>
      </c>
      <c r="DI7" s="24">
        <v>24.6</v>
      </c>
      <c r="DJ7" s="24">
        <v>26.89</v>
      </c>
      <c r="DK7" s="24">
        <v>29.11</v>
      </c>
      <c r="DL7" s="24">
        <v>31.31</v>
      </c>
      <c r="DM7" s="24">
        <v>33.49</v>
      </c>
      <c r="DN7" s="24">
        <v>28.87</v>
      </c>
      <c r="DO7" s="24">
        <v>31.34</v>
      </c>
      <c r="DP7" s="24">
        <v>32.909999999999997</v>
      </c>
      <c r="DQ7" s="24">
        <v>34.869999999999997</v>
      </c>
      <c r="DR7" s="24">
        <v>36.700000000000003</v>
      </c>
      <c r="DS7" s="24">
        <v>42.2</v>
      </c>
      <c r="DT7" s="24">
        <v>2.15</v>
      </c>
      <c r="DU7" s="24">
        <v>4.2300000000000004</v>
      </c>
      <c r="DV7" s="24">
        <v>6.41</v>
      </c>
      <c r="DW7" s="24">
        <v>8.6</v>
      </c>
      <c r="DX7" s="24">
        <v>11.56</v>
      </c>
      <c r="DY7" s="24">
        <v>5.64</v>
      </c>
      <c r="DZ7" s="24">
        <v>6.43</v>
      </c>
      <c r="EA7" s="24">
        <v>7.75</v>
      </c>
      <c r="EB7" s="24">
        <v>9.44</v>
      </c>
      <c r="EC7" s="24">
        <v>10.69</v>
      </c>
      <c r="ED7" s="24">
        <v>9.4600000000000009</v>
      </c>
      <c r="EE7" s="24">
        <v>0</v>
      </c>
      <c r="EF7" s="24">
        <v>0</v>
      </c>
      <c r="EG7" s="24">
        <v>0</v>
      </c>
      <c r="EH7" s="24">
        <v>0</v>
      </c>
      <c r="EI7" s="24">
        <v>0</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dcterms:created xsi:type="dcterms:W3CDTF">2025-12-23T06:03:03Z</dcterms:created>
  <dcterms:modified xsi:type="dcterms:W3CDTF">2026-02-18T07:08:08Z</dcterms:modified>
  <cp:category/>
</cp:coreProperties>
</file>