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G0000SV1NS701\d11757$\doc\財政\09 公営企業\01.決算統計\R7年度（R6決算）\22_経営比較分析表\07_アップロード\02_アップロードデータ（分析表）\01-1_作業用\"/>
    </mc:Choice>
  </mc:AlternateContent>
  <xr:revisionPtr revIDLastSave="0" documentId="13_ncr:1_{B80E8958-131F-4DFD-9A10-9856E4A3D11A}" xr6:coauthVersionLast="47" xr6:coauthVersionMax="47" xr10:uidLastSave="{00000000-0000-0000-0000-000000000000}"/>
  <workbookProtection workbookAlgorithmName="SHA-512" workbookHashValue="QNqtjll+a1YdI/TrSWiMXFMeXAv0U/LDkRUMUg6kPh1n9L1reGSA5LN9Xv+xhQ6i+zYL9Ik2dCiwT7p+52VMLg==" workbookSaltValue="cPkvSYE78cDoM15WW5hvEQ==" workbookSpinCount="100000" lockStructure="1"/>
  <bookViews>
    <workbookView xWindow="-108" yWindow="-108" windowWidth="23256" windowHeight="13896"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BB8" i="4" s="1"/>
  <c r="S6" i="5"/>
  <c r="AT8" i="4" s="1"/>
  <c r="R6" i="5"/>
  <c r="AL8" i="4" s="1"/>
  <c r="Q6" i="5"/>
  <c r="P6" i="5"/>
  <c r="P10" i="4" s="1"/>
  <c r="O6" i="5"/>
  <c r="I10" i="4" s="1"/>
  <c r="N6" i="5"/>
  <c r="M6" i="5"/>
  <c r="L6" i="5"/>
  <c r="K6" i="5"/>
  <c r="J6" i="5"/>
  <c r="I8" i="4" s="1"/>
  <c r="I6" i="5"/>
  <c r="B8" i="4" s="1"/>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J85" i="4"/>
  <c r="I85" i="4"/>
  <c r="F85" i="4"/>
  <c r="BB10" i="4"/>
  <c r="AT10" i="4"/>
  <c r="AL10" i="4"/>
  <c r="W10" i="4"/>
  <c r="B10" i="4"/>
  <c r="AD8" i="4"/>
  <c r="W8" i="4"/>
  <c r="P8" i="4"/>
</calcChain>
</file>

<file path=xl/sharedStrings.xml><?xml version="1.0" encoding="utf-8"?>
<sst xmlns="http://schemas.openxmlformats.org/spreadsheetml/2006/main" count="228" uniqueCount="113">
  <si>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</si>
  <si>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</si>
  <si>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</si>
  <si>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</si>
  <si>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</si>
  <si>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</si>
  <si>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</si>
  <si>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</si>
  <si>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</si>
  <si>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</si>
  <si>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</si>
  <si>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</si>
  <si>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</si>
  <si>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</si>
  <si>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</si>
  <si>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</si>
  <si>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</si>
  <si>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</si>
  <si>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</si>
  <si>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</si>
  <si>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</si>
  <si>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</si>
  <si>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</si>
  <si>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</si>
  <si>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</si>
  <si>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</si>
  <si>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</si>
  <si>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</si>
  <si>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</si>
  <si>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</si>
  <si>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</si>
  <si>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</si>
  <si>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</si>
  <si>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</si>
  <si>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</si>
  <si>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</si>
  <si>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</si>
  <si>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</si>
  <si>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</si>
  <si>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</si>
  <si>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</si>
  <si>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</si>
  <si>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</si>
  <si>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</si>
  <si>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</si>
  <si>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</si>
  <si>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</si>
  <si>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</si>
  <si>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</si>
  <si>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</si>
  <si>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</si>
  <si>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</si>
  <si>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</si>
  <si>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</si>
  <si>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</si>
  <si>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</si>
  <si>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</si>
  <si>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</si>
  <si>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</si>
  <si>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</si>
  <si>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</si>
  <si>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</si>
  <si>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</si>
  <si>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</si>
  <si>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</si>
  <si>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</si>
  <si>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</si>
  <si>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</si>
  <si>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</si>
  <si>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</si>
  <si>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</si>
  <si>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</si>
  <si>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</si>
  <si>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</si>
  <si>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</si>
  <si>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</si>
  <si>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</si>
  <si>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</si>
  <si>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</si>
  <si>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</si>
  <si>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</si>
  <si>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</si>
  <si>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</si>
  <si>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</si>
  <si>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</si>
  <si>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</si>
  <si>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</si>
  <si>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</si>
  <si>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</si>
  <si>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</si>
  <si>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</si>
  <si>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</si>
  <si>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</si>
  <si>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大阪府　和泉市</t>
  </si>
  <si>
    <t>法適用</t>
  </si>
  <si>
    <t>水道事業</t>
  </si>
  <si>
    <t>末端給水事業</t>
  </si>
  <si>
    <t>A2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</si>
  <si>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</si>
  <si>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</si>
  <si>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</si>
  <si>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</si>
  <si>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</si>
  <si>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</si>
  <si>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</si>
  <si>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</si>
  <si>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</si>
  <si>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</si>
  <si>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</si>
  <si>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</si>
  <si>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①経常収支比率は、給水収益、長期前受金戻入の増加及び減価償却費等の費用の減少により類似団体平均値（以下、平均値）を下回っていますが、単年度の収支が黒字であることを示す100％以上となっています。
　②累積欠損金は発生していません。
　③流動比率は、給水収益の減などにより、内部留保資金が減少したため、前年度から減少し平均値を下回ったものの、指標である100％を上回っており、短期的な支払いに備えて現金等を十分に確保できています。
　④企業債残高対給水収益比率については、企業債の発行を抑制していることから、平均値よりも大幅に低く、負担軽減に努めています。
　⑤料金回収率は、100％を下回る低い数値となっていますが、これは受水費等費用の増加及び長期前受金戻入の減少により給水原価が上昇したことによるものです。
　⑥給水原価については、受水費等費用の増加及び長期前受金戻入の減少により、昨年度と比較し高くなっていますが、平均値よりも下回っています。
　⑦施設利用率は平均値を上回っていますが、より適切な水準を維持できるよう努めます。
　⑧有収率は、前年度とほぼ横ばいで、平均値を上回っております。</t>
    <rPh sb="125" eb="127">
      <t>キュウスイ</t>
    </rPh>
    <rPh sb="127" eb="129">
      <t>シュウエキ</t>
    </rPh>
    <rPh sb="130" eb="131">
      <t>ゲン</t>
    </rPh>
    <rPh sb="137" eb="139">
      <t>ナイブ</t>
    </rPh>
    <rPh sb="139" eb="141">
      <t>リュウホ</t>
    </rPh>
    <rPh sb="141" eb="143">
      <t>シキン</t>
    </rPh>
    <rPh sb="144" eb="146">
      <t>ゲンショウ</t>
    </rPh>
    <rPh sb="156" eb="158">
      <t>ゲンショウ</t>
    </rPh>
    <rPh sb="163" eb="164">
      <t>シタ</t>
    </rPh>
    <rPh sb="171" eb="173">
      <t>シヒョウ</t>
    </rPh>
    <rPh sb="188" eb="191">
      <t>タンキテキ</t>
    </rPh>
    <rPh sb="341" eb="343">
      <t>ジョウショウ</t>
    </rPh>
    <rPh sb="480" eb="481">
      <t>ヨコ</t>
    </rPh>
    <phoneticPr fontId="4"/>
  </si>
  <si>
    <t>　経営の健全性・効率性に関する各指標に関して、類似団体平均値と比べると、引き続き高い水準を維持していますが、老朽化の状況については、年々深刻さを増しています。
　人口減少等により、収益が一層厳しくなることが想定され、また管路の更新速度を上げていくには多額の費用を要することから、現状の経営状態を維持することが今後難しくなります。
　将来にわたって安定的に事業を継続していくために、今後も経営戦略に基づき経営の効率化を推進するとともに、企業債の借入、資金運用等を行い、水道ビジョンに基づく管路、施設の更新工事を進めていきます。　　</t>
    <phoneticPr fontId="4"/>
  </si>
  <si>
    <t>　①有形固定資産減価償却率については、平均値を上回っており、施設、管路の老朽化が進んでいます。
　②管路経年化率は、平均値を上回っており、管路の老朽化が進んでいます。
　③管路更新率については、計画的に更新を進めていますが、平均更新率を下回っており、更なる加速化が必要となっています。
（R2・R3の管路経年化率は、左表では2.76％・25.86％となっていますが、精査した結果、本来の値は27.42％・28.57％となります。）</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</si>
</sst>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2">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5" fillId="0" borderId="9"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10" xfId="0" applyFont="1" applyBorder="1" applyAlignment="1" applyProtection="1">
      <alignment horizontal="left" vertical="top" wrapText="1"/>
      <protection locked="0"/>
    </xf>
    <xf numFmtId="0" fontId="15" fillId="0" borderId="11"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0.26</c:v>
                </c:pt>
                <c:pt idx="1">
                  <c:v>0.53</c:v>
                </c:pt>
                <c:pt idx="2">
                  <c:v>0.45</c:v>
                </c:pt>
                <c:pt idx="3">
                  <c:v>0.34</c:v>
                </c:pt>
                <c:pt idx="4">
                  <c:v>0.42</c:v>
                </c:pt>
              </c:numCache>
            </c:numRef>
          </c:val>
          <c:extLst>
            <c:ext xmlns:c16="http://schemas.microsoft.com/office/drawing/2014/chart" uri="{C3380CC4-5D6E-409C-BE32-E72D297353CC}">
              <c16:uniqueId val="{00000000-CECA-4384-9B7A-23AE771A3E2E}"/>
            </c:ext>
          </c:extLst>
        </c:ser>
        <c:dLbls>
          <c:showLegendKey val="0"/>
          <c:showVal val="0"/>
          <c:showCatName val="0"/>
          <c:showSerName val="0"/>
          <c:showPercent val="0"/>
          <c:showBubbleSize val="0"/>
        </c:dLbls>
        <c:gapWidth val="150"/>
        <c:axId val="489614920"/>
        <c:axId val="489620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0.69</c:v>
                </c:pt>
                <c:pt idx="1">
                  <c:v>0.69</c:v>
                </c:pt>
                <c:pt idx="2">
                  <c:v>0.67</c:v>
                </c:pt>
                <c:pt idx="3">
                  <c:v>0.61</c:v>
                </c:pt>
                <c:pt idx="4">
                  <c:v>0.57999999999999996</c:v>
                </c:pt>
              </c:numCache>
            </c:numRef>
          </c:val>
          <c:smooth val="0"/>
          <c:extLst>
            <c:ext xmlns:c16="http://schemas.microsoft.com/office/drawing/2014/chart" uri="{C3380CC4-5D6E-409C-BE32-E72D297353CC}">
              <c16:uniqueId val="{00000001-CECA-4384-9B7A-23AE771A3E2E}"/>
            </c:ext>
          </c:extLst>
        </c:ser>
        <c:dLbls>
          <c:showLegendKey val="0"/>
          <c:showVal val="0"/>
          <c:showCatName val="0"/>
          <c:showSerName val="0"/>
          <c:showPercent val="0"/>
          <c:showBubbleSize val="0"/>
        </c:dLbls>
        <c:marker val="1"/>
        <c:smooth val="0"/>
        <c:axId val="489614920"/>
        <c:axId val="489620800"/>
      </c:lineChart>
      <c:dateAx>
        <c:axId val="489614920"/>
        <c:scaling>
          <c:orientation val="minMax"/>
        </c:scaling>
        <c:delete val="1"/>
        <c:axPos val="b"/>
        <c:numFmt formatCode="&quot;R&quot;yy" sourceLinked="1"/>
        <c:majorTickMark val="none"/>
        <c:minorTickMark val="none"/>
        <c:tickLblPos val="none"/>
        <c:crossAx val="489620800"/>
        <c:crosses val="autoZero"/>
        <c:auto val="1"/>
        <c:lblOffset val="100"/>
        <c:baseTimeUnit val="years"/>
      </c:dateAx>
      <c:valAx>
        <c:axId val="4896208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89614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70.459999999999994</c:v>
                </c:pt>
                <c:pt idx="1">
                  <c:v>69</c:v>
                </c:pt>
                <c:pt idx="2">
                  <c:v>68.16</c:v>
                </c:pt>
                <c:pt idx="3">
                  <c:v>68.2</c:v>
                </c:pt>
                <c:pt idx="4">
                  <c:v>68.239999999999995</c:v>
                </c:pt>
              </c:numCache>
            </c:numRef>
          </c:val>
          <c:extLst>
            <c:ext xmlns:c16="http://schemas.microsoft.com/office/drawing/2014/chart" uri="{C3380CC4-5D6E-409C-BE32-E72D297353CC}">
              <c16:uniqueId val="{00000000-1E08-4CC9-B251-04434E8D635C}"/>
            </c:ext>
          </c:extLst>
        </c:ser>
        <c:dLbls>
          <c:showLegendKey val="0"/>
          <c:showVal val="0"/>
          <c:showCatName val="0"/>
          <c:showSerName val="0"/>
          <c:showPercent val="0"/>
          <c:showBubbleSize val="0"/>
        </c:dLbls>
        <c:gapWidth val="150"/>
        <c:axId val="489621192"/>
        <c:axId val="4896200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63.12</c:v>
                </c:pt>
                <c:pt idx="1">
                  <c:v>62.57</c:v>
                </c:pt>
                <c:pt idx="2">
                  <c:v>61.56</c:v>
                </c:pt>
                <c:pt idx="3">
                  <c:v>60.84</c:v>
                </c:pt>
                <c:pt idx="4">
                  <c:v>60.8</c:v>
                </c:pt>
              </c:numCache>
            </c:numRef>
          </c:val>
          <c:smooth val="0"/>
          <c:extLst>
            <c:ext xmlns:c16="http://schemas.microsoft.com/office/drawing/2014/chart" uri="{C3380CC4-5D6E-409C-BE32-E72D297353CC}">
              <c16:uniqueId val="{00000001-1E08-4CC9-B251-04434E8D635C}"/>
            </c:ext>
          </c:extLst>
        </c:ser>
        <c:dLbls>
          <c:showLegendKey val="0"/>
          <c:showVal val="0"/>
          <c:showCatName val="0"/>
          <c:showSerName val="0"/>
          <c:showPercent val="0"/>
          <c:showBubbleSize val="0"/>
        </c:dLbls>
        <c:marker val="1"/>
        <c:smooth val="0"/>
        <c:axId val="489621192"/>
        <c:axId val="489620016"/>
      </c:lineChart>
      <c:dateAx>
        <c:axId val="489621192"/>
        <c:scaling>
          <c:orientation val="minMax"/>
        </c:scaling>
        <c:delete val="1"/>
        <c:axPos val="b"/>
        <c:numFmt formatCode="&quot;R&quot;yy" sourceLinked="1"/>
        <c:majorTickMark val="none"/>
        <c:minorTickMark val="none"/>
        <c:tickLblPos val="none"/>
        <c:crossAx val="489620016"/>
        <c:crosses val="autoZero"/>
        <c:auto val="1"/>
        <c:lblOffset val="100"/>
        <c:baseTimeUnit val="years"/>
      </c:dateAx>
      <c:valAx>
        <c:axId val="4896200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89621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92.86</c:v>
                </c:pt>
                <c:pt idx="1">
                  <c:v>94.15</c:v>
                </c:pt>
                <c:pt idx="2">
                  <c:v>94.17</c:v>
                </c:pt>
                <c:pt idx="3">
                  <c:v>93.03</c:v>
                </c:pt>
                <c:pt idx="4">
                  <c:v>93.02</c:v>
                </c:pt>
              </c:numCache>
            </c:numRef>
          </c:val>
          <c:extLst>
            <c:ext xmlns:c16="http://schemas.microsoft.com/office/drawing/2014/chart" uri="{C3380CC4-5D6E-409C-BE32-E72D297353CC}">
              <c16:uniqueId val="{00000000-F340-45FD-8D1A-B8251609FD56}"/>
            </c:ext>
          </c:extLst>
        </c:ser>
        <c:dLbls>
          <c:showLegendKey val="0"/>
          <c:showVal val="0"/>
          <c:showCatName val="0"/>
          <c:showSerName val="0"/>
          <c:showPercent val="0"/>
          <c:showBubbleSize val="0"/>
        </c:dLbls>
        <c:gapWidth val="150"/>
        <c:axId val="483830288"/>
        <c:axId val="4838314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90.09</c:v>
                </c:pt>
                <c:pt idx="1">
                  <c:v>90.21</c:v>
                </c:pt>
                <c:pt idx="2">
                  <c:v>90.11</c:v>
                </c:pt>
                <c:pt idx="3">
                  <c:v>89.73</c:v>
                </c:pt>
                <c:pt idx="4">
                  <c:v>89.86</c:v>
                </c:pt>
              </c:numCache>
            </c:numRef>
          </c:val>
          <c:smooth val="0"/>
          <c:extLst>
            <c:ext xmlns:c16="http://schemas.microsoft.com/office/drawing/2014/chart" uri="{C3380CC4-5D6E-409C-BE32-E72D297353CC}">
              <c16:uniqueId val="{00000001-F340-45FD-8D1A-B8251609FD56}"/>
            </c:ext>
          </c:extLst>
        </c:ser>
        <c:dLbls>
          <c:showLegendKey val="0"/>
          <c:showVal val="0"/>
          <c:showCatName val="0"/>
          <c:showSerName val="0"/>
          <c:showPercent val="0"/>
          <c:showBubbleSize val="0"/>
        </c:dLbls>
        <c:marker val="1"/>
        <c:smooth val="0"/>
        <c:axId val="483830288"/>
        <c:axId val="483831464"/>
      </c:lineChart>
      <c:dateAx>
        <c:axId val="483830288"/>
        <c:scaling>
          <c:orientation val="minMax"/>
        </c:scaling>
        <c:delete val="1"/>
        <c:axPos val="b"/>
        <c:numFmt formatCode="&quot;R&quot;yy" sourceLinked="1"/>
        <c:majorTickMark val="none"/>
        <c:minorTickMark val="none"/>
        <c:tickLblPos val="none"/>
        <c:crossAx val="483831464"/>
        <c:crosses val="autoZero"/>
        <c:auto val="1"/>
        <c:lblOffset val="100"/>
        <c:baseTimeUnit val="years"/>
      </c:dateAx>
      <c:valAx>
        <c:axId val="4838314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83830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107.7</c:v>
                </c:pt>
                <c:pt idx="1">
                  <c:v>111.25</c:v>
                </c:pt>
                <c:pt idx="2">
                  <c:v>108.12</c:v>
                </c:pt>
                <c:pt idx="3">
                  <c:v>105.67</c:v>
                </c:pt>
                <c:pt idx="4">
                  <c:v>105.18</c:v>
                </c:pt>
              </c:numCache>
            </c:numRef>
          </c:val>
          <c:extLst>
            <c:ext xmlns:c16="http://schemas.microsoft.com/office/drawing/2014/chart" uri="{C3380CC4-5D6E-409C-BE32-E72D297353CC}">
              <c16:uniqueId val="{00000000-3ECD-43FF-AACA-7B56EF88C56E}"/>
            </c:ext>
          </c:extLst>
        </c:ser>
        <c:dLbls>
          <c:showLegendKey val="0"/>
          <c:showVal val="0"/>
          <c:showCatName val="0"/>
          <c:showSerName val="0"/>
          <c:showPercent val="0"/>
          <c:showBubbleSize val="0"/>
        </c:dLbls>
        <c:gapWidth val="150"/>
        <c:axId val="489621584"/>
        <c:axId val="4896164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112.36</c:v>
                </c:pt>
                <c:pt idx="1">
                  <c:v>112.26</c:v>
                </c:pt>
                <c:pt idx="2">
                  <c:v>110.04</c:v>
                </c:pt>
                <c:pt idx="3">
                  <c:v>109.67</c:v>
                </c:pt>
                <c:pt idx="4">
                  <c:v>108.91</c:v>
                </c:pt>
              </c:numCache>
            </c:numRef>
          </c:val>
          <c:smooth val="0"/>
          <c:extLst>
            <c:ext xmlns:c16="http://schemas.microsoft.com/office/drawing/2014/chart" uri="{C3380CC4-5D6E-409C-BE32-E72D297353CC}">
              <c16:uniqueId val="{00000001-3ECD-43FF-AACA-7B56EF88C56E}"/>
            </c:ext>
          </c:extLst>
        </c:ser>
        <c:dLbls>
          <c:showLegendKey val="0"/>
          <c:showVal val="0"/>
          <c:showCatName val="0"/>
          <c:showSerName val="0"/>
          <c:showPercent val="0"/>
          <c:showBubbleSize val="0"/>
        </c:dLbls>
        <c:marker val="1"/>
        <c:smooth val="0"/>
        <c:axId val="489621584"/>
        <c:axId val="489616488"/>
      </c:lineChart>
      <c:dateAx>
        <c:axId val="489621584"/>
        <c:scaling>
          <c:orientation val="minMax"/>
        </c:scaling>
        <c:delete val="1"/>
        <c:axPos val="b"/>
        <c:numFmt formatCode="&quot;R&quot;yy" sourceLinked="1"/>
        <c:majorTickMark val="none"/>
        <c:minorTickMark val="none"/>
        <c:tickLblPos val="none"/>
        <c:crossAx val="489616488"/>
        <c:crosses val="autoZero"/>
        <c:auto val="1"/>
        <c:lblOffset val="100"/>
        <c:baseTimeUnit val="years"/>
      </c:dateAx>
      <c:valAx>
        <c:axId val="48961648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4896215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49.81</c:v>
                </c:pt>
                <c:pt idx="1">
                  <c:v>51.23</c:v>
                </c:pt>
                <c:pt idx="2">
                  <c:v>52.25</c:v>
                </c:pt>
                <c:pt idx="3">
                  <c:v>53.05</c:v>
                </c:pt>
                <c:pt idx="4">
                  <c:v>54.16</c:v>
                </c:pt>
              </c:numCache>
            </c:numRef>
          </c:val>
          <c:extLst>
            <c:ext xmlns:c16="http://schemas.microsoft.com/office/drawing/2014/chart" uri="{C3380CC4-5D6E-409C-BE32-E72D297353CC}">
              <c16:uniqueId val="{00000000-0464-4B4A-8394-1A726EDC46C1}"/>
            </c:ext>
          </c:extLst>
        </c:ser>
        <c:dLbls>
          <c:showLegendKey val="0"/>
          <c:showVal val="0"/>
          <c:showCatName val="0"/>
          <c:showSerName val="0"/>
          <c:showPercent val="0"/>
          <c:showBubbleSize val="0"/>
        </c:dLbls>
        <c:gapWidth val="150"/>
        <c:axId val="489618056"/>
        <c:axId val="4896153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50.31</c:v>
                </c:pt>
                <c:pt idx="1">
                  <c:v>50.74</c:v>
                </c:pt>
                <c:pt idx="2">
                  <c:v>51.49</c:v>
                </c:pt>
                <c:pt idx="3">
                  <c:v>51.94</c:v>
                </c:pt>
                <c:pt idx="4">
                  <c:v>52.46</c:v>
                </c:pt>
              </c:numCache>
            </c:numRef>
          </c:val>
          <c:smooth val="0"/>
          <c:extLst>
            <c:ext xmlns:c16="http://schemas.microsoft.com/office/drawing/2014/chart" uri="{C3380CC4-5D6E-409C-BE32-E72D297353CC}">
              <c16:uniqueId val="{00000001-0464-4B4A-8394-1A726EDC46C1}"/>
            </c:ext>
          </c:extLst>
        </c:ser>
        <c:dLbls>
          <c:showLegendKey val="0"/>
          <c:showVal val="0"/>
          <c:showCatName val="0"/>
          <c:showSerName val="0"/>
          <c:showPercent val="0"/>
          <c:showBubbleSize val="0"/>
        </c:dLbls>
        <c:marker val="1"/>
        <c:smooth val="0"/>
        <c:axId val="489618056"/>
        <c:axId val="489615312"/>
      </c:lineChart>
      <c:dateAx>
        <c:axId val="489618056"/>
        <c:scaling>
          <c:orientation val="minMax"/>
        </c:scaling>
        <c:delete val="1"/>
        <c:axPos val="b"/>
        <c:numFmt formatCode="&quot;R&quot;yy" sourceLinked="1"/>
        <c:majorTickMark val="none"/>
        <c:minorTickMark val="none"/>
        <c:tickLblPos val="none"/>
        <c:crossAx val="489615312"/>
        <c:crosses val="autoZero"/>
        <c:auto val="1"/>
        <c:lblOffset val="100"/>
        <c:baseTimeUnit val="years"/>
      </c:dateAx>
      <c:valAx>
        <c:axId val="4896153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896180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2.76</c:v>
                </c:pt>
                <c:pt idx="1">
                  <c:v>25.86</c:v>
                </c:pt>
                <c:pt idx="2">
                  <c:v>28.11</c:v>
                </c:pt>
                <c:pt idx="3">
                  <c:v>32.340000000000003</c:v>
                </c:pt>
                <c:pt idx="4">
                  <c:v>33.4</c:v>
                </c:pt>
              </c:numCache>
            </c:numRef>
          </c:val>
          <c:extLst>
            <c:ext xmlns:c16="http://schemas.microsoft.com/office/drawing/2014/chart" uri="{C3380CC4-5D6E-409C-BE32-E72D297353CC}">
              <c16:uniqueId val="{00000000-DA00-4914-B6E9-2020AAE9FC56}"/>
            </c:ext>
          </c:extLst>
        </c:ser>
        <c:dLbls>
          <c:showLegendKey val="0"/>
          <c:showVal val="0"/>
          <c:showCatName val="0"/>
          <c:showSerName val="0"/>
          <c:showPercent val="0"/>
          <c:showBubbleSize val="0"/>
        </c:dLbls>
        <c:gapWidth val="150"/>
        <c:axId val="489617664"/>
        <c:axId val="4896192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21.34</c:v>
                </c:pt>
                <c:pt idx="1">
                  <c:v>23.27</c:v>
                </c:pt>
                <c:pt idx="2">
                  <c:v>25.18</c:v>
                </c:pt>
                <c:pt idx="3">
                  <c:v>26.52</c:v>
                </c:pt>
                <c:pt idx="4">
                  <c:v>28.4</c:v>
                </c:pt>
              </c:numCache>
            </c:numRef>
          </c:val>
          <c:smooth val="0"/>
          <c:extLst>
            <c:ext xmlns:c16="http://schemas.microsoft.com/office/drawing/2014/chart" uri="{C3380CC4-5D6E-409C-BE32-E72D297353CC}">
              <c16:uniqueId val="{00000001-DA00-4914-B6E9-2020AAE9FC56}"/>
            </c:ext>
          </c:extLst>
        </c:ser>
        <c:dLbls>
          <c:showLegendKey val="0"/>
          <c:showVal val="0"/>
          <c:showCatName val="0"/>
          <c:showSerName val="0"/>
          <c:showPercent val="0"/>
          <c:showBubbleSize val="0"/>
        </c:dLbls>
        <c:marker val="1"/>
        <c:smooth val="0"/>
        <c:axId val="489617664"/>
        <c:axId val="489619232"/>
      </c:lineChart>
      <c:dateAx>
        <c:axId val="489617664"/>
        <c:scaling>
          <c:orientation val="minMax"/>
        </c:scaling>
        <c:delete val="1"/>
        <c:axPos val="b"/>
        <c:numFmt formatCode="&quot;R&quot;yy" sourceLinked="1"/>
        <c:majorTickMark val="none"/>
        <c:minorTickMark val="none"/>
        <c:tickLblPos val="none"/>
        <c:crossAx val="489619232"/>
        <c:crosses val="autoZero"/>
        <c:auto val="1"/>
        <c:lblOffset val="100"/>
        <c:baseTimeUnit val="years"/>
      </c:dateAx>
      <c:valAx>
        <c:axId val="4896192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89617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085-40F8-9C51-F99998116D9A}"/>
            </c:ext>
          </c:extLst>
        </c:ser>
        <c:dLbls>
          <c:showLegendKey val="0"/>
          <c:showVal val="0"/>
          <c:showCatName val="0"/>
          <c:showSerName val="0"/>
          <c:showPercent val="0"/>
          <c:showBubbleSize val="0"/>
        </c:dLbls>
        <c:gapWidth val="150"/>
        <c:axId val="488820344"/>
        <c:axId val="4888254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0.28999999999999998</c:v>
                </c:pt>
                <c:pt idx="1">
                  <c:v>0.25</c:v>
                </c:pt>
                <c:pt idx="2">
                  <c:v>0.13</c:v>
                </c:pt>
                <c:pt idx="3" formatCode="#,##0.00;&quot;△&quot;#,##0.00">
                  <c:v>0</c:v>
                </c:pt>
                <c:pt idx="4">
                  <c:v>0.01</c:v>
                </c:pt>
              </c:numCache>
            </c:numRef>
          </c:val>
          <c:smooth val="0"/>
          <c:extLst>
            <c:ext xmlns:c16="http://schemas.microsoft.com/office/drawing/2014/chart" uri="{C3380CC4-5D6E-409C-BE32-E72D297353CC}">
              <c16:uniqueId val="{00000001-1085-40F8-9C51-F99998116D9A}"/>
            </c:ext>
          </c:extLst>
        </c:ser>
        <c:dLbls>
          <c:showLegendKey val="0"/>
          <c:showVal val="0"/>
          <c:showCatName val="0"/>
          <c:showSerName val="0"/>
          <c:showPercent val="0"/>
          <c:showBubbleSize val="0"/>
        </c:dLbls>
        <c:marker val="1"/>
        <c:smooth val="0"/>
        <c:axId val="488820344"/>
        <c:axId val="488825440"/>
      </c:lineChart>
      <c:dateAx>
        <c:axId val="488820344"/>
        <c:scaling>
          <c:orientation val="minMax"/>
        </c:scaling>
        <c:delete val="1"/>
        <c:axPos val="b"/>
        <c:numFmt formatCode="&quot;R&quot;yy" sourceLinked="1"/>
        <c:majorTickMark val="none"/>
        <c:minorTickMark val="none"/>
        <c:tickLblPos val="none"/>
        <c:crossAx val="488825440"/>
        <c:crosses val="autoZero"/>
        <c:auto val="1"/>
        <c:lblOffset val="100"/>
        <c:baseTimeUnit val="years"/>
      </c:dateAx>
      <c:valAx>
        <c:axId val="48882544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4888203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379.09</c:v>
                </c:pt>
                <c:pt idx="1">
                  <c:v>409.19</c:v>
                </c:pt>
                <c:pt idx="2">
                  <c:v>405.66</c:v>
                </c:pt>
                <c:pt idx="3">
                  <c:v>262.04000000000002</c:v>
                </c:pt>
                <c:pt idx="4">
                  <c:v>231.3</c:v>
                </c:pt>
              </c:numCache>
            </c:numRef>
          </c:val>
          <c:extLst>
            <c:ext xmlns:c16="http://schemas.microsoft.com/office/drawing/2014/chart" uri="{C3380CC4-5D6E-409C-BE32-E72D297353CC}">
              <c16:uniqueId val="{00000000-83D2-4387-867C-FE202344F4BE}"/>
            </c:ext>
          </c:extLst>
        </c:ser>
        <c:dLbls>
          <c:showLegendKey val="0"/>
          <c:showVal val="0"/>
          <c:showCatName val="0"/>
          <c:showSerName val="0"/>
          <c:showPercent val="0"/>
          <c:showBubbleSize val="0"/>
        </c:dLbls>
        <c:gapWidth val="150"/>
        <c:axId val="488825832"/>
        <c:axId val="4888230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306.08</c:v>
                </c:pt>
                <c:pt idx="1">
                  <c:v>306.14999999999998</c:v>
                </c:pt>
                <c:pt idx="2">
                  <c:v>297.54000000000002</c:v>
                </c:pt>
                <c:pt idx="3">
                  <c:v>289.44</c:v>
                </c:pt>
                <c:pt idx="4">
                  <c:v>282.19</c:v>
                </c:pt>
              </c:numCache>
            </c:numRef>
          </c:val>
          <c:smooth val="0"/>
          <c:extLst>
            <c:ext xmlns:c16="http://schemas.microsoft.com/office/drawing/2014/chart" uri="{C3380CC4-5D6E-409C-BE32-E72D297353CC}">
              <c16:uniqueId val="{00000001-83D2-4387-867C-FE202344F4BE}"/>
            </c:ext>
          </c:extLst>
        </c:ser>
        <c:dLbls>
          <c:showLegendKey val="0"/>
          <c:showVal val="0"/>
          <c:showCatName val="0"/>
          <c:showSerName val="0"/>
          <c:showPercent val="0"/>
          <c:showBubbleSize val="0"/>
        </c:dLbls>
        <c:marker val="1"/>
        <c:smooth val="0"/>
        <c:axId val="488825832"/>
        <c:axId val="488823088"/>
      </c:lineChart>
      <c:dateAx>
        <c:axId val="488825832"/>
        <c:scaling>
          <c:orientation val="minMax"/>
        </c:scaling>
        <c:delete val="1"/>
        <c:axPos val="b"/>
        <c:numFmt formatCode="&quot;R&quot;yy" sourceLinked="1"/>
        <c:majorTickMark val="none"/>
        <c:minorTickMark val="none"/>
        <c:tickLblPos val="none"/>
        <c:crossAx val="488823088"/>
        <c:crosses val="autoZero"/>
        <c:auto val="1"/>
        <c:lblOffset val="100"/>
        <c:baseTimeUnit val="years"/>
      </c:dateAx>
      <c:valAx>
        <c:axId val="48882308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488825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92.7</c:v>
                </c:pt>
                <c:pt idx="1">
                  <c:v>75.040000000000006</c:v>
                </c:pt>
                <c:pt idx="2">
                  <c:v>65.48</c:v>
                </c:pt>
                <c:pt idx="3">
                  <c:v>56.36</c:v>
                </c:pt>
                <c:pt idx="4">
                  <c:v>57.44</c:v>
                </c:pt>
              </c:numCache>
            </c:numRef>
          </c:val>
          <c:extLst>
            <c:ext xmlns:c16="http://schemas.microsoft.com/office/drawing/2014/chart" uri="{C3380CC4-5D6E-409C-BE32-E72D297353CC}">
              <c16:uniqueId val="{00000000-BE36-4DA1-A45B-0C360EEB066A}"/>
            </c:ext>
          </c:extLst>
        </c:ser>
        <c:dLbls>
          <c:showLegendKey val="0"/>
          <c:showVal val="0"/>
          <c:showCatName val="0"/>
          <c:showSerName val="0"/>
          <c:showPercent val="0"/>
          <c:showBubbleSize val="0"/>
        </c:dLbls>
        <c:gapWidth val="150"/>
        <c:axId val="488820736"/>
        <c:axId val="4888250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294.66000000000003</c:v>
                </c:pt>
                <c:pt idx="1">
                  <c:v>285.27</c:v>
                </c:pt>
                <c:pt idx="2">
                  <c:v>294.73</c:v>
                </c:pt>
                <c:pt idx="3">
                  <c:v>301.23</c:v>
                </c:pt>
                <c:pt idx="4">
                  <c:v>300.33</c:v>
                </c:pt>
              </c:numCache>
            </c:numRef>
          </c:val>
          <c:smooth val="0"/>
          <c:extLst>
            <c:ext xmlns:c16="http://schemas.microsoft.com/office/drawing/2014/chart" uri="{C3380CC4-5D6E-409C-BE32-E72D297353CC}">
              <c16:uniqueId val="{00000001-BE36-4DA1-A45B-0C360EEB066A}"/>
            </c:ext>
          </c:extLst>
        </c:ser>
        <c:dLbls>
          <c:showLegendKey val="0"/>
          <c:showVal val="0"/>
          <c:showCatName val="0"/>
          <c:showSerName val="0"/>
          <c:showPercent val="0"/>
          <c:showBubbleSize val="0"/>
        </c:dLbls>
        <c:marker val="1"/>
        <c:smooth val="0"/>
        <c:axId val="488820736"/>
        <c:axId val="488825048"/>
      </c:lineChart>
      <c:dateAx>
        <c:axId val="488820736"/>
        <c:scaling>
          <c:orientation val="minMax"/>
        </c:scaling>
        <c:delete val="1"/>
        <c:axPos val="b"/>
        <c:numFmt formatCode="&quot;R&quot;yy" sourceLinked="1"/>
        <c:majorTickMark val="none"/>
        <c:minorTickMark val="none"/>
        <c:tickLblPos val="none"/>
        <c:crossAx val="488825048"/>
        <c:crosses val="autoZero"/>
        <c:auto val="1"/>
        <c:lblOffset val="100"/>
        <c:baseTimeUnit val="years"/>
      </c:dateAx>
      <c:valAx>
        <c:axId val="48882504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4888207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96.54</c:v>
                </c:pt>
                <c:pt idx="1">
                  <c:v>106.02</c:v>
                </c:pt>
                <c:pt idx="2">
                  <c:v>101.38</c:v>
                </c:pt>
                <c:pt idx="3">
                  <c:v>98.73</c:v>
                </c:pt>
                <c:pt idx="4">
                  <c:v>98.42</c:v>
                </c:pt>
              </c:numCache>
            </c:numRef>
          </c:val>
          <c:extLst>
            <c:ext xmlns:c16="http://schemas.microsoft.com/office/drawing/2014/chart" uri="{C3380CC4-5D6E-409C-BE32-E72D297353CC}">
              <c16:uniqueId val="{00000000-97AE-48B6-89CA-7AC25D4C1C58}"/>
            </c:ext>
          </c:extLst>
        </c:ser>
        <c:dLbls>
          <c:showLegendKey val="0"/>
          <c:showVal val="0"/>
          <c:showCatName val="0"/>
          <c:showSerName val="0"/>
          <c:showPercent val="0"/>
          <c:showBubbleSize val="0"/>
        </c:dLbls>
        <c:gapWidth val="150"/>
        <c:axId val="488821912"/>
        <c:axId val="4888215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103.75</c:v>
                </c:pt>
                <c:pt idx="1">
                  <c:v>105.3</c:v>
                </c:pt>
                <c:pt idx="2">
                  <c:v>99.41</c:v>
                </c:pt>
                <c:pt idx="3">
                  <c:v>101.11</c:v>
                </c:pt>
                <c:pt idx="4">
                  <c:v>102.03</c:v>
                </c:pt>
              </c:numCache>
            </c:numRef>
          </c:val>
          <c:smooth val="0"/>
          <c:extLst>
            <c:ext xmlns:c16="http://schemas.microsoft.com/office/drawing/2014/chart" uri="{C3380CC4-5D6E-409C-BE32-E72D297353CC}">
              <c16:uniqueId val="{00000001-97AE-48B6-89CA-7AC25D4C1C58}"/>
            </c:ext>
          </c:extLst>
        </c:ser>
        <c:dLbls>
          <c:showLegendKey val="0"/>
          <c:showVal val="0"/>
          <c:showCatName val="0"/>
          <c:showSerName val="0"/>
          <c:showPercent val="0"/>
          <c:showBubbleSize val="0"/>
        </c:dLbls>
        <c:marker val="1"/>
        <c:smooth val="0"/>
        <c:axId val="488821912"/>
        <c:axId val="488821520"/>
      </c:lineChart>
      <c:dateAx>
        <c:axId val="488821912"/>
        <c:scaling>
          <c:orientation val="minMax"/>
        </c:scaling>
        <c:delete val="1"/>
        <c:axPos val="b"/>
        <c:numFmt formatCode="&quot;R&quot;yy" sourceLinked="1"/>
        <c:majorTickMark val="none"/>
        <c:minorTickMark val="none"/>
        <c:tickLblPos val="none"/>
        <c:crossAx val="488821520"/>
        <c:crosses val="autoZero"/>
        <c:auto val="1"/>
        <c:lblOffset val="100"/>
        <c:baseTimeUnit val="years"/>
      </c:dateAx>
      <c:valAx>
        <c:axId val="4888215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888219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135.74</c:v>
                </c:pt>
                <c:pt idx="1">
                  <c:v>135.97999999999999</c:v>
                </c:pt>
                <c:pt idx="2">
                  <c:v>142.75</c:v>
                </c:pt>
                <c:pt idx="3">
                  <c:v>146.19999999999999</c:v>
                </c:pt>
                <c:pt idx="4">
                  <c:v>146.79</c:v>
                </c:pt>
              </c:numCache>
            </c:numRef>
          </c:val>
          <c:extLst>
            <c:ext xmlns:c16="http://schemas.microsoft.com/office/drawing/2014/chart" uri="{C3380CC4-5D6E-409C-BE32-E72D297353CC}">
              <c16:uniqueId val="{00000000-4EA2-419C-B7E8-F560C48DE2CA}"/>
            </c:ext>
          </c:extLst>
        </c:ser>
        <c:dLbls>
          <c:showLegendKey val="0"/>
          <c:showVal val="0"/>
          <c:showCatName val="0"/>
          <c:showSerName val="0"/>
          <c:showPercent val="0"/>
          <c:showBubbleSize val="0"/>
        </c:dLbls>
        <c:gapWidth val="150"/>
        <c:axId val="488827400"/>
        <c:axId val="4888242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159.93</c:v>
                </c:pt>
                <c:pt idx="1">
                  <c:v>162.77000000000001</c:v>
                </c:pt>
                <c:pt idx="2">
                  <c:v>170.87</c:v>
                </c:pt>
                <c:pt idx="3">
                  <c:v>171.09</c:v>
                </c:pt>
                <c:pt idx="4">
                  <c:v>173.56</c:v>
                </c:pt>
              </c:numCache>
            </c:numRef>
          </c:val>
          <c:smooth val="0"/>
          <c:extLst>
            <c:ext xmlns:c16="http://schemas.microsoft.com/office/drawing/2014/chart" uri="{C3380CC4-5D6E-409C-BE32-E72D297353CC}">
              <c16:uniqueId val="{00000001-4EA2-419C-B7E8-F560C48DE2CA}"/>
            </c:ext>
          </c:extLst>
        </c:ser>
        <c:dLbls>
          <c:showLegendKey val="0"/>
          <c:showVal val="0"/>
          <c:showCatName val="0"/>
          <c:showSerName val="0"/>
          <c:showPercent val="0"/>
          <c:showBubbleSize val="0"/>
        </c:dLbls>
        <c:marker val="1"/>
        <c:smooth val="0"/>
        <c:axId val="488827400"/>
        <c:axId val="488824264"/>
      </c:lineChart>
      <c:dateAx>
        <c:axId val="488827400"/>
        <c:scaling>
          <c:orientation val="minMax"/>
        </c:scaling>
        <c:delete val="1"/>
        <c:axPos val="b"/>
        <c:numFmt formatCode="&quot;R&quot;yy" sourceLinked="1"/>
        <c:majorTickMark val="none"/>
        <c:minorTickMark val="none"/>
        <c:tickLblPos val="none"/>
        <c:crossAx val="488824264"/>
        <c:crosses val="autoZero"/>
        <c:auto val="1"/>
        <c:lblOffset val="100"/>
        <c:baseTimeUnit val="years"/>
      </c:dateAx>
      <c:valAx>
        <c:axId val="4888242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888274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view="pageBreakPreview" zoomScaleNormal="100" zoomScaleSheetLayoutView="100"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2">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2">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1" t="str">
        <f>データ!H6</f>
        <v>大阪府　和泉市</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2">
      <c r="A8" s="2"/>
      <c r="B8" s="40" t="str">
        <f>データ!$I$6</f>
        <v>法適用</v>
      </c>
      <c r="C8" s="41"/>
      <c r="D8" s="41"/>
      <c r="E8" s="41"/>
      <c r="F8" s="41"/>
      <c r="G8" s="41"/>
      <c r="H8" s="41"/>
      <c r="I8" s="40" t="str">
        <f>データ!$J$6</f>
        <v>水道事業</v>
      </c>
      <c r="J8" s="41"/>
      <c r="K8" s="41"/>
      <c r="L8" s="41"/>
      <c r="M8" s="41"/>
      <c r="N8" s="41"/>
      <c r="O8" s="42"/>
      <c r="P8" s="43" t="str">
        <f>データ!$K$6</f>
        <v>末端給水事業</v>
      </c>
      <c r="Q8" s="43"/>
      <c r="R8" s="43"/>
      <c r="S8" s="43"/>
      <c r="T8" s="43"/>
      <c r="U8" s="43"/>
      <c r="V8" s="43"/>
      <c r="W8" s="43" t="str">
        <f>データ!$L$6</f>
        <v>A2</v>
      </c>
      <c r="X8" s="43"/>
      <c r="Y8" s="43"/>
      <c r="Z8" s="43"/>
      <c r="AA8" s="43"/>
      <c r="AB8" s="43"/>
      <c r="AC8" s="43"/>
      <c r="AD8" s="43" t="str">
        <f>データ!$M$6</f>
        <v>非設置</v>
      </c>
      <c r="AE8" s="43"/>
      <c r="AF8" s="43"/>
      <c r="AG8" s="43"/>
      <c r="AH8" s="43"/>
      <c r="AI8" s="43"/>
      <c r="AJ8" s="43"/>
      <c r="AK8" s="2"/>
      <c r="AL8" s="44">
        <f>データ!$R$6</f>
        <v>182481</v>
      </c>
      <c r="AM8" s="44"/>
      <c r="AN8" s="44"/>
      <c r="AO8" s="44"/>
      <c r="AP8" s="44"/>
      <c r="AQ8" s="44"/>
      <c r="AR8" s="44"/>
      <c r="AS8" s="44"/>
      <c r="AT8" s="45">
        <f>データ!$S$6</f>
        <v>84.98</v>
      </c>
      <c r="AU8" s="46"/>
      <c r="AV8" s="46"/>
      <c r="AW8" s="46"/>
      <c r="AX8" s="46"/>
      <c r="AY8" s="46"/>
      <c r="AZ8" s="46"/>
      <c r="BA8" s="46"/>
      <c r="BB8" s="47">
        <f>データ!$T$6</f>
        <v>2147.34</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2">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2">
      <c r="A10" s="2"/>
      <c r="B10" s="45" t="str">
        <f>データ!$N$6</f>
        <v>-</v>
      </c>
      <c r="C10" s="46"/>
      <c r="D10" s="46"/>
      <c r="E10" s="46"/>
      <c r="F10" s="46"/>
      <c r="G10" s="46"/>
      <c r="H10" s="46"/>
      <c r="I10" s="45">
        <f>データ!$O$6</f>
        <v>90.72</v>
      </c>
      <c r="J10" s="46"/>
      <c r="K10" s="46"/>
      <c r="L10" s="46"/>
      <c r="M10" s="46"/>
      <c r="N10" s="46"/>
      <c r="O10" s="80"/>
      <c r="P10" s="47">
        <f>データ!$P$6</f>
        <v>98.49</v>
      </c>
      <c r="Q10" s="47"/>
      <c r="R10" s="47"/>
      <c r="S10" s="47"/>
      <c r="T10" s="47"/>
      <c r="U10" s="47"/>
      <c r="V10" s="47"/>
      <c r="W10" s="44">
        <f>データ!$Q$6</f>
        <v>2574</v>
      </c>
      <c r="X10" s="44"/>
      <c r="Y10" s="44"/>
      <c r="Z10" s="44"/>
      <c r="AA10" s="44"/>
      <c r="AB10" s="44"/>
      <c r="AC10" s="44"/>
      <c r="AD10" s="2"/>
      <c r="AE10" s="2"/>
      <c r="AF10" s="2"/>
      <c r="AG10" s="2"/>
      <c r="AH10" s="2"/>
      <c r="AI10" s="2"/>
      <c r="AJ10" s="2"/>
      <c r="AK10" s="2"/>
      <c r="AL10" s="44">
        <f>データ!$U$6</f>
        <v>179356</v>
      </c>
      <c r="AM10" s="44"/>
      <c r="AN10" s="44"/>
      <c r="AO10" s="44"/>
      <c r="AP10" s="44"/>
      <c r="AQ10" s="44"/>
      <c r="AR10" s="44"/>
      <c r="AS10" s="44"/>
      <c r="AT10" s="45">
        <f>データ!$V$6</f>
        <v>70.92</v>
      </c>
      <c r="AU10" s="46"/>
      <c r="AV10" s="46"/>
      <c r="AW10" s="46"/>
      <c r="AX10" s="46"/>
      <c r="AY10" s="46"/>
      <c r="AZ10" s="46"/>
      <c r="BA10" s="46"/>
      <c r="BB10" s="47">
        <f>データ!$W$6</f>
        <v>2528.9899999999998</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2">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2">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6" t="s">
        <v>110</v>
      </c>
      <c r="BM16" s="57"/>
      <c r="BN16" s="57"/>
      <c r="BO16" s="57"/>
      <c r="BP16" s="57"/>
      <c r="BQ16" s="57"/>
      <c r="BR16" s="57"/>
      <c r="BS16" s="57"/>
      <c r="BT16" s="57"/>
      <c r="BU16" s="57"/>
      <c r="BV16" s="57"/>
      <c r="BW16" s="57"/>
      <c r="BX16" s="57"/>
      <c r="BY16" s="57"/>
      <c r="BZ16" s="58"/>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6"/>
      <c r="BM17" s="57"/>
      <c r="BN17" s="57"/>
      <c r="BO17" s="57"/>
      <c r="BP17" s="57"/>
      <c r="BQ17" s="57"/>
      <c r="BR17" s="57"/>
      <c r="BS17" s="57"/>
      <c r="BT17" s="57"/>
      <c r="BU17" s="57"/>
      <c r="BV17" s="57"/>
      <c r="BW17" s="57"/>
      <c r="BX17" s="57"/>
      <c r="BY17" s="57"/>
      <c r="BZ17" s="58"/>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6"/>
      <c r="BM18" s="57"/>
      <c r="BN18" s="57"/>
      <c r="BO18" s="57"/>
      <c r="BP18" s="57"/>
      <c r="BQ18" s="57"/>
      <c r="BR18" s="57"/>
      <c r="BS18" s="57"/>
      <c r="BT18" s="57"/>
      <c r="BU18" s="57"/>
      <c r="BV18" s="57"/>
      <c r="BW18" s="57"/>
      <c r="BX18" s="57"/>
      <c r="BY18" s="57"/>
      <c r="BZ18" s="58"/>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6"/>
      <c r="BM19" s="57"/>
      <c r="BN19" s="57"/>
      <c r="BO19" s="57"/>
      <c r="BP19" s="57"/>
      <c r="BQ19" s="57"/>
      <c r="BR19" s="57"/>
      <c r="BS19" s="57"/>
      <c r="BT19" s="57"/>
      <c r="BU19" s="57"/>
      <c r="BV19" s="57"/>
      <c r="BW19" s="57"/>
      <c r="BX19" s="57"/>
      <c r="BY19" s="57"/>
      <c r="BZ19" s="58"/>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6"/>
      <c r="BM20" s="57"/>
      <c r="BN20" s="57"/>
      <c r="BO20" s="57"/>
      <c r="BP20" s="57"/>
      <c r="BQ20" s="57"/>
      <c r="BR20" s="57"/>
      <c r="BS20" s="57"/>
      <c r="BT20" s="57"/>
      <c r="BU20" s="57"/>
      <c r="BV20" s="57"/>
      <c r="BW20" s="57"/>
      <c r="BX20" s="57"/>
      <c r="BY20" s="57"/>
      <c r="BZ20" s="58"/>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6"/>
      <c r="BM21" s="57"/>
      <c r="BN21" s="57"/>
      <c r="BO21" s="57"/>
      <c r="BP21" s="57"/>
      <c r="BQ21" s="57"/>
      <c r="BR21" s="57"/>
      <c r="BS21" s="57"/>
      <c r="BT21" s="57"/>
      <c r="BU21" s="57"/>
      <c r="BV21" s="57"/>
      <c r="BW21" s="57"/>
      <c r="BX21" s="57"/>
      <c r="BY21" s="57"/>
      <c r="BZ21" s="58"/>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6"/>
      <c r="BM22" s="57"/>
      <c r="BN22" s="57"/>
      <c r="BO22" s="57"/>
      <c r="BP22" s="57"/>
      <c r="BQ22" s="57"/>
      <c r="BR22" s="57"/>
      <c r="BS22" s="57"/>
      <c r="BT22" s="57"/>
      <c r="BU22" s="57"/>
      <c r="BV22" s="57"/>
      <c r="BW22" s="57"/>
      <c r="BX22" s="57"/>
      <c r="BY22" s="57"/>
      <c r="BZ22" s="58"/>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6"/>
      <c r="BM23" s="57"/>
      <c r="BN23" s="57"/>
      <c r="BO23" s="57"/>
      <c r="BP23" s="57"/>
      <c r="BQ23" s="57"/>
      <c r="BR23" s="57"/>
      <c r="BS23" s="57"/>
      <c r="BT23" s="57"/>
      <c r="BU23" s="57"/>
      <c r="BV23" s="57"/>
      <c r="BW23" s="57"/>
      <c r="BX23" s="57"/>
      <c r="BY23" s="57"/>
      <c r="BZ23" s="58"/>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6"/>
      <c r="BM24" s="57"/>
      <c r="BN24" s="57"/>
      <c r="BO24" s="57"/>
      <c r="BP24" s="57"/>
      <c r="BQ24" s="57"/>
      <c r="BR24" s="57"/>
      <c r="BS24" s="57"/>
      <c r="BT24" s="57"/>
      <c r="BU24" s="57"/>
      <c r="BV24" s="57"/>
      <c r="BW24" s="57"/>
      <c r="BX24" s="57"/>
      <c r="BY24" s="57"/>
      <c r="BZ24" s="58"/>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6"/>
      <c r="BM25" s="57"/>
      <c r="BN25" s="57"/>
      <c r="BO25" s="57"/>
      <c r="BP25" s="57"/>
      <c r="BQ25" s="57"/>
      <c r="BR25" s="57"/>
      <c r="BS25" s="57"/>
      <c r="BT25" s="57"/>
      <c r="BU25" s="57"/>
      <c r="BV25" s="57"/>
      <c r="BW25" s="57"/>
      <c r="BX25" s="57"/>
      <c r="BY25" s="57"/>
      <c r="BZ25" s="58"/>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6"/>
      <c r="BM26" s="57"/>
      <c r="BN26" s="57"/>
      <c r="BO26" s="57"/>
      <c r="BP26" s="57"/>
      <c r="BQ26" s="57"/>
      <c r="BR26" s="57"/>
      <c r="BS26" s="57"/>
      <c r="BT26" s="57"/>
      <c r="BU26" s="57"/>
      <c r="BV26" s="57"/>
      <c r="BW26" s="57"/>
      <c r="BX26" s="57"/>
      <c r="BY26" s="57"/>
      <c r="BZ26" s="58"/>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6"/>
      <c r="BM27" s="57"/>
      <c r="BN27" s="57"/>
      <c r="BO27" s="57"/>
      <c r="BP27" s="57"/>
      <c r="BQ27" s="57"/>
      <c r="BR27" s="57"/>
      <c r="BS27" s="57"/>
      <c r="BT27" s="57"/>
      <c r="BU27" s="57"/>
      <c r="BV27" s="57"/>
      <c r="BW27" s="57"/>
      <c r="BX27" s="57"/>
      <c r="BY27" s="57"/>
      <c r="BZ27" s="58"/>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6"/>
      <c r="BM28" s="57"/>
      <c r="BN28" s="57"/>
      <c r="BO28" s="57"/>
      <c r="BP28" s="57"/>
      <c r="BQ28" s="57"/>
      <c r="BR28" s="57"/>
      <c r="BS28" s="57"/>
      <c r="BT28" s="57"/>
      <c r="BU28" s="57"/>
      <c r="BV28" s="57"/>
      <c r="BW28" s="57"/>
      <c r="BX28" s="57"/>
      <c r="BY28" s="57"/>
      <c r="BZ28" s="58"/>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6"/>
      <c r="BM29" s="57"/>
      <c r="BN29" s="57"/>
      <c r="BO29" s="57"/>
      <c r="BP29" s="57"/>
      <c r="BQ29" s="57"/>
      <c r="BR29" s="57"/>
      <c r="BS29" s="57"/>
      <c r="BT29" s="57"/>
      <c r="BU29" s="57"/>
      <c r="BV29" s="57"/>
      <c r="BW29" s="57"/>
      <c r="BX29" s="57"/>
      <c r="BY29" s="57"/>
      <c r="BZ29" s="58"/>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6"/>
      <c r="BM30" s="57"/>
      <c r="BN30" s="57"/>
      <c r="BO30" s="57"/>
      <c r="BP30" s="57"/>
      <c r="BQ30" s="57"/>
      <c r="BR30" s="57"/>
      <c r="BS30" s="57"/>
      <c r="BT30" s="57"/>
      <c r="BU30" s="57"/>
      <c r="BV30" s="57"/>
      <c r="BW30" s="57"/>
      <c r="BX30" s="57"/>
      <c r="BY30" s="57"/>
      <c r="BZ30" s="58"/>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6"/>
      <c r="BM31" s="57"/>
      <c r="BN31" s="57"/>
      <c r="BO31" s="57"/>
      <c r="BP31" s="57"/>
      <c r="BQ31" s="57"/>
      <c r="BR31" s="57"/>
      <c r="BS31" s="57"/>
      <c r="BT31" s="57"/>
      <c r="BU31" s="57"/>
      <c r="BV31" s="57"/>
      <c r="BW31" s="57"/>
      <c r="BX31" s="57"/>
      <c r="BY31" s="57"/>
      <c r="BZ31" s="58"/>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6"/>
      <c r="BM32" s="57"/>
      <c r="BN32" s="57"/>
      <c r="BO32" s="57"/>
      <c r="BP32" s="57"/>
      <c r="BQ32" s="57"/>
      <c r="BR32" s="57"/>
      <c r="BS32" s="57"/>
      <c r="BT32" s="57"/>
      <c r="BU32" s="57"/>
      <c r="BV32" s="57"/>
      <c r="BW32" s="57"/>
      <c r="BX32" s="57"/>
      <c r="BY32" s="57"/>
      <c r="BZ32" s="58"/>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6"/>
      <c r="BM33" s="57"/>
      <c r="BN33" s="57"/>
      <c r="BO33" s="57"/>
      <c r="BP33" s="57"/>
      <c r="BQ33" s="57"/>
      <c r="BR33" s="57"/>
      <c r="BS33" s="57"/>
      <c r="BT33" s="57"/>
      <c r="BU33" s="57"/>
      <c r="BV33" s="57"/>
      <c r="BW33" s="57"/>
      <c r="BX33" s="57"/>
      <c r="BY33" s="57"/>
      <c r="BZ33" s="58"/>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6"/>
      <c r="BM34" s="57"/>
      <c r="BN34" s="57"/>
      <c r="BO34" s="57"/>
      <c r="BP34" s="57"/>
      <c r="BQ34" s="57"/>
      <c r="BR34" s="57"/>
      <c r="BS34" s="57"/>
      <c r="BT34" s="57"/>
      <c r="BU34" s="57"/>
      <c r="BV34" s="57"/>
      <c r="BW34" s="57"/>
      <c r="BX34" s="57"/>
      <c r="BY34" s="57"/>
      <c r="BZ34" s="58"/>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6"/>
      <c r="BM35" s="57"/>
      <c r="BN35" s="57"/>
      <c r="BO35" s="57"/>
      <c r="BP35" s="57"/>
      <c r="BQ35" s="57"/>
      <c r="BR35" s="57"/>
      <c r="BS35" s="57"/>
      <c r="BT35" s="57"/>
      <c r="BU35" s="57"/>
      <c r="BV35" s="57"/>
      <c r="BW35" s="57"/>
      <c r="BX35" s="57"/>
      <c r="BY35" s="57"/>
      <c r="BZ35" s="58"/>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6"/>
      <c r="BM36" s="57"/>
      <c r="BN36" s="57"/>
      <c r="BO36" s="57"/>
      <c r="BP36" s="57"/>
      <c r="BQ36" s="57"/>
      <c r="BR36" s="57"/>
      <c r="BS36" s="57"/>
      <c r="BT36" s="57"/>
      <c r="BU36" s="57"/>
      <c r="BV36" s="57"/>
      <c r="BW36" s="57"/>
      <c r="BX36" s="57"/>
      <c r="BY36" s="57"/>
      <c r="BZ36" s="58"/>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6"/>
      <c r="BM37" s="57"/>
      <c r="BN37" s="57"/>
      <c r="BO37" s="57"/>
      <c r="BP37" s="57"/>
      <c r="BQ37" s="57"/>
      <c r="BR37" s="57"/>
      <c r="BS37" s="57"/>
      <c r="BT37" s="57"/>
      <c r="BU37" s="57"/>
      <c r="BV37" s="57"/>
      <c r="BW37" s="57"/>
      <c r="BX37" s="57"/>
      <c r="BY37" s="57"/>
      <c r="BZ37" s="58"/>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6"/>
      <c r="BM38" s="57"/>
      <c r="BN38" s="57"/>
      <c r="BO38" s="57"/>
      <c r="BP38" s="57"/>
      <c r="BQ38" s="57"/>
      <c r="BR38" s="57"/>
      <c r="BS38" s="57"/>
      <c r="BT38" s="57"/>
      <c r="BU38" s="57"/>
      <c r="BV38" s="57"/>
      <c r="BW38" s="57"/>
      <c r="BX38" s="57"/>
      <c r="BY38" s="57"/>
      <c r="BZ38" s="58"/>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6"/>
      <c r="BM39" s="57"/>
      <c r="BN39" s="57"/>
      <c r="BO39" s="57"/>
      <c r="BP39" s="57"/>
      <c r="BQ39" s="57"/>
      <c r="BR39" s="57"/>
      <c r="BS39" s="57"/>
      <c r="BT39" s="57"/>
      <c r="BU39" s="57"/>
      <c r="BV39" s="57"/>
      <c r="BW39" s="57"/>
      <c r="BX39" s="57"/>
      <c r="BY39" s="57"/>
      <c r="BZ39" s="58"/>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6"/>
      <c r="BM40" s="57"/>
      <c r="BN40" s="57"/>
      <c r="BO40" s="57"/>
      <c r="BP40" s="57"/>
      <c r="BQ40" s="57"/>
      <c r="BR40" s="57"/>
      <c r="BS40" s="57"/>
      <c r="BT40" s="57"/>
      <c r="BU40" s="57"/>
      <c r="BV40" s="57"/>
      <c r="BW40" s="57"/>
      <c r="BX40" s="57"/>
      <c r="BY40" s="57"/>
      <c r="BZ40" s="58"/>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6"/>
      <c r="BM41" s="57"/>
      <c r="BN41" s="57"/>
      <c r="BO41" s="57"/>
      <c r="BP41" s="57"/>
      <c r="BQ41" s="57"/>
      <c r="BR41" s="57"/>
      <c r="BS41" s="57"/>
      <c r="BT41" s="57"/>
      <c r="BU41" s="57"/>
      <c r="BV41" s="57"/>
      <c r="BW41" s="57"/>
      <c r="BX41" s="57"/>
      <c r="BY41" s="57"/>
      <c r="BZ41" s="58"/>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6"/>
      <c r="BM42" s="57"/>
      <c r="BN42" s="57"/>
      <c r="BO42" s="57"/>
      <c r="BP42" s="57"/>
      <c r="BQ42" s="57"/>
      <c r="BR42" s="57"/>
      <c r="BS42" s="57"/>
      <c r="BT42" s="57"/>
      <c r="BU42" s="57"/>
      <c r="BV42" s="57"/>
      <c r="BW42" s="57"/>
      <c r="BX42" s="57"/>
      <c r="BY42" s="57"/>
      <c r="BZ42" s="58"/>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6"/>
      <c r="BM43" s="57"/>
      <c r="BN43" s="57"/>
      <c r="BO43" s="57"/>
      <c r="BP43" s="57"/>
      <c r="BQ43" s="57"/>
      <c r="BR43" s="57"/>
      <c r="BS43" s="57"/>
      <c r="BT43" s="57"/>
      <c r="BU43" s="57"/>
      <c r="BV43" s="57"/>
      <c r="BW43" s="57"/>
      <c r="BX43" s="57"/>
      <c r="BY43" s="57"/>
      <c r="BZ43" s="58"/>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6"/>
      <c r="BM44" s="57"/>
      <c r="BN44" s="57"/>
      <c r="BO44" s="57"/>
      <c r="BP44" s="57"/>
      <c r="BQ44" s="57"/>
      <c r="BR44" s="57"/>
      <c r="BS44" s="57"/>
      <c r="BT44" s="57"/>
      <c r="BU44" s="57"/>
      <c r="BV44" s="57"/>
      <c r="BW44" s="57"/>
      <c r="BX44" s="57"/>
      <c r="BY44" s="57"/>
      <c r="BZ44" s="58"/>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81" t="s">
        <v>112</v>
      </c>
      <c r="BM47" s="82"/>
      <c r="BN47" s="82"/>
      <c r="BO47" s="82"/>
      <c r="BP47" s="82"/>
      <c r="BQ47" s="82"/>
      <c r="BR47" s="82"/>
      <c r="BS47" s="82"/>
      <c r="BT47" s="82"/>
      <c r="BU47" s="82"/>
      <c r="BV47" s="82"/>
      <c r="BW47" s="82"/>
      <c r="BX47" s="82"/>
      <c r="BY47" s="82"/>
      <c r="BZ47" s="83"/>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81"/>
      <c r="BM48" s="82"/>
      <c r="BN48" s="82"/>
      <c r="BO48" s="82"/>
      <c r="BP48" s="82"/>
      <c r="BQ48" s="82"/>
      <c r="BR48" s="82"/>
      <c r="BS48" s="82"/>
      <c r="BT48" s="82"/>
      <c r="BU48" s="82"/>
      <c r="BV48" s="82"/>
      <c r="BW48" s="82"/>
      <c r="BX48" s="82"/>
      <c r="BY48" s="82"/>
      <c r="BZ48" s="83"/>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81"/>
      <c r="BM49" s="82"/>
      <c r="BN49" s="82"/>
      <c r="BO49" s="82"/>
      <c r="BP49" s="82"/>
      <c r="BQ49" s="82"/>
      <c r="BR49" s="82"/>
      <c r="BS49" s="82"/>
      <c r="BT49" s="82"/>
      <c r="BU49" s="82"/>
      <c r="BV49" s="82"/>
      <c r="BW49" s="82"/>
      <c r="BX49" s="82"/>
      <c r="BY49" s="82"/>
      <c r="BZ49" s="83"/>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81"/>
      <c r="BM50" s="82"/>
      <c r="BN50" s="82"/>
      <c r="BO50" s="82"/>
      <c r="BP50" s="82"/>
      <c r="BQ50" s="82"/>
      <c r="BR50" s="82"/>
      <c r="BS50" s="82"/>
      <c r="BT50" s="82"/>
      <c r="BU50" s="82"/>
      <c r="BV50" s="82"/>
      <c r="BW50" s="82"/>
      <c r="BX50" s="82"/>
      <c r="BY50" s="82"/>
      <c r="BZ50" s="83"/>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81"/>
      <c r="BM51" s="82"/>
      <c r="BN51" s="82"/>
      <c r="BO51" s="82"/>
      <c r="BP51" s="82"/>
      <c r="BQ51" s="82"/>
      <c r="BR51" s="82"/>
      <c r="BS51" s="82"/>
      <c r="BT51" s="82"/>
      <c r="BU51" s="82"/>
      <c r="BV51" s="82"/>
      <c r="BW51" s="82"/>
      <c r="BX51" s="82"/>
      <c r="BY51" s="82"/>
      <c r="BZ51" s="83"/>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81"/>
      <c r="BM52" s="82"/>
      <c r="BN52" s="82"/>
      <c r="BO52" s="82"/>
      <c r="BP52" s="82"/>
      <c r="BQ52" s="82"/>
      <c r="BR52" s="82"/>
      <c r="BS52" s="82"/>
      <c r="BT52" s="82"/>
      <c r="BU52" s="82"/>
      <c r="BV52" s="82"/>
      <c r="BW52" s="82"/>
      <c r="BX52" s="82"/>
      <c r="BY52" s="82"/>
      <c r="BZ52" s="83"/>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81"/>
      <c r="BM53" s="82"/>
      <c r="BN53" s="82"/>
      <c r="BO53" s="82"/>
      <c r="BP53" s="82"/>
      <c r="BQ53" s="82"/>
      <c r="BR53" s="82"/>
      <c r="BS53" s="82"/>
      <c r="BT53" s="82"/>
      <c r="BU53" s="82"/>
      <c r="BV53" s="82"/>
      <c r="BW53" s="82"/>
      <c r="BX53" s="82"/>
      <c r="BY53" s="82"/>
      <c r="BZ53" s="83"/>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81"/>
      <c r="BM54" s="82"/>
      <c r="BN54" s="82"/>
      <c r="BO54" s="82"/>
      <c r="BP54" s="82"/>
      <c r="BQ54" s="82"/>
      <c r="BR54" s="82"/>
      <c r="BS54" s="82"/>
      <c r="BT54" s="82"/>
      <c r="BU54" s="82"/>
      <c r="BV54" s="82"/>
      <c r="BW54" s="82"/>
      <c r="BX54" s="82"/>
      <c r="BY54" s="82"/>
      <c r="BZ54" s="83"/>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81"/>
      <c r="BM55" s="82"/>
      <c r="BN55" s="82"/>
      <c r="BO55" s="82"/>
      <c r="BP55" s="82"/>
      <c r="BQ55" s="82"/>
      <c r="BR55" s="82"/>
      <c r="BS55" s="82"/>
      <c r="BT55" s="82"/>
      <c r="BU55" s="82"/>
      <c r="BV55" s="82"/>
      <c r="BW55" s="82"/>
      <c r="BX55" s="82"/>
      <c r="BY55" s="82"/>
      <c r="BZ55" s="83"/>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81"/>
      <c r="BM56" s="82"/>
      <c r="BN56" s="82"/>
      <c r="BO56" s="82"/>
      <c r="BP56" s="82"/>
      <c r="BQ56" s="82"/>
      <c r="BR56" s="82"/>
      <c r="BS56" s="82"/>
      <c r="BT56" s="82"/>
      <c r="BU56" s="82"/>
      <c r="BV56" s="82"/>
      <c r="BW56" s="82"/>
      <c r="BX56" s="82"/>
      <c r="BY56" s="82"/>
      <c r="BZ56" s="83"/>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81"/>
      <c r="BM57" s="82"/>
      <c r="BN57" s="82"/>
      <c r="BO57" s="82"/>
      <c r="BP57" s="82"/>
      <c r="BQ57" s="82"/>
      <c r="BR57" s="82"/>
      <c r="BS57" s="82"/>
      <c r="BT57" s="82"/>
      <c r="BU57" s="82"/>
      <c r="BV57" s="82"/>
      <c r="BW57" s="82"/>
      <c r="BX57" s="82"/>
      <c r="BY57" s="82"/>
      <c r="BZ57" s="83"/>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81"/>
      <c r="BM58" s="82"/>
      <c r="BN58" s="82"/>
      <c r="BO58" s="82"/>
      <c r="BP58" s="82"/>
      <c r="BQ58" s="82"/>
      <c r="BR58" s="82"/>
      <c r="BS58" s="82"/>
      <c r="BT58" s="82"/>
      <c r="BU58" s="82"/>
      <c r="BV58" s="82"/>
      <c r="BW58" s="82"/>
      <c r="BX58" s="82"/>
      <c r="BY58" s="82"/>
      <c r="BZ58" s="83"/>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81"/>
      <c r="BM59" s="82"/>
      <c r="BN59" s="82"/>
      <c r="BO59" s="82"/>
      <c r="BP59" s="82"/>
      <c r="BQ59" s="82"/>
      <c r="BR59" s="82"/>
      <c r="BS59" s="82"/>
      <c r="BT59" s="82"/>
      <c r="BU59" s="82"/>
      <c r="BV59" s="82"/>
      <c r="BW59" s="82"/>
      <c r="BX59" s="82"/>
      <c r="BY59" s="82"/>
      <c r="BZ59" s="83"/>
    </row>
    <row r="60" spans="1:78" ht="13.5" customHeight="1" x14ac:dyDescent="0.2">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81"/>
      <c r="BM60" s="82"/>
      <c r="BN60" s="82"/>
      <c r="BO60" s="82"/>
      <c r="BP60" s="82"/>
      <c r="BQ60" s="82"/>
      <c r="BR60" s="82"/>
      <c r="BS60" s="82"/>
      <c r="BT60" s="82"/>
      <c r="BU60" s="82"/>
      <c r="BV60" s="82"/>
      <c r="BW60" s="82"/>
      <c r="BX60" s="82"/>
      <c r="BY60" s="82"/>
      <c r="BZ60" s="83"/>
    </row>
    <row r="61" spans="1:78" ht="13.5" customHeight="1" x14ac:dyDescent="0.2">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81"/>
      <c r="BM61" s="82"/>
      <c r="BN61" s="82"/>
      <c r="BO61" s="82"/>
      <c r="BP61" s="82"/>
      <c r="BQ61" s="82"/>
      <c r="BR61" s="82"/>
      <c r="BS61" s="82"/>
      <c r="BT61" s="82"/>
      <c r="BU61" s="82"/>
      <c r="BV61" s="82"/>
      <c r="BW61" s="82"/>
      <c r="BX61" s="82"/>
      <c r="BY61" s="82"/>
      <c r="BZ61" s="83"/>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81"/>
      <c r="BM62" s="82"/>
      <c r="BN62" s="82"/>
      <c r="BO62" s="82"/>
      <c r="BP62" s="82"/>
      <c r="BQ62" s="82"/>
      <c r="BR62" s="82"/>
      <c r="BS62" s="82"/>
      <c r="BT62" s="82"/>
      <c r="BU62" s="82"/>
      <c r="BV62" s="82"/>
      <c r="BW62" s="82"/>
      <c r="BX62" s="82"/>
      <c r="BY62" s="82"/>
      <c r="BZ62" s="83"/>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81"/>
      <c r="BM63" s="82"/>
      <c r="BN63" s="82"/>
      <c r="BO63" s="82"/>
      <c r="BP63" s="82"/>
      <c r="BQ63" s="82"/>
      <c r="BR63" s="82"/>
      <c r="BS63" s="82"/>
      <c r="BT63" s="82"/>
      <c r="BU63" s="82"/>
      <c r="BV63" s="82"/>
      <c r="BW63" s="82"/>
      <c r="BX63" s="82"/>
      <c r="BY63" s="82"/>
      <c r="BZ63" s="8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111</v>
      </c>
      <c r="BM66" s="57"/>
      <c r="BN66" s="57"/>
      <c r="BO66" s="57"/>
      <c r="BP66" s="57"/>
      <c r="BQ66" s="57"/>
      <c r="BR66" s="57"/>
      <c r="BS66" s="57"/>
      <c r="BT66" s="57"/>
      <c r="BU66" s="57"/>
      <c r="BV66" s="57"/>
      <c r="BW66" s="57"/>
      <c r="BX66" s="57"/>
      <c r="BY66" s="57"/>
      <c r="BZ66" s="58"/>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OlXJhyDWOhFG/XODaXK/NbKAUkmT0M+ejgTJmqDmkANvJEAtLeKFQHojaAQgyYFuJeCVPYKW9wbHDlvz/r4PXg==" saltValue="67Gvzj8FsOb6ALb6kxwy6A=="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2" x14ac:dyDescent="0.2"/>
  <cols>
    <col min="2" max="144" width="11.8867187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5" t="s">
        <v>50</v>
      </c>
      <c r="I3" s="86"/>
      <c r="J3" s="86"/>
      <c r="K3" s="86"/>
      <c r="L3" s="86"/>
      <c r="M3" s="86"/>
      <c r="N3" s="86"/>
      <c r="O3" s="86"/>
      <c r="P3" s="86"/>
      <c r="Q3" s="86"/>
      <c r="R3" s="86"/>
      <c r="S3" s="86"/>
      <c r="T3" s="86"/>
      <c r="U3" s="86"/>
      <c r="V3" s="86"/>
      <c r="W3" s="87"/>
      <c r="X3" s="91" t="s">
        <v>51</v>
      </c>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c r="CA3" s="84"/>
      <c r="CB3" s="84"/>
      <c r="CC3" s="84"/>
      <c r="CD3" s="84"/>
      <c r="CE3" s="84"/>
      <c r="CF3" s="84"/>
      <c r="CG3" s="84"/>
      <c r="CH3" s="84"/>
      <c r="CI3" s="84"/>
      <c r="CJ3" s="84"/>
      <c r="CK3" s="84"/>
      <c r="CL3" s="84"/>
      <c r="CM3" s="84"/>
      <c r="CN3" s="84"/>
      <c r="CO3" s="84"/>
      <c r="CP3" s="84"/>
      <c r="CQ3" s="84"/>
      <c r="CR3" s="84"/>
      <c r="CS3" s="84"/>
      <c r="CT3" s="84"/>
      <c r="CU3" s="84"/>
      <c r="CV3" s="84"/>
      <c r="CW3" s="84"/>
      <c r="CX3" s="84"/>
      <c r="CY3" s="84"/>
      <c r="CZ3" s="84"/>
      <c r="DA3" s="84"/>
      <c r="DB3" s="84"/>
      <c r="DC3" s="84"/>
      <c r="DD3" s="84"/>
      <c r="DE3" s="84"/>
      <c r="DF3" s="84"/>
      <c r="DG3" s="84"/>
      <c r="DH3" s="84" t="s">
        <v>52</v>
      </c>
      <c r="DI3" s="84"/>
      <c r="DJ3" s="84"/>
      <c r="DK3" s="84"/>
      <c r="DL3" s="84"/>
      <c r="DM3" s="84"/>
      <c r="DN3" s="84"/>
      <c r="DO3" s="84"/>
      <c r="DP3" s="84"/>
      <c r="DQ3" s="84"/>
      <c r="DR3" s="84"/>
      <c r="DS3" s="84"/>
      <c r="DT3" s="84"/>
      <c r="DU3" s="84"/>
      <c r="DV3" s="84"/>
      <c r="DW3" s="84"/>
      <c r="DX3" s="84"/>
      <c r="DY3" s="84"/>
      <c r="DZ3" s="84"/>
      <c r="EA3" s="84"/>
      <c r="EB3" s="84"/>
      <c r="EC3" s="84"/>
      <c r="ED3" s="84"/>
      <c r="EE3" s="84"/>
      <c r="EF3" s="84"/>
      <c r="EG3" s="84"/>
      <c r="EH3" s="84"/>
      <c r="EI3" s="84"/>
      <c r="EJ3" s="84"/>
      <c r="EK3" s="84"/>
      <c r="EL3" s="84"/>
      <c r="EM3" s="84"/>
      <c r="EN3" s="84"/>
    </row>
    <row r="4" spans="1:144" x14ac:dyDescent="0.2">
      <c r="A4" s="15" t="s">
        <v>53</v>
      </c>
      <c r="B4" s="17"/>
      <c r="C4" s="17"/>
      <c r="D4" s="17"/>
      <c r="E4" s="17"/>
      <c r="F4" s="17"/>
      <c r="G4" s="17"/>
      <c r="H4" s="88"/>
      <c r="I4" s="89"/>
      <c r="J4" s="89"/>
      <c r="K4" s="89"/>
      <c r="L4" s="89"/>
      <c r="M4" s="89"/>
      <c r="N4" s="89"/>
      <c r="O4" s="89"/>
      <c r="P4" s="89"/>
      <c r="Q4" s="89"/>
      <c r="R4" s="89"/>
      <c r="S4" s="89"/>
      <c r="T4" s="89"/>
      <c r="U4" s="89"/>
      <c r="V4" s="89"/>
      <c r="W4" s="90"/>
      <c r="X4" s="84" t="s">
        <v>54</v>
      </c>
      <c r="Y4" s="84"/>
      <c r="Z4" s="84"/>
      <c r="AA4" s="84"/>
      <c r="AB4" s="84"/>
      <c r="AC4" s="84"/>
      <c r="AD4" s="84"/>
      <c r="AE4" s="84"/>
      <c r="AF4" s="84"/>
      <c r="AG4" s="84"/>
      <c r="AH4" s="84"/>
      <c r="AI4" s="84" t="s">
        <v>55</v>
      </c>
      <c r="AJ4" s="84"/>
      <c r="AK4" s="84"/>
      <c r="AL4" s="84"/>
      <c r="AM4" s="84"/>
      <c r="AN4" s="84"/>
      <c r="AO4" s="84"/>
      <c r="AP4" s="84"/>
      <c r="AQ4" s="84"/>
      <c r="AR4" s="84"/>
      <c r="AS4" s="84"/>
      <c r="AT4" s="84" t="s">
        <v>56</v>
      </c>
      <c r="AU4" s="84"/>
      <c r="AV4" s="84"/>
      <c r="AW4" s="84"/>
      <c r="AX4" s="84"/>
      <c r="AY4" s="84"/>
      <c r="AZ4" s="84"/>
      <c r="BA4" s="84"/>
      <c r="BB4" s="84"/>
      <c r="BC4" s="84"/>
      <c r="BD4" s="84"/>
      <c r="BE4" s="84" t="s">
        <v>57</v>
      </c>
      <c r="BF4" s="84"/>
      <c r="BG4" s="84"/>
      <c r="BH4" s="84"/>
      <c r="BI4" s="84"/>
      <c r="BJ4" s="84"/>
      <c r="BK4" s="84"/>
      <c r="BL4" s="84"/>
      <c r="BM4" s="84"/>
      <c r="BN4" s="84"/>
      <c r="BO4" s="84"/>
      <c r="BP4" s="84" t="s">
        <v>58</v>
      </c>
      <c r="BQ4" s="84"/>
      <c r="BR4" s="84"/>
      <c r="BS4" s="84"/>
      <c r="BT4" s="84"/>
      <c r="BU4" s="84"/>
      <c r="BV4" s="84"/>
      <c r="BW4" s="84"/>
      <c r="BX4" s="84"/>
      <c r="BY4" s="84"/>
      <c r="BZ4" s="84"/>
      <c r="CA4" s="84" t="s">
        <v>59</v>
      </c>
      <c r="CB4" s="84"/>
      <c r="CC4" s="84"/>
      <c r="CD4" s="84"/>
      <c r="CE4" s="84"/>
      <c r="CF4" s="84"/>
      <c r="CG4" s="84"/>
      <c r="CH4" s="84"/>
      <c r="CI4" s="84"/>
      <c r="CJ4" s="84"/>
      <c r="CK4" s="84"/>
      <c r="CL4" s="84" t="s">
        <v>60</v>
      </c>
      <c r="CM4" s="84"/>
      <c r="CN4" s="84"/>
      <c r="CO4" s="84"/>
      <c r="CP4" s="84"/>
      <c r="CQ4" s="84"/>
      <c r="CR4" s="84"/>
      <c r="CS4" s="84"/>
      <c r="CT4" s="84"/>
      <c r="CU4" s="84"/>
      <c r="CV4" s="84"/>
      <c r="CW4" s="84" t="s">
        <v>61</v>
      </c>
      <c r="CX4" s="84"/>
      <c r="CY4" s="84"/>
      <c r="CZ4" s="84"/>
      <c r="DA4" s="84"/>
      <c r="DB4" s="84"/>
      <c r="DC4" s="84"/>
      <c r="DD4" s="84"/>
      <c r="DE4" s="84"/>
      <c r="DF4" s="84"/>
      <c r="DG4" s="84"/>
      <c r="DH4" s="84" t="s">
        <v>62</v>
      </c>
      <c r="DI4" s="84"/>
      <c r="DJ4" s="84"/>
      <c r="DK4" s="84"/>
      <c r="DL4" s="84"/>
      <c r="DM4" s="84"/>
      <c r="DN4" s="84"/>
      <c r="DO4" s="84"/>
      <c r="DP4" s="84"/>
      <c r="DQ4" s="84"/>
      <c r="DR4" s="84"/>
      <c r="DS4" s="84" t="s">
        <v>63</v>
      </c>
      <c r="DT4" s="84"/>
      <c r="DU4" s="84"/>
      <c r="DV4" s="84"/>
      <c r="DW4" s="84"/>
      <c r="DX4" s="84"/>
      <c r="DY4" s="84"/>
      <c r="DZ4" s="84"/>
      <c r="EA4" s="84"/>
      <c r="EB4" s="84"/>
      <c r="EC4" s="84"/>
      <c r="ED4" s="84" t="s">
        <v>64</v>
      </c>
      <c r="EE4" s="84"/>
      <c r="EF4" s="84"/>
      <c r="EG4" s="84"/>
      <c r="EH4" s="84"/>
      <c r="EI4" s="84"/>
      <c r="EJ4" s="84"/>
      <c r="EK4" s="84"/>
      <c r="EL4" s="84"/>
      <c r="EM4" s="84"/>
      <c r="EN4" s="84"/>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2024</v>
      </c>
      <c r="C6" s="20">
        <f t="shared" ref="C6:W6" si="3">C7</f>
        <v>272191</v>
      </c>
      <c r="D6" s="20">
        <f t="shared" si="3"/>
        <v>46</v>
      </c>
      <c r="E6" s="20">
        <f t="shared" si="3"/>
        <v>1</v>
      </c>
      <c r="F6" s="20">
        <f t="shared" si="3"/>
        <v>0</v>
      </c>
      <c r="G6" s="20">
        <f t="shared" si="3"/>
        <v>1</v>
      </c>
      <c r="H6" s="20" t="str">
        <f t="shared" si="3"/>
        <v>大阪府　和泉市</v>
      </c>
      <c r="I6" s="20" t="str">
        <f t="shared" si="3"/>
        <v>法適用</v>
      </c>
      <c r="J6" s="20" t="str">
        <f t="shared" si="3"/>
        <v>水道事業</v>
      </c>
      <c r="K6" s="20" t="str">
        <f t="shared" si="3"/>
        <v>末端給水事業</v>
      </c>
      <c r="L6" s="20" t="str">
        <f t="shared" si="3"/>
        <v>A2</v>
      </c>
      <c r="M6" s="20" t="str">
        <f t="shared" si="3"/>
        <v>非設置</v>
      </c>
      <c r="N6" s="21" t="str">
        <f t="shared" si="3"/>
        <v>-</v>
      </c>
      <c r="O6" s="21">
        <f t="shared" si="3"/>
        <v>90.72</v>
      </c>
      <c r="P6" s="21">
        <f t="shared" si="3"/>
        <v>98.49</v>
      </c>
      <c r="Q6" s="21">
        <f t="shared" si="3"/>
        <v>2574</v>
      </c>
      <c r="R6" s="21">
        <f t="shared" si="3"/>
        <v>182481</v>
      </c>
      <c r="S6" s="21">
        <f t="shared" si="3"/>
        <v>84.98</v>
      </c>
      <c r="T6" s="21">
        <f t="shared" si="3"/>
        <v>2147.34</v>
      </c>
      <c r="U6" s="21">
        <f t="shared" si="3"/>
        <v>179356</v>
      </c>
      <c r="V6" s="21">
        <f t="shared" si="3"/>
        <v>70.92</v>
      </c>
      <c r="W6" s="21">
        <f t="shared" si="3"/>
        <v>2528.9899999999998</v>
      </c>
      <c r="X6" s="22">
        <f>IF(X7="",NA(),X7)</f>
        <v>107.7</v>
      </c>
      <c r="Y6" s="22">
        <f t="shared" ref="Y6:AG6" si="4">IF(Y7="",NA(),Y7)</f>
        <v>111.25</v>
      </c>
      <c r="Z6" s="22">
        <f t="shared" si="4"/>
        <v>108.12</v>
      </c>
      <c r="AA6" s="22">
        <f t="shared" si="4"/>
        <v>105.67</v>
      </c>
      <c r="AB6" s="22">
        <f t="shared" si="4"/>
        <v>105.18</v>
      </c>
      <c r="AC6" s="22">
        <f t="shared" si="4"/>
        <v>112.36</v>
      </c>
      <c r="AD6" s="22">
        <f t="shared" si="4"/>
        <v>112.26</v>
      </c>
      <c r="AE6" s="22">
        <f t="shared" si="4"/>
        <v>110.04</v>
      </c>
      <c r="AF6" s="22">
        <f t="shared" si="4"/>
        <v>109.67</v>
      </c>
      <c r="AG6" s="22">
        <f t="shared" si="4"/>
        <v>108.91</v>
      </c>
      <c r="AH6" s="21" t="str">
        <f>IF(AH7="","",IF(AH7="-","【-】","【"&amp;SUBSTITUTE(TEXT(AH7,"#,##0.00"),"-","△")&amp;"】"))</f>
        <v>【107.26】</v>
      </c>
      <c r="AI6" s="21">
        <f>IF(AI7="",NA(),AI7)</f>
        <v>0</v>
      </c>
      <c r="AJ6" s="21">
        <f t="shared" ref="AJ6:AR6" si="5">IF(AJ7="",NA(),AJ7)</f>
        <v>0</v>
      </c>
      <c r="AK6" s="21">
        <f t="shared" si="5"/>
        <v>0</v>
      </c>
      <c r="AL6" s="21">
        <f t="shared" si="5"/>
        <v>0</v>
      </c>
      <c r="AM6" s="21">
        <f t="shared" si="5"/>
        <v>0</v>
      </c>
      <c r="AN6" s="22">
        <f t="shared" si="5"/>
        <v>0.28999999999999998</v>
      </c>
      <c r="AO6" s="22">
        <f t="shared" si="5"/>
        <v>0.25</v>
      </c>
      <c r="AP6" s="22">
        <f t="shared" si="5"/>
        <v>0.13</v>
      </c>
      <c r="AQ6" s="21">
        <f t="shared" si="5"/>
        <v>0</v>
      </c>
      <c r="AR6" s="22">
        <f t="shared" si="5"/>
        <v>0.01</v>
      </c>
      <c r="AS6" s="21" t="str">
        <f>IF(AS7="","",IF(AS7="-","【-】","【"&amp;SUBSTITUTE(TEXT(AS7,"#,##0.00"),"-","△")&amp;"】"))</f>
        <v>【1.61】</v>
      </c>
      <c r="AT6" s="22">
        <f>IF(AT7="",NA(),AT7)</f>
        <v>379.09</v>
      </c>
      <c r="AU6" s="22">
        <f t="shared" ref="AU6:BC6" si="6">IF(AU7="",NA(),AU7)</f>
        <v>409.19</v>
      </c>
      <c r="AV6" s="22">
        <f t="shared" si="6"/>
        <v>405.66</v>
      </c>
      <c r="AW6" s="22">
        <f t="shared" si="6"/>
        <v>262.04000000000002</v>
      </c>
      <c r="AX6" s="22">
        <f t="shared" si="6"/>
        <v>231.3</v>
      </c>
      <c r="AY6" s="22">
        <f t="shared" si="6"/>
        <v>306.08</v>
      </c>
      <c r="AZ6" s="22">
        <f t="shared" si="6"/>
        <v>306.14999999999998</v>
      </c>
      <c r="BA6" s="22">
        <f t="shared" si="6"/>
        <v>297.54000000000002</v>
      </c>
      <c r="BB6" s="22">
        <f t="shared" si="6"/>
        <v>289.44</v>
      </c>
      <c r="BC6" s="22">
        <f t="shared" si="6"/>
        <v>282.19</v>
      </c>
      <c r="BD6" s="21" t="str">
        <f>IF(BD7="","",IF(BD7="-","【-】","【"&amp;SUBSTITUTE(TEXT(BD7,"#,##0.00"),"-","△")&amp;"】"))</f>
        <v>【239.69】</v>
      </c>
      <c r="BE6" s="22">
        <f>IF(BE7="",NA(),BE7)</f>
        <v>92.7</v>
      </c>
      <c r="BF6" s="22">
        <f t="shared" ref="BF6:BN6" si="7">IF(BF7="",NA(),BF7)</f>
        <v>75.040000000000006</v>
      </c>
      <c r="BG6" s="22">
        <f t="shared" si="7"/>
        <v>65.48</v>
      </c>
      <c r="BH6" s="22">
        <f t="shared" si="7"/>
        <v>56.36</v>
      </c>
      <c r="BI6" s="22">
        <f t="shared" si="7"/>
        <v>57.44</v>
      </c>
      <c r="BJ6" s="22">
        <f t="shared" si="7"/>
        <v>294.66000000000003</v>
      </c>
      <c r="BK6" s="22">
        <f t="shared" si="7"/>
        <v>285.27</v>
      </c>
      <c r="BL6" s="22">
        <f t="shared" si="7"/>
        <v>294.73</v>
      </c>
      <c r="BM6" s="22">
        <f t="shared" si="7"/>
        <v>301.23</v>
      </c>
      <c r="BN6" s="22">
        <f t="shared" si="7"/>
        <v>300.33</v>
      </c>
      <c r="BO6" s="21" t="str">
        <f>IF(BO7="","",IF(BO7="-","【-】","【"&amp;SUBSTITUTE(TEXT(BO7,"#,##0.00"),"-","△")&amp;"】"))</f>
        <v>【264.86】</v>
      </c>
      <c r="BP6" s="22">
        <f>IF(BP7="",NA(),BP7)</f>
        <v>96.54</v>
      </c>
      <c r="BQ6" s="22">
        <f t="shared" ref="BQ6:BY6" si="8">IF(BQ7="",NA(),BQ7)</f>
        <v>106.02</v>
      </c>
      <c r="BR6" s="22">
        <f t="shared" si="8"/>
        <v>101.38</v>
      </c>
      <c r="BS6" s="22">
        <f t="shared" si="8"/>
        <v>98.73</v>
      </c>
      <c r="BT6" s="22">
        <f t="shared" si="8"/>
        <v>98.42</v>
      </c>
      <c r="BU6" s="22">
        <f t="shared" si="8"/>
        <v>103.75</v>
      </c>
      <c r="BV6" s="22">
        <f t="shared" si="8"/>
        <v>105.3</v>
      </c>
      <c r="BW6" s="22">
        <f t="shared" si="8"/>
        <v>99.41</v>
      </c>
      <c r="BX6" s="22">
        <f t="shared" si="8"/>
        <v>101.11</v>
      </c>
      <c r="BY6" s="22">
        <f t="shared" si="8"/>
        <v>102.03</v>
      </c>
      <c r="BZ6" s="21" t="str">
        <f>IF(BZ7="","",IF(BZ7="-","【-】","【"&amp;SUBSTITUTE(TEXT(BZ7,"#,##0.00"),"-","△")&amp;"】"))</f>
        <v>【97.59】</v>
      </c>
      <c r="CA6" s="22">
        <f>IF(CA7="",NA(),CA7)</f>
        <v>135.74</v>
      </c>
      <c r="CB6" s="22">
        <f t="shared" ref="CB6:CJ6" si="9">IF(CB7="",NA(),CB7)</f>
        <v>135.97999999999999</v>
      </c>
      <c r="CC6" s="22">
        <f t="shared" si="9"/>
        <v>142.75</v>
      </c>
      <c r="CD6" s="22">
        <f t="shared" si="9"/>
        <v>146.19999999999999</v>
      </c>
      <c r="CE6" s="22">
        <f t="shared" si="9"/>
        <v>146.79</v>
      </c>
      <c r="CF6" s="22">
        <f t="shared" si="9"/>
        <v>159.93</v>
      </c>
      <c r="CG6" s="22">
        <f t="shared" si="9"/>
        <v>162.77000000000001</v>
      </c>
      <c r="CH6" s="22">
        <f t="shared" si="9"/>
        <v>170.87</v>
      </c>
      <c r="CI6" s="22">
        <f t="shared" si="9"/>
        <v>171.09</v>
      </c>
      <c r="CJ6" s="22">
        <f t="shared" si="9"/>
        <v>173.56</v>
      </c>
      <c r="CK6" s="21" t="str">
        <f>IF(CK7="","",IF(CK7="-","【-】","【"&amp;SUBSTITUTE(TEXT(CK7,"#,##0.00"),"-","△")&amp;"】"))</f>
        <v>【181.66】</v>
      </c>
      <c r="CL6" s="22">
        <f>IF(CL7="",NA(),CL7)</f>
        <v>70.459999999999994</v>
      </c>
      <c r="CM6" s="22">
        <f t="shared" ref="CM6:CU6" si="10">IF(CM7="",NA(),CM7)</f>
        <v>69</v>
      </c>
      <c r="CN6" s="22">
        <f t="shared" si="10"/>
        <v>68.16</v>
      </c>
      <c r="CO6" s="22">
        <f t="shared" si="10"/>
        <v>68.2</v>
      </c>
      <c r="CP6" s="22">
        <f t="shared" si="10"/>
        <v>68.239999999999995</v>
      </c>
      <c r="CQ6" s="22">
        <f t="shared" si="10"/>
        <v>63.12</v>
      </c>
      <c r="CR6" s="22">
        <f t="shared" si="10"/>
        <v>62.57</v>
      </c>
      <c r="CS6" s="22">
        <f t="shared" si="10"/>
        <v>61.56</v>
      </c>
      <c r="CT6" s="22">
        <f t="shared" si="10"/>
        <v>60.84</v>
      </c>
      <c r="CU6" s="22">
        <f t="shared" si="10"/>
        <v>60.8</v>
      </c>
      <c r="CV6" s="21" t="str">
        <f>IF(CV7="","",IF(CV7="-","【-】","【"&amp;SUBSTITUTE(TEXT(CV7,"#,##0.00"),"-","△")&amp;"】"))</f>
        <v>【60.21】</v>
      </c>
      <c r="CW6" s="22">
        <f>IF(CW7="",NA(),CW7)</f>
        <v>92.86</v>
      </c>
      <c r="CX6" s="22">
        <f t="shared" ref="CX6:DF6" si="11">IF(CX7="",NA(),CX7)</f>
        <v>94.15</v>
      </c>
      <c r="CY6" s="22">
        <f t="shared" si="11"/>
        <v>94.17</v>
      </c>
      <c r="CZ6" s="22">
        <f t="shared" si="11"/>
        <v>93.03</v>
      </c>
      <c r="DA6" s="22">
        <f t="shared" si="11"/>
        <v>93.02</v>
      </c>
      <c r="DB6" s="22">
        <f t="shared" si="11"/>
        <v>90.09</v>
      </c>
      <c r="DC6" s="22">
        <f t="shared" si="11"/>
        <v>90.21</v>
      </c>
      <c r="DD6" s="22">
        <f t="shared" si="11"/>
        <v>90.11</v>
      </c>
      <c r="DE6" s="22">
        <f t="shared" si="11"/>
        <v>89.73</v>
      </c>
      <c r="DF6" s="22">
        <f t="shared" si="11"/>
        <v>89.86</v>
      </c>
      <c r="DG6" s="21" t="str">
        <f>IF(DG7="","",IF(DG7="-","【-】","【"&amp;SUBSTITUTE(TEXT(DG7,"#,##0.00"),"-","△")&amp;"】"))</f>
        <v>【89.21】</v>
      </c>
      <c r="DH6" s="22">
        <f>IF(DH7="",NA(),DH7)</f>
        <v>49.81</v>
      </c>
      <c r="DI6" s="22">
        <f t="shared" ref="DI6:DQ6" si="12">IF(DI7="",NA(),DI7)</f>
        <v>51.23</v>
      </c>
      <c r="DJ6" s="22">
        <f t="shared" si="12"/>
        <v>52.25</v>
      </c>
      <c r="DK6" s="22">
        <f t="shared" si="12"/>
        <v>53.05</v>
      </c>
      <c r="DL6" s="22">
        <f t="shared" si="12"/>
        <v>54.16</v>
      </c>
      <c r="DM6" s="22">
        <f t="shared" si="12"/>
        <v>50.31</v>
      </c>
      <c r="DN6" s="22">
        <f t="shared" si="12"/>
        <v>50.74</v>
      </c>
      <c r="DO6" s="22">
        <f t="shared" si="12"/>
        <v>51.49</v>
      </c>
      <c r="DP6" s="22">
        <f t="shared" si="12"/>
        <v>51.94</v>
      </c>
      <c r="DQ6" s="22">
        <f t="shared" si="12"/>
        <v>52.46</v>
      </c>
      <c r="DR6" s="21" t="str">
        <f>IF(DR7="","",IF(DR7="-","【-】","【"&amp;SUBSTITUTE(TEXT(DR7,"#,##0.00"),"-","△")&amp;"】"))</f>
        <v>【52.41】</v>
      </c>
      <c r="DS6" s="22">
        <f>IF(DS7="",NA(),DS7)</f>
        <v>2.76</v>
      </c>
      <c r="DT6" s="22">
        <f t="shared" ref="DT6:EB6" si="13">IF(DT7="",NA(),DT7)</f>
        <v>25.86</v>
      </c>
      <c r="DU6" s="22">
        <f t="shared" si="13"/>
        <v>28.11</v>
      </c>
      <c r="DV6" s="22">
        <f t="shared" si="13"/>
        <v>32.340000000000003</v>
      </c>
      <c r="DW6" s="22">
        <f t="shared" si="13"/>
        <v>33.4</v>
      </c>
      <c r="DX6" s="22">
        <f t="shared" si="13"/>
        <v>21.34</v>
      </c>
      <c r="DY6" s="22">
        <f t="shared" si="13"/>
        <v>23.27</v>
      </c>
      <c r="DZ6" s="22">
        <f t="shared" si="13"/>
        <v>25.18</v>
      </c>
      <c r="EA6" s="22">
        <f t="shared" si="13"/>
        <v>26.52</v>
      </c>
      <c r="EB6" s="22">
        <f t="shared" si="13"/>
        <v>28.4</v>
      </c>
      <c r="EC6" s="21" t="str">
        <f>IF(EC7="","",IF(EC7="-","【-】","【"&amp;SUBSTITUTE(TEXT(EC7,"#,##0.00"),"-","△")&amp;"】"))</f>
        <v>【26.78】</v>
      </c>
      <c r="ED6" s="22">
        <f>IF(ED7="",NA(),ED7)</f>
        <v>0.26</v>
      </c>
      <c r="EE6" s="22">
        <f t="shared" ref="EE6:EM6" si="14">IF(EE7="",NA(),EE7)</f>
        <v>0.53</v>
      </c>
      <c r="EF6" s="22">
        <f t="shared" si="14"/>
        <v>0.45</v>
      </c>
      <c r="EG6" s="22">
        <f t="shared" si="14"/>
        <v>0.34</v>
      </c>
      <c r="EH6" s="22">
        <f t="shared" si="14"/>
        <v>0.42</v>
      </c>
      <c r="EI6" s="22">
        <f t="shared" si="14"/>
        <v>0.69</v>
      </c>
      <c r="EJ6" s="22">
        <f t="shared" si="14"/>
        <v>0.69</v>
      </c>
      <c r="EK6" s="22">
        <f t="shared" si="14"/>
        <v>0.67</v>
      </c>
      <c r="EL6" s="22">
        <f t="shared" si="14"/>
        <v>0.61</v>
      </c>
      <c r="EM6" s="22">
        <f t="shared" si="14"/>
        <v>0.57999999999999996</v>
      </c>
      <c r="EN6" s="21" t="str">
        <f>IF(EN7="","",IF(EN7="-","【-】","【"&amp;SUBSTITUTE(TEXT(EN7,"#,##0.00"),"-","△")&amp;"】"))</f>
        <v>【0.59】</v>
      </c>
    </row>
    <row r="7" spans="1:144" s="23" customFormat="1" x14ac:dyDescent="0.2">
      <c r="A7" s="15"/>
      <c r="B7" s="24">
        <v>2024</v>
      </c>
      <c r="C7" s="24">
        <v>272191</v>
      </c>
      <c r="D7" s="24">
        <v>46</v>
      </c>
      <c r="E7" s="24">
        <v>1</v>
      </c>
      <c r="F7" s="24">
        <v>0</v>
      </c>
      <c r="G7" s="24">
        <v>1</v>
      </c>
      <c r="H7" s="24" t="s">
        <v>93</v>
      </c>
      <c r="I7" s="24" t="s">
        <v>94</v>
      </c>
      <c r="J7" s="24" t="s">
        <v>95</v>
      </c>
      <c r="K7" s="24" t="s">
        <v>96</v>
      </c>
      <c r="L7" s="24" t="s">
        <v>97</v>
      </c>
      <c r="M7" s="24" t="s">
        <v>98</v>
      </c>
      <c r="N7" s="25" t="s">
        <v>99</v>
      </c>
      <c r="O7" s="25">
        <v>90.72</v>
      </c>
      <c r="P7" s="25">
        <v>98.49</v>
      </c>
      <c r="Q7" s="25">
        <v>2574</v>
      </c>
      <c r="R7" s="25">
        <v>182481</v>
      </c>
      <c r="S7" s="25">
        <v>84.98</v>
      </c>
      <c r="T7" s="25">
        <v>2147.34</v>
      </c>
      <c r="U7" s="25">
        <v>179356</v>
      </c>
      <c r="V7" s="25">
        <v>70.92</v>
      </c>
      <c r="W7" s="25">
        <v>2528.9899999999998</v>
      </c>
      <c r="X7" s="25">
        <v>107.7</v>
      </c>
      <c r="Y7" s="25">
        <v>111.25</v>
      </c>
      <c r="Z7" s="25">
        <v>108.12</v>
      </c>
      <c r="AA7" s="25">
        <v>105.67</v>
      </c>
      <c r="AB7" s="25">
        <v>105.18</v>
      </c>
      <c r="AC7" s="25">
        <v>112.36</v>
      </c>
      <c r="AD7" s="25">
        <v>112.26</v>
      </c>
      <c r="AE7" s="25">
        <v>110.04</v>
      </c>
      <c r="AF7" s="25">
        <v>109.67</v>
      </c>
      <c r="AG7" s="25">
        <v>108.91</v>
      </c>
      <c r="AH7" s="25">
        <v>107.26</v>
      </c>
      <c r="AI7" s="25">
        <v>0</v>
      </c>
      <c r="AJ7" s="25">
        <v>0</v>
      </c>
      <c r="AK7" s="25">
        <v>0</v>
      </c>
      <c r="AL7" s="25">
        <v>0</v>
      </c>
      <c r="AM7" s="25">
        <v>0</v>
      </c>
      <c r="AN7" s="25">
        <v>0.28999999999999998</v>
      </c>
      <c r="AO7" s="25">
        <v>0.25</v>
      </c>
      <c r="AP7" s="25">
        <v>0.13</v>
      </c>
      <c r="AQ7" s="25">
        <v>0</v>
      </c>
      <c r="AR7" s="25">
        <v>0.01</v>
      </c>
      <c r="AS7" s="25">
        <v>1.61</v>
      </c>
      <c r="AT7" s="25">
        <v>379.09</v>
      </c>
      <c r="AU7" s="25">
        <v>409.19</v>
      </c>
      <c r="AV7" s="25">
        <v>405.66</v>
      </c>
      <c r="AW7" s="25">
        <v>262.04000000000002</v>
      </c>
      <c r="AX7" s="25">
        <v>231.3</v>
      </c>
      <c r="AY7" s="25">
        <v>306.08</v>
      </c>
      <c r="AZ7" s="25">
        <v>306.14999999999998</v>
      </c>
      <c r="BA7" s="25">
        <v>297.54000000000002</v>
      </c>
      <c r="BB7" s="25">
        <v>289.44</v>
      </c>
      <c r="BC7" s="25">
        <v>282.19</v>
      </c>
      <c r="BD7" s="25">
        <v>239.69</v>
      </c>
      <c r="BE7" s="25">
        <v>92.7</v>
      </c>
      <c r="BF7" s="25">
        <v>75.040000000000006</v>
      </c>
      <c r="BG7" s="25">
        <v>65.48</v>
      </c>
      <c r="BH7" s="25">
        <v>56.36</v>
      </c>
      <c r="BI7" s="25">
        <v>57.44</v>
      </c>
      <c r="BJ7" s="25">
        <v>294.66000000000003</v>
      </c>
      <c r="BK7" s="25">
        <v>285.27</v>
      </c>
      <c r="BL7" s="25">
        <v>294.73</v>
      </c>
      <c r="BM7" s="25">
        <v>301.23</v>
      </c>
      <c r="BN7" s="25">
        <v>300.33</v>
      </c>
      <c r="BO7" s="25">
        <v>264.86</v>
      </c>
      <c r="BP7" s="25">
        <v>96.54</v>
      </c>
      <c r="BQ7" s="25">
        <v>106.02</v>
      </c>
      <c r="BR7" s="25">
        <v>101.38</v>
      </c>
      <c r="BS7" s="25">
        <v>98.73</v>
      </c>
      <c r="BT7" s="25">
        <v>98.42</v>
      </c>
      <c r="BU7" s="25">
        <v>103.75</v>
      </c>
      <c r="BV7" s="25">
        <v>105.3</v>
      </c>
      <c r="BW7" s="25">
        <v>99.41</v>
      </c>
      <c r="BX7" s="25">
        <v>101.11</v>
      </c>
      <c r="BY7" s="25">
        <v>102.03</v>
      </c>
      <c r="BZ7" s="25">
        <v>97.59</v>
      </c>
      <c r="CA7" s="25">
        <v>135.74</v>
      </c>
      <c r="CB7" s="25">
        <v>135.97999999999999</v>
      </c>
      <c r="CC7" s="25">
        <v>142.75</v>
      </c>
      <c r="CD7" s="25">
        <v>146.19999999999999</v>
      </c>
      <c r="CE7" s="25">
        <v>146.79</v>
      </c>
      <c r="CF7" s="25">
        <v>159.93</v>
      </c>
      <c r="CG7" s="25">
        <v>162.77000000000001</v>
      </c>
      <c r="CH7" s="25">
        <v>170.87</v>
      </c>
      <c r="CI7" s="25">
        <v>171.09</v>
      </c>
      <c r="CJ7" s="25">
        <v>173.56</v>
      </c>
      <c r="CK7" s="25">
        <v>181.66</v>
      </c>
      <c r="CL7" s="25">
        <v>70.459999999999994</v>
      </c>
      <c r="CM7" s="25">
        <v>69</v>
      </c>
      <c r="CN7" s="25">
        <v>68.16</v>
      </c>
      <c r="CO7" s="25">
        <v>68.2</v>
      </c>
      <c r="CP7" s="25">
        <v>68.239999999999995</v>
      </c>
      <c r="CQ7" s="25">
        <v>63.12</v>
      </c>
      <c r="CR7" s="25">
        <v>62.57</v>
      </c>
      <c r="CS7" s="25">
        <v>61.56</v>
      </c>
      <c r="CT7" s="25">
        <v>60.84</v>
      </c>
      <c r="CU7" s="25">
        <v>60.8</v>
      </c>
      <c r="CV7" s="25">
        <v>60.21</v>
      </c>
      <c r="CW7" s="25">
        <v>92.86</v>
      </c>
      <c r="CX7" s="25">
        <v>94.15</v>
      </c>
      <c r="CY7" s="25">
        <v>94.17</v>
      </c>
      <c r="CZ7" s="25">
        <v>93.03</v>
      </c>
      <c r="DA7" s="25">
        <v>93.02</v>
      </c>
      <c r="DB7" s="25">
        <v>90.09</v>
      </c>
      <c r="DC7" s="25">
        <v>90.21</v>
      </c>
      <c r="DD7" s="25">
        <v>90.11</v>
      </c>
      <c r="DE7" s="25">
        <v>89.73</v>
      </c>
      <c r="DF7" s="25">
        <v>89.86</v>
      </c>
      <c r="DG7" s="25">
        <v>89.21</v>
      </c>
      <c r="DH7" s="25">
        <v>49.81</v>
      </c>
      <c r="DI7" s="25">
        <v>51.23</v>
      </c>
      <c r="DJ7" s="25">
        <v>52.25</v>
      </c>
      <c r="DK7" s="25">
        <v>53.05</v>
      </c>
      <c r="DL7" s="25">
        <v>54.16</v>
      </c>
      <c r="DM7" s="25">
        <v>50.31</v>
      </c>
      <c r="DN7" s="25">
        <v>50.74</v>
      </c>
      <c r="DO7" s="25">
        <v>51.49</v>
      </c>
      <c r="DP7" s="25">
        <v>51.94</v>
      </c>
      <c r="DQ7" s="25">
        <v>52.46</v>
      </c>
      <c r="DR7" s="25">
        <v>52.41</v>
      </c>
      <c r="DS7" s="25">
        <v>2.76</v>
      </c>
      <c r="DT7" s="25">
        <v>25.86</v>
      </c>
      <c r="DU7" s="25">
        <v>28.11</v>
      </c>
      <c r="DV7" s="25">
        <v>32.340000000000003</v>
      </c>
      <c r="DW7" s="25">
        <v>33.4</v>
      </c>
      <c r="DX7" s="25">
        <v>21.34</v>
      </c>
      <c r="DY7" s="25">
        <v>23.27</v>
      </c>
      <c r="DZ7" s="25">
        <v>25.18</v>
      </c>
      <c r="EA7" s="25">
        <v>26.52</v>
      </c>
      <c r="EB7" s="25">
        <v>28.4</v>
      </c>
      <c r="EC7" s="25">
        <v>26.78</v>
      </c>
      <c r="ED7" s="25">
        <v>0.26</v>
      </c>
      <c r="EE7" s="25">
        <v>0.53</v>
      </c>
      <c r="EF7" s="25">
        <v>0.45</v>
      </c>
      <c r="EG7" s="25">
        <v>0.34</v>
      </c>
      <c r="EH7" s="25">
        <v>0.42</v>
      </c>
      <c r="EI7" s="25">
        <v>0.69</v>
      </c>
      <c r="EJ7" s="25">
        <v>0.69</v>
      </c>
      <c r="EK7" s="25">
        <v>0.67</v>
      </c>
      <c r="EL7" s="25">
        <v>0.61</v>
      </c>
      <c r="EM7" s="25">
        <v>0.57999999999999996</v>
      </c>
      <c r="EN7" s="25">
        <v>0.59</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2">
      <c r="B11">
        <v>22</v>
      </c>
      <c r="C11">
        <v>21</v>
      </c>
      <c r="D11">
        <v>20</v>
      </c>
      <c r="E11">
        <v>19</v>
      </c>
      <c r="F11">
        <v>18</v>
      </c>
      <c r="G11" t="s">
        <v>105</v>
      </c>
    </row>
    <row r="12" spans="1:144" x14ac:dyDescent="0.2">
      <c r="B12">
        <v>1</v>
      </c>
      <c r="C12">
        <v>1</v>
      </c>
      <c r="D12">
        <v>1</v>
      </c>
      <c r="E12">
        <v>1</v>
      </c>
      <c r="F12">
        <v>1</v>
      </c>
      <c r="G12" t="s">
        <v>106</v>
      </c>
    </row>
    <row r="13" spans="1:144" x14ac:dyDescent="0.2">
      <c r="B13" t="s">
        <v>107</v>
      </c>
      <c r="C13" t="s">
        <v>107</v>
      </c>
      <c r="D13" t="s">
        <v>107</v>
      </c>
      <c r="E13" t="s">
        <v>108</v>
      </c>
      <c r="F13" t="s">
        <v>107</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椎原　知春</cp:lastModifiedBy>
  <dcterms:created xsi:type="dcterms:W3CDTF">2025-12-12T09:19:44Z</dcterms:created>
  <dcterms:modified xsi:type="dcterms:W3CDTF">2026-02-25T01:57:20Z</dcterms:modified>
  <cp:category/>
</cp:coreProperties>
</file>