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2D194812-7D70-4AB0-A935-1ADB1DDE1522}" xr6:coauthVersionLast="47" xr6:coauthVersionMax="47" xr10:uidLastSave="{00000000-0000-0000-0000-000000000000}"/>
  <workbookProtection workbookAlgorithmName="SHA-512" workbookHashValue="VZHoa3l5BTnyMav4EOF3nfzVpYVgm82kUJgi/BWbd3zM63xCwtKrY0H0S8nNr4ZYGikDD2y32WlzCHbc3FdZVQ==" workbookSaltValue="d7cDHFE+H7RLGBn/+hv7ww==" workbookSpinCount="100000" lockStructure="1"/>
  <bookViews>
    <workbookView xWindow="-108" yWindow="-108" windowWidth="23256" windowHeight="1389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W10" i="4" s="1"/>
  <c r="P6" i="5"/>
  <c r="P10" i="4" s="1"/>
  <c r="O6" i="5"/>
  <c r="N6" i="5"/>
  <c r="M6" i="5"/>
  <c r="L6" i="5"/>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H85" i="4"/>
  <c r="F85" i="4"/>
  <c r="E85" i="4"/>
  <c r="BB10" i="4"/>
  <c r="AT10" i="4"/>
  <c r="AL10" i="4"/>
  <c r="I10" i="4"/>
  <c r="B10" i="4"/>
  <c r="AT8" i="4"/>
  <c r="AL8" i="4"/>
  <c r="AD8" i="4"/>
  <c r="W8" i="4"/>
  <c r="P8" i="4"/>
  <c r="I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<sst xmlns="http://schemas.openxmlformats.org/spreadsheetml/2006/main" count="228" uniqueCount="113">
  <si>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</si>
  <si>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</si>
  <si>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</si>
  <si>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</si>
  <si>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</si>
  <si>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</si>
  <si>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</si>
  <si>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</si>
  <si>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</si>
  <si>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</si>
  <si>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</si>
  <si>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</si>
  <si>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</si>
  <si>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</si>
  <si>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</si>
  <si>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</si>
  <si>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</si>
  <si>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</si>
  <si>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</si>
  <si>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</si>
  <si>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</si>
  <si>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</si>
  <si>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</si>
  <si>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</si>
  <si>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</si>
  <si>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</si>
  <si>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</si>
  <si>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</si>
  <si>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</si>
  <si>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</si>
  <si>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</si>
  <si>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</si>
  <si>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</si>
  <si>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</si>
  <si>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</si>
  <si>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</si>
  <si>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</si>
  <si>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</si>
  <si>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</si>
  <si>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</si>
  <si>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</si>
  <si>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</si>
  <si>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</si>
  <si>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</si>
  <si>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</si>
  <si>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</si>
  <si>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</si>
  <si>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</si>
  <si>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</si>
  <si>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</si>
  <si>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</si>
  <si>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</si>
  <si>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</si>
  <si>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</si>
  <si>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</si>
  <si>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</si>
  <si>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</si>
  <si>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</si>
  <si>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</si>
  <si>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</si>
  <si>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</si>
  <si>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</si>
  <si>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</si>
  <si>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</si>
  <si>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</si>
  <si>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</si>
  <si>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</si>
  <si>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</si>
  <si>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</si>
  <si>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</si>
  <si>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</si>
  <si>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</si>
  <si>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</si>
  <si>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</si>
  <si>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</si>
  <si>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</si>
  <si>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</si>
  <si>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</si>
  <si>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</si>
  <si>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</si>
  <si>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</si>
  <si>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</si>
  <si>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</si>
  <si>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</si>
  <si>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</si>
  <si>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</si>
  <si>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</si>
  <si>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</si>
  <si>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</si>
  <si>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</si>
  <si>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</si>
  <si>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</si>
  <si>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河内長野市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</si>
  <si>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</si>
  <si>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</si>
  <si>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</si>
  <si>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</si>
  <si>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</si>
  <si>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</si>
  <si>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</si>
  <si>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</si>
  <si>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</si>
  <si>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</si>
  <si>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</si>
  <si>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</si>
  <si>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</si>
  <si>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</si>
  <si>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</si>
  <si>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</si>
  <si>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</si>
  <si>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令和6年度の経常収支比率は、前年度と比較して渇水もなく、受水費が大幅に減少したことから、1.26ポイント回復しました。
　流動比率は、前年度と比較し、事業費の増加に伴う未払金が大幅に減少したため、64.19ポイント回復しました。
　企業債残高対給水収益比率は、前年度と比較して給水収益が減少していますが、企業債残高も減少したことにより、4.09ポイント改善しました。
　料金回収率は前年度と比較し、動力費や受水費が減少したことから1.05ポイント回復しました。また、類似団体平均値を下回っているのは、給水収益以外の旧簡易水道統合に係る一般会計繰出金や、富田林市との共同施設（浄水場）の運営経費にかかる負担金収入が多いことによるものです。
　給水原価は、前年度と比較し、渇水がなかったことから動力費や受水費などが減少したことから、1.93ポイント回復しました。また、類似団体平均値を上回っているのは、ダム水をはじめとして自己水の割合が高く、高低差の多い地形条件のため浄水配水施設を多く所有し、それらの施設の減価償却費が高いため、給水原価は高くなっています。
　施設利用率は、前年度と比較し、一日平均配水量の減少により1.63ポイント下降しました。また、類似団体平均値に比べて低くなっているのは、人口減少等の水道使用量減少に対し施設規模が過大になっていることが考えられます。</t>
    <rPh sb="23" eb="25">
      <t>カッスイ</t>
    </rPh>
    <rPh sb="29" eb="31">
      <t>ジュスイ</t>
    </rPh>
    <rPh sb="31" eb="32">
      <t>ヒ</t>
    </rPh>
    <rPh sb="36" eb="38">
      <t>ゲンショウ</t>
    </rPh>
    <rPh sb="53" eb="55">
      <t>カイフク</t>
    </rPh>
    <rPh sb="89" eb="91">
      <t>オオハバ</t>
    </rPh>
    <rPh sb="92" eb="94">
      <t>ゲンショウ</t>
    </rPh>
    <rPh sb="108" eb="110">
      <t>カイフク</t>
    </rPh>
    <rPh sb="135" eb="137">
      <t>ヒカク</t>
    </rPh>
    <rPh sb="139" eb="141">
      <t>キュウスイ</t>
    </rPh>
    <rPh sb="141" eb="143">
      <t>シュウエキ</t>
    </rPh>
    <rPh sb="144" eb="146">
      <t>ゲンショウ</t>
    </rPh>
    <rPh sb="153" eb="155">
      <t>キギョウ</t>
    </rPh>
    <rPh sb="155" eb="156">
      <t>サイ</t>
    </rPh>
    <rPh sb="156" eb="158">
      <t>ザンダカ</t>
    </rPh>
    <rPh sb="159" eb="161">
      <t>ゲンショウ</t>
    </rPh>
    <rPh sb="192" eb="195">
      <t>ゼンネンド</t>
    </rPh>
    <rPh sb="196" eb="198">
      <t>ヒカク</t>
    </rPh>
    <rPh sb="200" eb="202">
      <t>ドウリョク</t>
    </rPh>
    <rPh sb="208" eb="210">
      <t>ゲンショウ</t>
    </rPh>
    <rPh sb="335" eb="337">
      <t>カッスイ</t>
    </rPh>
    <rPh sb="346" eb="348">
      <t>ドウリョク</t>
    </rPh>
    <rPh sb="348" eb="349">
      <t>ヒ</t>
    </rPh>
    <rPh sb="350" eb="352">
      <t>ジュスイ</t>
    </rPh>
    <rPh sb="352" eb="353">
      <t>ヒ</t>
    </rPh>
    <rPh sb="356" eb="358">
      <t>ゲンショウ</t>
    </rPh>
    <rPh sb="373" eb="375">
      <t>カイフク</t>
    </rPh>
    <rPh sb="561" eb="562">
      <t>タイ</t>
    </rPh>
    <phoneticPr fontId="4"/>
  </si>
  <si>
    <t>老朽化管路の更新事業については、昨年度に引き続き重要給水施設配水管路を中心に更新事業（耐震化）を進めています。浄水施設の老朽化対策については、河内長野市水道中央監視設備更新工事に着手するとともに、富田林市との共同施設である日野浄水場の薬品注入設備更新及び管理本館外壁等改修工事実施設計業務等を実施しました。
　本市有形固定資産減価償却率が類似団体平均に比べて高いのは、昭和40年代の大規模開発団地の配水管路の老朽化が進んできていることや、各浄水場の更新や統廃合が進んでいないことによるものです。
　また、管路経年化率が類似団体平均に比べ高いのは、上記同様、昭和40年代の大規模開発団地の配水管路の老朽化が進んできていることや、重要給水施設管路を優先して更新を進めていることによるものです。</t>
    <rPh sb="71" eb="76">
      <t>カワチナガノシ</t>
    </rPh>
    <rPh sb="76" eb="78">
      <t>スイドウ</t>
    </rPh>
    <rPh sb="78" eb="80">
      <t>チュウオウ</t>
    </rPh>
    <rPh sb="80" eb="82">
      <t>カンシ</t>
    </rPh>
    <rPh sb="82" eb="84">
      <t>セツビ</t>
    </rPh>
    <rPh sb="84" eb="86">
      <t>コウシン</t>
    </rPh>
    <rPh sb="86" eb="88">
      <t>コウジ</t>
    </rPh>
    <rPh sb="89" eb="91">
      <t>チャクシュ</t>
    </rPh>
    <rPh sb="117" eb="119">
      <t>ヤクヒン</t>
    </rPh>
    <rPh sb="119" eb="121">
      <t>チュウニュウ</t>
    </rPh>
    <rPh sb="121" eb="123">
      <t>セツビ</t>
    </rPh>
    <rPh sb="123" eb="125">
      <t>コウシン</t>
    </rPh>
    <rPh sb="125" eb="126">
      <t>オヨ</t>
    </rPh>
    <rPh sb="127" eb="129">
      <t>カンリ</t>
    </rPh>
    <rPh sb="129" eb="131">
      <t>ホンカン</t>
    </rPh>
    <rPh sb="131" eb="133">
      <t>ガイヘキ</t>
    </rPh>
    <rPh sb="133" eb="134">
      <t>トウ</t>
    </rPh>
    <rPh sb="134" eb="136">
      <t>カイシュウ</t>
    </rPh>
    <rPh sb="136" eb="138">
      <t>コウジ</t>
    </rPh>
    <rPh sb="138" eb="140">
      <t>ジッシ</t>
    </rPh>
    <rPh sb="140" eb="142">
      <t>セッケイ</t>
    </rPh>
    <rPh sb="142" eb="144">
      <t>ギョウム</t>
    </rPh>
    <rPh sb="144" eb="145">
      <t>トウ</t>
    </rPh>
    <phoneticPr fontId="4"/>
  </si>
  <si>
    <t>本市の水道事業は、高低差の多い地形の特徴から多数の施設を有しており、その多くが更新時期を迎えているため、今後の更新に係る投資の増加は避けられません。また、施設利用率は、類似団体平均値と比較して低く、今後も人口減少が見込まれるため、浄水場や配水池の統廃合やダウンサイジングを進めていく必要があります。
　また現在、浄配水施設の老朽化・耐震化を最優先として取組みを進めていることから、管路更新については、重要管路から計画的に更新・耐震化を進め、漏水事故や災害時の被害低減を図っていく必要があります。
　以上のことを踏まえ、広域化・共同化や水道料金の適正化など健全な経営を行うため、令和５年度に実施した経営戦略の要素を組み込んだ河内長野市上下水道ビジョンの中間見直しの検証結果を踏まえ、令和７年10月より21.20％の水道料金の増額改定を実施しました。今後も事業運営の効率化・健全化を図るとともに、経営環境の継続的な悪化に対する適切な経営基盤の強化を図ってまいります。</t>
    <rPh sb="288" eb="290">
      <t>レイワ</t>
    </rPh>
    <rPh sb="291" eb="293">
      <t>ネンド</t>
    </rPh>
    <rPh sb="294" eb="296">
      <t>ジッシ</t>
    </rPh>
    <rPh sb="331" eb="333">
      <t>ケンショウ</t>
    </rPh>
    <rPh sb="333" eb="335">
      <t>ケッカ</t>
    </rPh>
    <rPh sb="336" eb="337">
      <t>フ</t>
    </rPh>
    <rPh sb="340" eb="342">
      <t>レイワ</t>
    </rPh>
    <rPh sb="343" eb="344">
      <t>ネン</t>
    </rPh>
    <rPh sb="346" eb="347">
      <t>ガツ</t>
    </rPh>
    <rPh sb="356" eb="358">
      <t>スイドウ</t>
    </rPh>
    <rPh sb="358" eb="360">
      <t>リョウキン</t>
    </rPh>
    <rPh sb="361" eb="363">
      <t>ゾウガク</t>
    </rPh>
    <rPh sb="363" eb="365">
      <t>カイテイ</t>
    </rPh>
    <rPh sb="366" eb="368">
      <t>ジッシ</t>
    </rPh>
    <rPh sb="373" eb="375">
      <t>コンゴ</t>
    </rPh>
    <rPh sb="396" eb="398">
      <t>ケイエイ</t>
    </rPh>
    <rPh sb="398" eb="400">
      <t>カンキョウ</t>
    </rPh>
    <rPh sb="401" eb="404">
      <t>ケイゾクテキ</t>
    </rPh>
    <rPh sb="405" eb="407">
      <t>アッカ</t>
    </rPh>
    <rPh sb="408" eb="409">
      <t>タイ</t>
    </rPh>
    <rPh sb="411" eb="413">
      <t>テキセツ</t>
    </rPh>
    <rPh sb="414" eb="416">
      <t>ケイエイ</t>
    </rPh>
    <rPh sb="416" eb="418">
      <t>キバン</t>
    </rPh>
    <rPh sb="419" eb="421">
      <t>キョウカ</t>
    </rPh>
    <rPh sb="422" eb="423">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</si>
</sst>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0.71</c:v>
                </c:pt>
                <c:pt idx="1">
                  <c:v>0.37</c:v>
                </c:pt>
                <c:pt idx="2">
                  <c:v>0.51</c:v>
                </c:pt>
                <c:pt idx="3">
                  <c:v>0.3</c:v>
                </c:pt>
                <c:pt idx="4">
                  <c:v>0.76</c:v>
                </c:pt>
              </c:numCache>
            </c:numRef>
          </c:val>
          <c:extLst>
            <c:ext xmlns:c16="http://schemas.microsoft.com/office/drawing/2014/chart" uri="{C3380CC4-5D6E-409C-BE32-E72D297353CC}">
              <c16:uniqueId val="{00000000-C925-4CF6-BAE1-671467744CAC}"/>
            </c:ext>
          </c:extLst>
        </c:ser>
        <c:dLbls>
          <c:showLegendKey val="0"/>
          <c:showVal val="0"/>
          <c:showCatName val="0"/>
          <c:showSerName val="0"/>
          <c:showPercent val="0"/>
          <c:showBubbleSize val="0"/>
        </c:dLbls>
        <c:gapWidth val="150"/>
        <c:axId val="76430336"/>
        <c:axId val="76432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0.62</c:v>
                </c:pt>
                <c:pt idx="2">
                  <c:v>0.6</c:v>
                </c:pt>
                <c:pt idx="3">
                  <c:v>0.53</c:v>
                </c:pt>
                <c:pt idx="4">
                  <c:v>0.54</c:v>
                </c:pt>
              </c:numCache>
            </c:numRef>
          </c:val>
          <c:smooth val="0"/>
          <c:extLst>
            <c:ext xmlns:c16="http://schemas.microsoft.com/office/drawing/2014/chart" uri="{C3380CC4-5D6E-409C-BE32-E72D297353CC}">
              <c16:uniqueId val="{00000001-C925-4CF6-BAE1-671467744CAC}"/>
            </c:ext>
          </c:extLst>
        </c:ser>
        <c:dLbls>
          <c:showLegendKey val="0"/>
          <c:showVal val="0"/>
          <c:showCatName val="0"/>
          <c:showSerName val="0"/>
          <c:showPercent val="0"/>
          <c:showBubbleSize val="0"/>
        </c:dLbls>
        <c:marker val="1"/>
        <c:smooth val="0"/>
        <c:axId val="76430336"/>
        <c:axId val="76432512"/>
      </c:lineChart>
      <c:dateAx>
        <c:axId val="76430336"/>
        <c:scaling>
          <c:orientation val="minMax"/>
        </c:scaling>
        <c:delete val="1"/>
        <c:axPos val="b"/>
        <c:numFmt formatCode="&quot;R&quot;yy" sourceLinked="1"/>
        <c:majorTickMark val="none"/>
        <c:minorTickMark val="none"/>
        <c:tickLblPos val="none"/>
        <c:crossAx val="76432512"/>
        <c:crosses val="autoZero"/>
        <c:auto val="1"/>
        <c:lblOffset val="100"/>
        <c:baseTimeUnit val="years"/>
      </c:dateAx>
      <c:valAx>
        <c:axId val="76432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43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56.19</c:v>
                </c:pt>
                <c:pt idx="1">
                  <c:v>54.52</c:v>
                </c:pt>
                <c:pt idx="2">
                  <c:v>54.2</c:v>
                </c:pt>
                <c:pt idx="3">
                  <c:v>53.12</c:v>
                </c:pt>
                <c:pt idx="4">
                  <c:v>51.49</c:v>
                </c:pt>
              </c:numCache>
            </c:numRef>
          </c:val>
          <c:extLst>
            <c:ext xmlns:c16="http://schemas.microsoft.com/office/drawing/2014/chart" uri="{C3380CC4-5D6E-409C-BE32-E72D297353CC}">
              <c16:uniqueId val="{00000000-7B11-4634-900D-AD7D0C4D9B92}"/>
            </c:ext>
          </c:extLst>
        </c:ser>
        <c:dLbls>
          <c:showLegendKey val="0"/>
          <c:showVal val="0"/>
          <c:showCatName val="0"/>
          <c:showSerName val="0"/>
          <c:showPercent val="0"/>
          <c:showBubbleSize val="0"/>
        </c:dLbls>
        <c:gapWidth val="150"/>
        <c:axId val="101482496"/>
        <c:axId val="10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63.23</c:v>
                </c:pt>
                <c:pt idx="1">
                  <c:v>62.59</c:v>
                </c:pt>
                <c:pt idx="2">
                  <c:v>61.81</c:v>
                </c:pt>
                <c:pt idx="3">
                  <c:v>58.77</c:v>
                </c:pt>
                <c:pt idx="4">
                  <c:v>59.17</c:v>
                </c:pt>
              </c:numCache>
            </c:numRef>
          </c:val>
          <c:smooth val="0"/>
          <c:extLst>
            <c:ext xmlns:c16="http://schemas.microsoft.com/office/drawing/2014/chart" uri="{C3380CC4-5D6E-409C-BE32-E72D297353CC}">
              <c16:uniqueId val="{00000001-7B11-4634-900D-AD7D0C4D9B92}"/>
            </c:ext>
          </c:extLst>
        </c:ser>
        <c:dLbls>
          <c:showLegendKey val="0"/>
          <c:showVal val="0"/>
          <c:showCatName val="0"/>
          <c:showSerName val="0"/>
          <c:showPercent val="0"/>
          <c:showBubbleSize val="0"/>
        </c:dLbls>
        <c:marker val="1"/>
        <c:smooth val="0"/>
        <c:axId val="101482496"/>
        <c:axId val="101484416"/>
      </c:lineChart>
      <c:dateAx>
        <c:axId val="101482496"/>
        <c:scaling>
          <c:orientation val="minMax"/>
        </c:scaling>
        <c:delete val="1"/>
        <c:axPos val="b"/>
        <c:numFmt formatCode="&quot;R&quot;yy" sourceLinked="1"/>
        <c:majorTickMark val="none"/>
        <c:minorTickMark val="none"/>
        <c:tickLblPos val="none"/>
        <c:crossAx val="101484416"/>
        <c:crosses val="autoZero"/>
        <c:auto val="1"/>
        <c:lblOffset val="100"/>
        <c:baseTimeUnit val="years"/>
      </c:dateAx>
      <c:valAx>
        <c:axId val="101484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482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93.96</c:v>
                </c:pt>
                <c:pt idx="1">
                  <c:v>94.98</c:v>
                </c:pt>
                <c:pt idx="2">
                  <c:v>93.15</c:v>
                </c:pt>
                <c:pt idx="3">
                  <c:v>92.71</c:v>
                </c:pt>
                <c:pt idx="4">
                  <c:v>94.96</c:v>
                </c:pt>
              </c:numCache>
            </c:numRef>
          </c:val>
          <c:extLst>
            <c:ext xmlns:c16="http://schemas.microsoft.com/office/drawing/2014/chart" uri="{C3380CC4-5D6E-409C-BE32-E72D297353CC}">
              <c16:uniqueId val="{00000000-9C26-4822-93A5-1E797F8429A3}"/>
            </c:ext>
          </c:extLst>
        </c:ser>
        <c:dLbls>
          <c:showLegendKey val="0"/>
          <c:showVal val="0"/>
          <c:showCatName val="0"/>
          <c:showSerName val="0"/>
          <c:showPercent val="0"/>
          <c:showBubbleSize val="0"/>
        </c:dLbls>
        <c:gapWidth val="150"/>
        <c:axId val="101212544"/>
        <c:axId val="101214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89.35</c:v>
                </c:pt>
                <c:pt idx="1">
                  <c:v>89.7</c:v>
                </c:pt>
                <c:pt idx="2">
                  <c:v>89.24</c:v>
                </c:pt>
                <c:pt idx="3">
                  <c:v>86.95</c:v>
                </c:pt>
                <c:pt idx="4">
                  <c:v>86.58</c:v>
                </c:pt>
              </c:numCache>
            </c:numRef>
          </c:val>
          <c:smooth val="0"/>
          <c:extLst>
            <c:ext xmlns:c16="http://schemas.microsoft.com/office/drawing/2014/chart" uri="{C3380CC4-5D6E-409C-BE32-E72D297353CC}">
              <c16:uniqueId val="{00000001-9C26-4822-93A5-1E797F8429A3}"/>
            </c:ext>
          </c:extLst>
        </c:ser>
        <c:dLbls>
          <c:showLegendKey val="0"/>
          <c:showVal val="0"/>
          <c:showCatName val="0"/>
          <c:showSerName val="0"/>
          <c:showPercent val="0"/>
          <c:showBubbleSize val="0"/>
        </c:dLbls>
        <c:marker val="1"/>
        <c:smooth val="0"/>
        <c:axId val="101212544"/>
        <c:axId val="101214464"/>
      </c:lineChart>
      <c:dateAx>
        <c:axId val="101212544"/>
        <c:scaling>
          <c:orientation val="minMax"/>
        </c:scaling>
        <c:delete val="1"/>
        <c:axPos val="b"/>
        <c:numFmt formatCode="&quot;R&quot;yy" sourceLinked="1"/>
        <c:majorTickMark val="none"/>
        <c:minorTickMark val="none"/>
        <c:tickLblPos val="none"/>
        <c:crossAx val="101214464"/>
        <c:crosses val="autoZero"/>
        <c:auto val="1"/>
        <c:lblOffset val="100"/>
        <c:baseTimeUnit val="years"/>
      </c:dateAx>
      <c:valAx>
        <c:axId val="101214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212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108.3</c:v>
                </c:pt>
                <c:pt idx="1">
                  <c:v>108.8</c:v>
                </c:pt>
                <c:pt idx="2">
                  <c:v>103.41</c:v>
                </c:pt>
                <c:pt idx="3">
                  <c:v>100.79</c:v>
                </c:pt>
                <c:pt idx="4">
                  <c:v>102.05</c:v>
                </c:pt>
              </c:numCache>
            </c:numRef>
          </c:val>
          <c:extLst>
            <c:ext xmlns:c16="http://schemas.microsoft.com/office/drawing/2014/chart" uri="{C3380CC4-5D6E-409C-BE32-E72D297353CC}">
              <c16:uniqueId val="{00000000-AB90-41A5-A48F-25E818EB4948}"/>
            </c:ext>
          </c:extLst>
        </c:ser>
        <c:dLbls>
          <c:showLegendKey val="0"/>
          <c:showVal val="0"/>
          <c:showCatName val="0"/>
          <c:showSerName val="0"/>
          <c:showPercent val="0"/>
          <c:showBubbleSize val="0"/>
        </c:dLbls>
        <c:gapWidth val="150"/>
        <c:axId val="66772352"/>
        <c:axId val="76477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111.89</c:v>
                </c:pt>
                <c:pt idx="2">
                  <c:v>109.99</c:v>
                </c:pt>
                <c:pt idx="3">
                  <c:v>109.05</c:v>
                </c:pt>
                <c:pt idx="4">
                  <c:v>107.61</c:v>
                </c:pt>
              </c:numCache>
            </c:numRef>
          </c:val>
          <c:smooth val="0"/>
          <c:extLst>
            <c:ext xmlns:c16="http://schemas.microsoft.com/office/drawing/2014/chart" uri="{C3380CC4-5D6E-409C-BE32-E72D297353CC}">
              <c16:uniqueId val="{00000001-AB90-41A5-A48F-25E818EB4948}"/>
            </c:ext>
          </c:extLst>
        </c:ser>
        <c:dLbls>
          <c:showLegendKey val="0"/>
          <c:showVal val="0"/>
          <c:showCatName val="0"/>
          <c:showSerName val="0"/>
          <c:showPercent val="0"/>
          <c:showBubbleSize val="0"/>
        </c:dLbls>
        <c:marker val="1"/>
        <c:smooth val="0"/>
        <c:axId val="66772352"/>
        <c:axId val="76477952"/>
      </c:lineChart>
      <c:dateAx>
        <c:axId val="66772352"/>
        <c:scaling>
          <c:orientation val="minMax"/>
        </c:scaling>
        <c:delete val="1"/>
        <c:axPos val="b"/>
        <c:numFmt formatCode="&quot;R&quot;yy" sourceLinked="1"/>
        <c:majorTickMark val="none"/>
        <c:minorTickMark val="none"/>
        <c:tickLblPos val="none"/>
        <c:crossAx val="76477952"/>
        <c:crosses val="autoZero"/>
        <c:auto val="1"/>
        <c:lblOffset val="100"/>
        <c:baseTimeUnit val="years"/>
      </c:dateAx>
      <c:valAx>
        <c:axId val="764779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6772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59.41</c:v>
                </c:pt>
                <c:pt idx="1">
                  <c:v>59.95</c:v>
                </c:pt>
                <c:pt idx="2">
                  <c:v>60.77</c:v>
                </c:pt>
                <c:pt idx="3">
                  <c:v>61.01</c:v>
                </c:pt>
                <c:pt idx="4">
                  <c:v>61.96</c:v>
                </c:pt>
              </c:numCache>
            </c:numRef>
          </c:val>
          <c:extLst>
            <c:ext xmlns:c16="http://schemas.microsoft.com/office/drawing/2014/chart" uri="{C3380CC4-5D6E-409C-BE32-E72D297353CC}">
              <c16:uniqueId val="{00000000-764D-4DCA-964B-AC7213162662}"/>
            </c:ext>
          </c:extLst>
        </c:ser>
        <c:dLbls>
          <c:showLegendKey val="0"/>
          <c:showVal val="0"/>
          <c:showCatName val="0"/>
          <c:showSerName val="0"/>
          <c:showPercent val="0"/>
          <c:showBubbleSize val="0"/>
        </c:dLbls>
        <c:gapWidth val="150"/>
        <c:axId val="76886016"/>
        <c:axId val="76887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49.62</c:v>
                </c:pt>
                <c:pt idx="1">
                  <c:v>50.5</c:v>
                </c:pt>
                <c:pt idx="2">
                  <c:v>51.28</c:v>
                </c:pt>
                <c:pt idx="3">
                  <c:v>51.79</c:v>
                </c:pt>
                <c:pt idx="4">
                  <c:v>52.02</c:v>
                </c:pt>
              </c:numCache>
            </c:numRef>
          </c:val>
          <c:smooth val="0"/>
          <c:extLst>
            <c:ext xmlns:c16="http://schemas.microsoft.com/office/drawing/2014/chart" uri="{C3380CC4-5D6E-409C-BE32-E72D297353CC}">
              <c16:uniqueId val="{00000001-764D-4DCA-964B-AC7213162662}"/>
            </c:ext>
          </c:extLst>
        </c:ser>
        <c:dLbls>
          <c:showLegendKey val="0"/>
          <c:showVal val="0"/>
          <c:showCatName val="0"/>
          <c:showSerName val="0"/>
          <c:showPercent val="0"/>
          <c:showBubbleSize val="0"/>
        </c:dLbls>
        <c:marker val="1"/>
        <c:smooth val="0"/>
        <c:axId val="76886016"/>
        <c:axId val="76887936"/>
      </c:lineChart>
      <c:dateAx>
        <c:axId val="76886016"/>
        <c:scaling>
          <c:orientation val="minMax"/>
        </c:scaling>
        <c:delete val="1"/>
        <c:axPos val="b"/>
        <c:numFmt formatCode="&quot;R&quot;yy" sourceLinked="1"/>
        <c:majorTickMark val="none"/>
        <c:minorTickMark val="none"/>
        <c:tickLblPos val="none"/>
        <c:crossAx val="76887936"/>
        <c:crosses val="autoZero"/>
        <c:auto val="1"/>
        <c:lblOffset val="100"/>
        <c:baseTimeUnit val="years"/>
      </c:dateAx>
      <c:valAx>
        <c:axId val="76887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886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31.67</c:v>
                </c:pt>
                <c:pt idx="1">
                  <c:v>40.869999999999997</c:v>
                </c:pt>
                <c:pt idx="2">
                  <c:v>37.92</c:v>
                </c:pt>
                <c:pt idx="3">
                  <c:v>40.6</c:v>
                </c:pt>
                <c:pt idx="4">
                  <c:v>42.77</c:v>
                </c:pt>
              </c:numCache>
            </c:numRef>
          </c:val>
          <c:extLst>
            <c:ext xmlns:c16="http://schemas.microsoft.com/office/drawing/2014/chart" uri="{C3380CC4-5D6E-409C-BE32-E72D297353CC}">
              <c16:uniqueId val="{00000000-497B-4198-A7D8-9F2A91EE8BCF}"/>
            </c:ext>
          </c:extLst>
        </c:ser>
        <c:dLbls>
          <c:showLegendKey val="0"/>
          <c:showVal val="0"/>
          <c:showCatName val="0"/>
          <c:showSerName val="0"/>
          <c:showPercent val="0"/>
          <c:showBubbleSize val="0"/>
        </c:dLbls>
        <c:gapWidth val="150"/>
        <c:axId val="76919168"/>
        <c:axId val="76921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19.510000000000002</c:v>
                </c:pt>
                <c:pt idx="1">
                  <c:v>21.19</c:v>
                </c:pt>
                <c:pt idx="2">
                  <c:v>22.64</c:v>
                </c:pt>
                <c:pt idx="3">
                  <c:v>23.19</c:v>
                </c:pt>
                <c:pt idx="4">
                  <c:v>24.61</c:v>
                </c:pt>
              </c:numCache>
            </c:numRef>
          </c:val>
          <c:smooth val="0"/>
          <c:extLst>
            <c:ext xmlns:c16="http://schemas.microsoft.com/office/drawing/2014/chart" uri="{C3380CC4-5D6E-409C-BE32-E72D297353CC}">
              <c16:uniqueId val="{00000001-497B-4198-A7D8-9F2A91EE8BCF}"/>
            </c:ext>
          </c:extLst>
        </c:ser>
        <c:dLbls>
          <c:showLegendKey val="0"/>
          <c:showVal val="0"/>
          <c:showCatName val="0"/>
          <c:showSerName val="0"/>
          <c:showPercent val="0"/>
          <c:showBubbleSize val="0"/>
        </c:dLbls>
        <c:marker val="1"/>
        <c:smooth val="0"/>
        <c:axId val="76919168"/>
        <c:axId val="76921088"/>
      </c:lineChart>
      <c:dateAx>
        <c:axId val="76919168"/>
        <c:scaling>
          <c:orientation val="minMax"/>
        </c:scaling>
        <c:delete val="1"/>
        <c:axPos val="b"/>
        <c:numFmt formatCode="&quot;R&quot;yy" sourceLinked="1"/>
        <c:majorTickMark val="none"/>
        <c:minorTickMark val="none"/>
        <c:tickLblPos val="none"/>
        <c:crossAx val="76921088"/>
        <c:crosses val="autoZero"/>
        <c:auto val="1"/>
        <c:lblOffset val="100"/>
        <c:baseTimeUnit val="years"/>
      </c:dateAx>
      <c:valAx>
        <c:axId val="76921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919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770-4B8F-A11A-9C8E31C993AD}"/>
            </c:ext>
          </c:extLst>
        </c:ser>
        <c:dLbls>
          <c:showLegendKey val="0"/>
          <c:showVal val="0"/>
          <c:showCatName val="0"/>
          <c:showSerName val="0"/>
          <c:showPercent val="0"/>
          <c:showBubbleSize val="0"/>
        </c:dLbls>
        <c:gapWidth val="150"/>
        <c:axId val="84445824"/>
        <c:axId val="84448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0.45</c:v>
                </c:pt>
                <c:pt idx="2" formatCode="#,##0.00;&quot;△&quot;#,##0.00">
                  <c:v>0</c:v>
                </c:pt>
                <c:pt idx="3">
                  <c:v>1.02</c:v>
                </c:pt>
                <c:pt idx="4">
                  <c:v>1.24</c:v>
                </c:pt>
              </c:numCache>
            </c:numRef>
          </c:val>
          <c:smooth val="0"/>
          <c:extLst>
            <c:ext xmlns:c16="http://schemas.microsoft.com/office/drawing/2014/chart" uri="{C3380CC4-5D6E-409C-BE32-E72D297353CC}">
              <c16:uniqueId val="{00000001-5770-4B8F-A11A-9C8E31C993AD}"/>
            </c:ext>
          </c:extLst>
        </c:ser>
        <c:dLbls>
          <c:showLegendKey val="0"/>
          <c:showVal val="0"/>
          <c:showCatName val="0"/>
          <c:showSerName val="0"/>
          <c:showPercent val="0"/>
          <c:showBubbleSize val="0"/>
        </c:dLbls>
        <c:marker val="1"/>
        <c:smooth val="0"/>
        <c:axId val="84445824"/>
        <c:axId val="84448000"/>
      </c:lineChart>
      <c:dateAx>
        <c:axId val="84445824"/>
        <c:scaling>
          <c:orientation val="minMax"/>
        </c:scaling>
        <c:delete val="1"/>
        <c:axPos val="b"/>
        <c:numFmt formatCode="&quot;R&quot;yy" sourceLinked="1"/>
        <c:majorTickMark val="none"/>
        <c:minorTickMark val="none"/>
        <c:tickLblPos val="none"/>
        <c:crossAx val="84448000"/>
        <c:crosses val="autoZero"/>
        <c:auto val="1"/>
        <c:lblOffset val="100"/>
        <c:baseTimeUnit val="years"/>
      </c:dateAx>
      <c:valAx>
        <c:axId val="844480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4445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425.07</c:v>
                </c:pt>
                <c:pt idx="1">
                  <c:v>359.08</c:v>
                </c:pt>
                <c:pt idx="2">
                  <c:v>395.69</c:v>
                </c:pt>
                <c:pt idx="3">
                  <c:v>279.06</c:v>
                </c:pt>
                <c:pt idx="4">
                  <c:v>343.25</c:v>
                </c:pt>
              </c:numCache>
            </c:numRef>
          </c:val>
          <c:extLst>
            <c:ext xmlns:c16="http://schemas.microsoft.com/office/drawing/2014/chart" uri="{C3380CC4-5D6E-409C-BE32-E72D297353CC}">
              <c16:uniqueId val="{00000000-80B1-44AE-8BCA-D2C67D287C4D}"/>
            </c:ext>
          </c:extLst>
        </c:ser>
        <c:dLbls>
          <c:showLegendKey val="0"/>
          <c:showVal val="0"/>
          <c:showCatName val="0"/>
          <c:showSerName val="0"/>
          <c:showPercent val="0"/>
          <c:showBubbleSize val="0"/>
        </c:dLbls>
        <c:gapWidth val="150"/>
        <c:axId val="100015488"/>
        <c:axId val="100017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360.96</c:v>
                </c:pt>
                <c:pt idx="1">
                  <c:v>351.29</c:v>
                </c:pt>
                <c:pt idx="2">
                  <c:v>364.24</c:v>
                </c:pt>
                <c:pt idx="3">
                  <c:v>344.88</c:v>
                </c:pt>
                <c:pt idx="4">
                  <c:v>326.02</c:v>
                </c:pt>
              </c:numCache>
            </c:numRef>
          </c:val>
          <c:smooth val="0"/>
          <c:extLst>
            <c:ext xmlns:c16="http://schemas.microsoft.com/office/drawing/2014/chart" uri="{C3380CC4-5D6E-409C-BE32-E72D297353CC}">
              <c16:uniqueId val="{00000001-80B1-44AE-8BCA-D2C67D287C4D}"/>
            </c:ext>
          </c:extLst>
        </c:ser>
        <c:dLbls>
          <c:showLegendKey val="0"/>
          <c:showVal val="0"/>
          <c:showCatName val="0"/>
          <c:showSerName val="0"/>
          <c:showPercent val="0"/>
          <c:showBubbleSize val="0"/>
        </c:dLbls>
        <c:marker val="1"/>
        <c:smooth val="0"/>
        <c:axId val="100015488"/>
        <c:axId val="100017664"/>
      </c:lineChart>
      <c:dateAx>
        <c:axId val="100015488"/>
        <c:scaling>
          <c:orientation val="minMax"/>
        </c:scaling>
        <c:delete val="1"/>
        <c:axPos val="b"/>
        <c:numFmt formatCode="&quot;R&quot;yy" sourceLinked="1"/>
        <c:majorTickMark val="none"/>
        <c:minorTickMark val="none"/>
        <c:tickLblPos val="none"/>
        <c:crossAx val="100017664"/>
        <c:crosses val="autoZero"/>
        <c:auto val="1"/>
        <c:lblOffset val="100"/>
        <c:baseTimeUnit val="years"/>
      </c:dateAx>
      <c:valAx>
        <c:axId val="1000176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015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271.60000000000002</c:v>
                </c:pt>
                <c:pt idx="1">
                  <c:v>256.02</c:v>
                </c:pt>
                <c:pt idx="2">
                  <c:v>274.95999999999998</c:v>
                </c:pt>
                <c:pt idx="3">
                  <c:v>267.49</c:v>
                </c:pt>
                <c:pt idx="4">
                  <c:v>263.39999999999998</c:v>
                </c:pt>
              </c:numCache>
            </c:numRef>
          </c:val>
          <c:extLst>
            <c:ext xmlns:c16="http://schemas.microsoft.com/office/drawing/2014/chart" uri="{C3380CC4-5D6E-409C-BE32-E72D297353CC}">
              <c16:uniqueId val="{00000000-4060-437A-A25F-EFC8CA86EE9F}"/>
            </c:ext>
          </c:extLst>
        </c:ser>
        <c:dLbls>
          <c:showLegendKey val="0"/>
          <c:showVal val="0"/>
          <c:showCatName val="0"/>
          <c:showSerName val="0"/>
          <c:showPercent val="0"/>
          <c:showBubbleSize val="0"/>
        </c:dLbls>
        <c:gapWidth val="150"/>
        <c:axId val="100057088"/>
        <c:axId val="10005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239.18</c:v>
                </c:pt>
                <c:pt idx="1">
                  <c:v>236.29</c:v>
                </c:pt>
                <c:pt idx="2">
                  <c:v>238.77</c:v>
                </c:pt>
                <c:pt idx="3">
                  <c:v>304.02</c:v>
                </c:pt>
                <c:pt idx="4">
                  <c:v>300.54000000000002</c:v>
                </c:pt>
              </c:numCache>
            </c:numRef>
          </c:val>
          <c:smooth val="0"/>
          <c:extLst>
            <c:ext xmlns:c16="http://schemas.microsoft.com/office/drawing/2014/chart" uri="{C3380CC4-5D6E-409C-BE32-E72D297353CC}">
              <c16:uniqueId val="{00000001-4060-437A-A25F-EFC8CA86EE9F}"/>
            </c:ext>
          </c:extLst>
        </c:ser>
        <c:dLbls>
          <c:showLegendKey val="0"/>
          <c:showVal val="0"/>
          <c:showCatName val="0"/>
          <c:showSerName val="0"/>
          <c:showPercent val="0"/>
          <c:showBubbleSize val="0"/>
        </c:dLbls>
        <c:marker val="1"/>
        <c:smooth val="0"/>
        <c:axId val="100057088"/>
        <c:axId val="100059008"/>
      </c:lineChart>
      <c:dateAx>
        <c:axId val="100057088"/>
        <c:scaling>
          <c:orientation val="minMax"/>
        </c:scaling>
        <c:delete val="1"/>
        <c:axPos val="b"/>
        <c:numFmt formatCode="&quot;R&quot;yy" sourceLinked="1"/>
        <c:majorTickMark val="none"/>
        <c:minorTickMark val="none"/>
        <c:tickLblPos val="none"/>
        <c:crossAx val="100059008"/>
        <c:crosses val="autoZero"/>
        <c:auto val="1"/>
        <c:lblOffset val="100"/>
        <c:baseTimeUnit val="years"/>
      </c:dateAx>
      <c:valAx>
        <c:axId val="1000590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057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90.7</c:v>
                </c:pt>
                <c:pt idx="1">
                  <c:v>94.38</c:v>
                </c:pt>
                <c:pt idx="2">
                  <c:v>80.349999999999994</c:v>
                </c:pt>
                <c:pt idx="3">
                  <c:v>84.19</c:v>
                </c:pt>
                <c:pt idx="4">
                  <c:v>85.24</c:v>
                </c:pt>
              </c:numCache>
            </c:numRef>
          </c:val>
          <c:extLst>
            <c:ext xmlns:c16="http://schemas.microsoft.com/office/drawing/2014/chart" uri="{C3380CC4-5D6E-409C-BE32-E72D297353CC}">
              <c16:uniqueId val="{00000000-61D6-4E17-A086-487E78AACA07}"/>
            </c:ext>
          </c:extLst>
        </c:ser>
        <c:dLbls>
          <c:showLegendKey val="0"/>
          <c:showVal val="0"/>
          <c:showCatName val="0"/>
          <c:showSerName val="0"/>
          <c:showPercent val="0"/>
          <c:showBubbleSize val="0"/>
        </c:dLbls>
        <c:gapWidth val="150"/>
        <c:axId val="100067968"/>
        <c:axId val="101405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101.89</c:v>
                </c:pt>
                <c:pt idx="1">
                  <c:v>104.33</c:v>
                </c:pt>
                <c:pt idx="2">
                  <c:v>98.85</c:v>
                </c:pt>
                <c:pt idx="3">
                  <c:v>98.89</c:v>
                </c:pt>
                <c:pt idx="4">
                  <c:v>99.25</c:v>
                </c:pt>
              </c:numCache>
            </c:numRef>
          </c:val>
          <c:smooth val="0"/>
          <c:extLst>
            <c:ext xmlns:c16="http://schemas.microsoft.com/office/drawing/2014/chart" uri="{C3380CC4-5D6E-409C-BE32-E72D297353CC}">
              <c16:uniqueId val="{00000001-61D6-4E17-A086-487E78AACA07}"/>
            </c:ext>
          </c:extLst>
        </c:ser>
        <c:dLbls>
          <c:showLegendKey val="0"/>
          <c:showVal val="0"/>
          <c:showCatName val="0"/>
          <c:showSerName val="0"/>
          <c:showPercent val="0"/>
          <c:showBubbleSize val="0"/>
        </c:dLbls>
        <c:marker val="1"/>
        <c:smooth val="0"/>
        <c:axId val="100067968"/>
        <c:axId val="101405440"/>
      </c:lineChart>
      <c:dateAx>
        <c:axId val="100067968"/>
        <c:scaling>
          <c:orientation val="minMax"/>
        </c:scaling>
        <c:delete val="1"/>
        <c:axPos val="b"/>
        <c:numFmt formatCode="&quot;R&quot;yy" sourceLinked="1"/>
        <c:majorTickMark val="none"/>
        <c:minorTickMark val="none"/>
        <c:tickLblPos val="none"/>
        <c:crossAx val="101405440"/>
        <c:crosses val="autoZero"/>
        <c:auto val="1"/>
        <c:lblOffset val="100"/>
        <c:baseTimeUnit val="years"/>
      </c:dateAx>
      <c:valAx>
        <c:axId val="101405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067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170.05</c:v>
                </c:pt>
                <c:pt idx="1">
                  <c:v>169.43</c:v>
                </c:pt>
                <c:pt idx="2">
                  <c:v>183.72</c:v>
                </c:pt>
                <c:pt idx="3">
                  <c:v>188.96</c:v>
                </c:pt>
                <c:pt idx="4">
                  <c:v>187.03</c:v>
                </c:pt>
              </c:numCache>
            </c:numRef>
          </c:val>
          <c:extLst>
            <c:ext xmlns:c16="http://schemas.microsoft.com/office/drawing/2014/chart" uri="{C3380CC4-5D6E-409C-BE32-E72D297353CC}">
              <c16:uniqueId val="{00000000-E07A-4851-A1A0-A60E72B470FE}"/>
            </c:ext>
          </c:extLst>
        </c:ser>
        <c:dLbls>
          <c:showLegendKey val="0"/>
          <c:showVal val="0"/>
          <c:showCatName val="0"/>
          <c:showSerName val="0"/>
          <c:showPercent val="0"/>
          <c:showBubbleSize val="0"/>
        </c:dLbls>
        <c:gapWidth val="150"/>
        <c:axId val="101448704"/>
        <c:axId val="101454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156.32</c:v>
                </c:pt>
                <c:pt idx="1">
                  <c:v>157.4</c:v>
                </c:pt>
                <c:pt idx="2">
                  <c:v>162.61000000000001</c:v>
                </c:pt>
                <c:pt idx="3">
                  <c:v>174.52</c:v>
                </c:pt>
                <c:pt idx="4">
                  <c:v>178.92</c:v>
                </c:pt>
              </c:numCache>
            </c:numRef>
          </c:val>
          <c:smooth val="0"/>
          <c:extLst>
            <c:ext xmlns:c16="http://schemas.microsoft.com/office/drawing/2014/chart" uri="{C3380CC4-5D6E-409C-BE32-E72D297353CC}">
              <c16:uniqueId val="{00000001-E07A-4851-A1A0-A60E72B470FE}"/>
            </c:ext>
          </c:extLst>
        </c:ser>
        <c:dLbls>
          <c:showLegendKey val="0"/>
          <c:showVal val="0"/>
          <c:showCatName val="0"/>
          <c:showSerName val="0"/>
          <c:showPercent val="0"/>
          <c:showBubbleSize val="0"/>
        </c:dLbls>
        <c:marker val="1"/>
        <c:smooth val="0"/>
        <c:axId val="101448704"/>
        <c:axId val="101454976"/>
      </c:lineChart>
      <c:dateAx>
        <c:axId val="101448704"/>
        <c:scaling>
          <c:orientation val="minMax"/>
        </c:scaling>
        <c:delete val="1"/>
        <c:axPos val="b"/>
        <c:numFmt formatCode="&quot;R&quot;yy" sourceLinked="1"/>
        <c:majorTickMark val="none"/>
        <c:minorTickMark val="none"/>
        <c:tickLblPos val="none"/>
        <c:crossAx val="101454976"/>
        <c:crosses val="autoZero"/>
        <c:auto val="1"/>
        <c:lblOffset val="100"/>
        <c:baseTimeUnit val="years"/>
      </c:dateAx>
      <c:valAx>
        <c:axId val="101454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44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大阪府　河内長野市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非設置</v>
      </c>
      <c r="AE8" s="43"/>
      <c r="AF8" s="43"/>
      <c r="AG8" s="43"/>
      <c r="AH8" s="43"/>
      <c r="AI8" s="43"/>
      <c r="AJ8" s="43"/>
      <c r="AK8" s="2"/>
      <c r="AL8" s="44">
        <f>データ!$R$6</f>
        <v>97912</v>
      </c>
      <c r="AM8" s="44"/>
      <c r="AN8" s="44"/>
      <c r="AO8" s="44"/>
      <c r="AP8" s="44"/>
      <c r="AQ8" s="44"/>
      <c r="AR8" s="44"/>
      <c r="AS8" s="44"/>
      <c r="AT8" s="45">
        <f>データ!$S$6</f>
        <v>109.63</v>
      </c>
      <c r="AU8" s="46"/>
      <c r="AV8" s="46"/>
      <c r="AW8" s="46"/>
      <c r="AX8" s="46"/>
      <c r="AY8" s="46"/>
      <c r="AZ8" s="46"/>
      <c r="BA8" s="46"/>
      <c r="BB8" s="47">
        <f>データ!$T$6</f>
        <v>893.11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79.13</v>
      </c>
      <c r="J10" s="46"/>
      <c r="K10" s="46"/>
      <c r="L10" s="46"/>
      <c r="M10" s="46"/>
      <c r="N10" s="46"/>
      <c r="O10" s="80"/>
      <c r="P10" s="47">
        <f>データ!$P$6</f>
        <v>99.99</v>
      </c>
      <c r="Q10" s="47"/>
      <c r="R10" s="47"/>
      <c r="S10" s="47"/>
      <c r="T10" s="47"/>
      <c r="U10" s="47"/>
      <c r="V10" s="47"/>
      <c r="W10" s="44">
        <f>データ!$Q$6</f>
        <v>2975</v>
      </c>
      <c r="X10" s="44"/>
      <c r="Y10" s="44"/>
      <c r="Z10" s="44"/>
      <c r="AA10" s="44"/>
      <c r="AB10" s="44"/>
      <c r="AC10" s="44"/>
      <c r="AD10" s="2"/>
      <c r="AE10" s="2"/>
      <c r="AF10" s="2"/>
      <c r="AG10" s="2"/>
      <c r="AH10" s="2"/>
      <c r="AI10" s="2"/>
      <c r="AJ10" s="2"/>
      <c r="AK10" s="2"/>
      <c r="AL10" s="44">
        <f>データ!$U$6</f>
        <v>97352</v>
      </c>
      <c r="AM10" s="44"/>
      <c r="AN10" s="44"/>
      <c r="AO10" s="44"/>
      <c r="AP10" s="44"/>
      <c r="AQ10" s="44"/>
      <c r="AR10" s="44"/>
      <c r="AS10" s="44"/>
      <c r="AT10" s="45">
        <f>データ!$V$6</f>
        <v>37.270000000000003</v>
      </c>
      <c r="AU10" s="46"/>
      <c r="AV10" s="46"/>
      <c r="AW10" s="46"/>
      <c r="AX10" s="46"/>
      <c r="AY10" s="46"/>
      <c r="AZ10" s="46"/>
      <c r="BA10" s="46"/>
      <c r="BB10" s="47">
        <f>データ!$W$6</f>
        <v>2612.0700000000002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9" t="s">
        <v>110</v>
      </c>
      <c r="BM16" s="90"/>
      <c r="BN16" s="90"/>
      <c r="BO16" s="90"/>
      <c r="BP16" s="90"/>
      <c r="BQ16" s="90"/>
      <c r="BR16" s="90"/>
      <c r="BS16" s="90"/>
      <c r="BT16" s="90"/>
      <c r="BU16" s="90"/>
      <c r="BV16" s="90"/>
      <c r="BW16" s="90"/>
      <c r="BX16" s="90"/>
      <c r="BY16" s="90"/>
      <c r="BZ16" s="9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9"/>
      <c r="BM17" s="90"/>
      <c r="BN17" s="90"/>
      <c r="BO17" s="90"/>
      <c r="BP17" s="90"/>
      <c r="BQ17" s="90"/>
      <c r="BR17" s="90"/>
      <c r="BS17" s="90"/>
      <c r="BT17" s="90"/>
      <c r="BU17" s="90"/>
      <c r="BV17" s="90"/>
      <c r="BW17" s="90"/>
      <c r="BX17" s="90"/>
      <c r="BY17" s="90"/>
      <c r="BZ17" s="9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9"/>
      <c r="BM18" s="90"/>
      <c r="BN18" s="90"/>
      <c r="BO18" s="90"/>
      <c r="BP18" s="90"/>
      <c r="BQ18" s="90"/>
      <c r="BR18" s="90"/>
      <c r="BS18" s="90"/>
      <c r="BT18" s="90"/>
      <c r="BU18" s="90"/>
      <c r="BV18" s="90"/>
      <c r="BW18" s="90"/>
      <c r="BX18" s="90"/>
      <c r="BY18" s="90"/>
      <c r="BZ18" s="9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9"/>
      <c r="BM19" s="90"/>
      <c r="BN19" s="90"/>
      <c r="BO19" s="90"/>
      <c r="BP19" s="90"/>
      <c r="BQ19" s="90"/>
      <c r="BR19" s="90"/>
      <c r="BS19" s="90"/>
      <c r="BT19" s="90"/>
      <c r="BU19" s="90"/>
      <c r="BV19" s="90"/>
      <c r="BW19" s="90"/>
      <c r="BX19" s="90"/>
      <c r="BY19" s="90"/>
      <c r="BZ19" s="9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9"/>
      <c r="BM20" s="90"/>
      <c r="BN20" s="90"/>
      <c r="BO20" s="90"/>
      <c r="BP20" s="90"/>
      <c r="BQ20" s="90"/>
      <c r="BR20" s="90"/>
      <c r="BS20" s="90"/>
      <c r="BT20" s="90"/>
      <c r="BU20" s="90"/>
      <c r="BV20" s="90"/>
      <c r="BW20" s="90"/>
      <c r="BX20" s="90"/>
      <c r="BY20" s="90"/>
      <c r="BZ20" s="9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9"/>
      <c r="BM21" s="90"/>
      <c r="BN21" s="90"/>
      <c r="BO21" s="90"/>
      <c r="BP21" s="90"/>
      <c r="BQ21" s="90"/>
      <c r="BR21" s="90"/>
      <c r="BS21" s="90"/>
      <c r="BT21" s="90"/>
      <c r="BU21" s="90"/>
      <c r="BV21" s="90"/>
      <c r="BW21" s="90"/>
      <c r="BX21" s="90"/>
      <c r="BY21" s="90"/>
      <c r="BZ21" s="9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9"/>
      <c r="BM22" s="90"/>
      <c r="BN22" s="90"/>
      <c r="BO22" s="90"/>
      <c r="BP22" s="90"/>
      <c r="BQ22" s="90"/>
      <c r="BR22" s="90"/>
      <c r="BS22" s="90"/>
      <c r="BT22" s="90"/>
      <c r="BU22" s="90"/>
      <c r="BV22" s="90"/>
      <c r="BW22" s="90"/>
      <c r="BX22" s="90"/>
      <c r="BY22" s="90"/>
      <c r="BZ22" s="9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9"/>
      <c r="BM23" s="90"/>
      <c r="BN23" s="90"/>
      <c r="BO23" s="90"/>
      <c r="BP23" s="90"/>
      <c r="BQ23" s="90"/>
      <c r="BR23" s="90"/>
      <c r="BS23" s="90"/>
      <c r="BT23" s="90"/>
      <c r="BU23" s="90"/>
      <c r="BV23" s="90"/>
      <c r="BW23" s="90"/>
      <c r="BX23" s="90"/>
      <c r="BY23" s="90"/>
      <c r="BZ23" s="9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9"/>
      <c r="BM24" s="90"/>
      <c r="BN24" s="90"/>
      <c r="BO24" s="90"/>
      <c r="BP24" s="90"/>
      <c r="BQ24" s="90"/>
      <c r="BR24" s="90"/>
      <c r="BS24" s="90"/>
      <c r="BT24" s="90"/>
      <c r="BU24" s="90"/>
      <c r="BV24" s="90"/>
      <c r="BW24" s="90"/>
      <c r="BX24" s="90"/>
      <c r="BY24" s="90"/>
      <c r="BZ24" s="9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9"/>
      <c r="BM25" s="90"/>
      <c r="BN25" s="90"/>
      <c r="BO25" s="90"/>
      <c r="BP25" s="90"/>
      <c r="BQ25" s="90"/>
      <c r="BR25" s="90"/>
      <c r="BS25" s="90"/>
      <c r="BT25" s="90"/>
      <c r="BU25" s="90"/>
      <c r="BV25" s="90"/>
      <c r="BW25" s="90"/>
      <c r="BX25" s="90"/>
      <c r="BY25" s="90"/>
      <c r="BZ25" s="9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9"/>
      <c r="BM26" s="90"/>
      <c r="BN26" s="90"/>
      <c r="BO26" s="90"/>
      <c r="BP26" s="90"/>
      <c r="BQ26" s="90"/>
      <c r="BR26" s="90"/>
      <c r="BS26" s="90"/>
      <c r="BT26" s="90"/>
      <c r="BU26" s="90"/>
      <c r="BV26" s="90"/>
      <c r="BW26" s="90"/>
      <c r="BX26" s="90"/>
      <c r="BY26" s="90"/>
      <c r="BZ26" s="9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9"/>
      <c r="BM27" s="90"/>
      <c r="BN27" s="90"/>
      <c r="BO27" s="90"/>
      <c r="BP27" s="90"/>
      <c r="BQ27" s="90"/>
      <c r="BR27" s="90"/>
      <c r="BS27" s="90"/>
      <c r="BT27" s="90"/>
      <c r="BU27" s="90"/>
      <c r="BV27" s="90"/>
      <c r="BW27" s="90"/>
      <c r="BX27" s="90"/>
      <c r="BY27" s="90"/>
      <c r="BZ27" s="9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9"/>
      <c r="BM28" s="90"/>
      <c r="BN28" s="90"/>
      <c r="BO28" s="90"/>
      <c r="BP28" s="90"/>
      <c r="BQ28" s="90"/>
      <c r="BR28" s="90"/>
      <c r="BS28" s="90"/>
      <c r="BT28" s="90"/>
      <c r="BU28" s="90"/>
      <c r="BV28" s="90"/>
      <c r="BW28" s="90"/>
      <c r="BX28" s="90"/>
      <c r="BY28" s="90"/>
      <c r="BZ28" s="9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9"/>
      <c r="BM29" s="90"/>
      <c r="BN29" s="90"/>
      <c r="BO29" s="90"/>
      <c r="BP29" s="90"/>
      <c r="BQ29" s="90"/>
      <c r="BR29" s="90"/>
      <c r="BS29" s="90"/>
      <c r="BT29" s="90"/>
      <c r="BU29" s="90"/>
      <c r="BV29" s="90"/>
      <c r="BW29" s="90"/>
      <c r="BX29" s="90"/>
      <c r="BY29" s="90"/>
      <c r="BZ29" s="9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9"/>
      <c r="BM30" s="90"/>
      <c r="BN30" s="90"/>
      <c r="BO30" s="90"/>
      <c r="BP30" s="90"/>
      <c r="BQ30" s="90"/>
      <c r="BR30" s="90"/>
      <c r="BS30" s="90"/>
      <c r="BT30" s="90"/>
      <c r="BU30" s="90"/>
      <c r="BV30" s="90"/>
      <c r="BW30" s="90"/>
      <c r="BX30" s="90"/>
      <c r="BY30" s="90"/>
      <c r="BZ30" s="9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9"/>
      <c r="BM31" s="90"/>
      <c r="BN31" s="90"/>
      <c r="BO31" s="90"/>
      <c r="BP31" s="90"/>
      <c r="BQ31" s="90"/>
      <c r="BR31" s="90"/>
      <c r="BS31" s="90"/>
      <c r="BT31" s="90"/>
      <c r="BU31" s="90"/>
      <c r="BV31" s="90"/>
      <c r="BW31" s="90"/>
      <c r="BX31" s="90"/>
      <c r="BY31" s="90"/>
      <c r="BZ31" s="9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9"/>
      <c r="BM32" s="90"/>
      <c r="BN32" s="90"/>
      <c r="BO32" s="90"/>
      <c r="BP32" s="90"/>
      <c r="BQ32" s="90"/>
      <c r="BR32" s="90"/>
      <c r="BS32" s="90"/>
      <c r="BT32" s="90"/>
      <c r="BU32" s="90"/>
      <c r="BV32" s="90"/>
      <c r="BW32" s="90"/>
      <c r="BX32" s="90"/>
      <c r="BY32" s="90"/>
      <c r="BZ32" s="9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9"/>
      <c r="BM33" s="90"/>
      <c r="BN33" s="90"/>
      <c r="BO33" s="90"/>
      <c r="BP33" s="90"/>
      <c r="BQ33" s="90"/>
      <c r="BR33" s="90"/>
      <c r="BS33" s="90"/>
      <c r="BT33" s="90"/>
      <c r="BU33" s="90"/>
      <c r="BV33" s="90"/>
      <c r="BW33" s="90"/>
      <c r="BX33" s="90"/>
      <c r="BY33" s="90"/>
      <c r="BZ33" s="9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9"/>
      <c r="BM34" s="90"/>
      <c r="BN34" s="90"/>
      <c r="BO34" s="90"/>
      <c r="BP34" s="90"/>
      <c r="BQ34" s="90"/>
      <c r="BR34" s="90"/>
      <c r="BS34" s="90"/>
      <c r="BT34" s="90"/>
      <c r="BU34" s="90"/>
      <c r="BV34" s="90"/>
      <c r="BW34" s="90"/>
      <c r="BX34" s="90"/>
      <c r="BY34" s="90"/>
      <c r="BZ34" s="9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9"/>
      <c r="BM35" s="90"/>
      <c r="BN35" s="90"/>
      <c r="BO35" s="90"/>
      <c r="BP35" s="90"/>
      <c r="BQ35" s="90"/>
      <c r="BR35" s="90"/>
      <c r="BS35" s="90"/>
      <c r="BT35" s="90"/>
      <c r="BU35" s="90"/>
      <c r="BV35" s="90"/>
      <c r="BW35" s="90"/>
      <c r="BX35" s="90"/>
      <c r="BY35" s="90"/>
      <c r="BZ35" s="9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9"/>
      <c r="BM36" s="90"/>
      <c r="BN36" s="90"/>
      <c r="BO36" s="90"/>
      <c r="BP36" s="90"/>
      <c r="BQ36" s="90"/>
      <c r="BR36" s="90"/>
      <c r="BS36" s="90"/>
      <c r="BT36" s="90"/>
      <c r="BU36" s="90"/>
      <c r="BV36" s="90"/>
      <c r="BW36" s="90"/>
      <c r="BX36" s="90"/>
      <c r="BY36" s="90"/>
      <c r="BZ36" s="9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9"/>
      <c r="BM37" s="90"/>
      <c r="BN37" s="90"/>
      <c r="BO37" s="90"/>
      <c r="BP37" s="90"/>
      <c r="BQ37" s="90"/>
      <c r="BR37" s="90"/>
      <c r="BS37" s="90"/>
      <c r="BT37" s="90"/>
      <c r="BU37" s="90"/>
      <c r="BV37" s="90"/>
      <c r="BW37" s="90"/>
      <c r="BX37" s="90"/>
      <c r="BY37" s="90"/>
      <c r="BZ37" s="9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9"/>
      <c r="BM38" s="90"/>
      <c r="BN38" s="90"/>
      <c r="BO38" s="90"/>
      <c r="BP38" s="90"/>
      <c r="BQ38" s="90"/>
      <c r="BR38" s="90"/>
      <c r="BS38" s="90"/>
      <c r="BT38" s="90"/>
      <c r="BU38" s="90"/>
      <c r="BV38" s="90"/>
      <c r="BW38" s="90"/>
      <c r="BX38" s="90"/>
      <c r="BY38" s="90"/>
      <c r="BZ38" s="9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9"/>
      <c r="BM39" s="90"/>
      <c r="BN39" s="90"/>
      <c r="BO39" s="90"/>
      <c r="BP39" s="90"/>
      <c r="BQ39" s="90"/>
      <c r="BR39" s="90"/>
      <c r="BS39" s="90"/>
      <c r="BT39" s="90"/>
      <c r="BU39" s="90"/>
      <c r="BV39" s="90"/>
      <c r="BW39" s="90"/>
      <c r="BX39" s="90"/>
      <c r="BY39" s="90"/>
      <c r="BZ39" s="9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9"/>
      <c r="BM40" s="90"/>
      <c r="BN40" s="90"/>
      <c r="BO40" s="90"/>
      <c r="BP40" s="90"/>
      <c r="BQ40" s="90"/>
      <c r="BR40" s="90"/>
      <c r="BS40" s="90"/>
      <c r="BT40" s="90"/>
      <c r="BU40" s="90"/>
      <c r="BV40" s="90"/>
      <c r="BW40" s="90"/>
      <c r="BX40" s="90"/>
      <c r="BY40" s="90"/>
      <c r="BZ40" s="9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9"/>
      <c r="BM41" s="90"/>
      <c r="BN41" s="90"/>
      <c r="BO41" s="90"/>
      <c r="BP41" s="90"/>
      <c r="BQ41" s="90"/>
      <c r="BR41" s="90"/>
      <c r="BS41" s="90"/>
      <c r="BT41" s="90"/>
      <c r="BU41" s="90"/>
      <c r="BV41" s="90"/>
      <c r="BW41" s="90"/>
      <c r="BX41" s="90"/>
      <c r="BY41" s="90"/>
      <c r="BZ41" s="9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9"/>
      <c r="BM42" s="90"/>
      <c r="BN42" s="90"/>
      <c r="BO42" s="90"/>
      <c r="BP42" s="90"/>
      <c r="BQ42" s="90"/>
      <c r="BR42" s="90"/>
      <c r="BS42" s="90"/>
      <c r="BT42" s="90"/>
      <c r="BU42" s="90"/>
      <c r="BV42" s="90"/>
      <c r="BW42" s="90"/>
      <c r="BX42" s="90"/>
      <c r="BY42" s="90"/>
      <c r="BZ42" s="9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9"/>
      <c r="BM43" s="90"/>
      <c r="BN43" s="90"/>
      <c r="BO43" s="90"/>
      <c r="BP43" s="90"/>
      <c r="BQ43" s="90"/>
      <c r="BR43" s="90"/>
      <c r="BS43" s="90"/>
      <c r="BT43" s="90"/>
      <c r="BU43" s="90"/>
      <c r="BV43" s="90"/>
      <c r="BW43" s="90"/>
      <c r="BX43" s="90"/>
      <c r="BY43" s="90"/>
      <c r="BZ43" s="9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9"/>
      <c r="BM44" s="90"/>
      <c r="BN44" s="90"/>
      <c r="BO44" s="90"/>
      <c r="BP44" s="90"/>
      <c r="BQ44" s="90"/>
      <c r="BR44" s="90"/>
      <c r="BS44" s="90"/>
      <c r="BT44" s="90"/>
      <c r="BU44" s="90"/>
      <c r="BV44" s="90"/>
      <c r="BW44" s="90"/>
      <c r="BX44" s="90"/>
      <c r="BY44" s="90"/>
      <c r="BZ44" s="9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9" t="s">
        <v>111</v>
      </c>
      <c r="BM47" s="90"/>
      <c r="BN47" s="90"/>
      <c r="BO47" s="90"/>
      <c r="BP47" s="90"/>
      <c r="BQ47" s="90"/>
      <c r="BR47" s="90"/>
      <c r="BS47" s="90"/>
      <c r="BT47" s="90"/>
      <c r="BU47" s="90"/>
      <c r="BV47" s="90"/>
      <c r="BW47" s="90"/>
      <c r="BX47" s="90"/>
      <c r="BY47" s="90"/>
      <c r="BZ47" s="9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9"/>
      <c r="BM48" s="90"/>
      <c r="BN48" s="90"/>
      <c r="BO48" s="90"/>
      <c r="BP48" s="90"/>
      <c r="BQ48" s="90"/>
      <c r="BR48" s="90"/>
      <c r="BS48" s="90"/>
      <c r="BT48" s="90"/>
      <c r="BU48" s="90"/>
      <c r="BV48" s="90"/>
      <c r="BW48" s="90"/>
      <c r="BX48" s="90"/>
      <c r="BY48" s="90"/>
      <c r="BZ48" s="9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9"/>
      <c r="BM49" s="90"/>
      <c r="BN49" s="90"/>
      <c r="BO49" s="90"/>
      <c r="BP49" s="90"/>
      <c r="BQ49" s="90"/>
      <c r="BR49" s="90"/>
      <c r="BS49" s="90"/>
      <c r="BT49" s="90"/>
      <c r="BU49" s="90"/>
      <c r="BV49" s="90"/>
      <c r="BW49" s="90"/>
      <c r="BX49" s="90"/>
      <c r="BY49" s="90"/>
      <c r="BZ49" s="9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9"/>
      <c r="BM50" s="90"/>
      <c r="BN50" s="90"/>
      <c r="BO50" s="90"/>
      <c r="BP50" s="90"/>
      <c r="BQ50" s="90"/>
      <c r="BR50" s="90"/>
      <c r="BS50" s="90"/>
      <c r="BT50" s="90"/>
      <c r="BU50" s="90"/>
      <c r="BV50" s="90"/>
      <c r="BW50" s="90"/>
      <c r="BX50" s="90"/>
      <c r="BY50" s="90"/>
      <c r="BZ50" s="9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9"/>
      <c r="BM51" s="90"/>
      <c r="BN51" s="90"/>
      <c r="BO51" s="90"/>
      <c r="BP51" s="90"/>
      <c r="BQ51" s="90"/>
      <c r="BR51" s="90"/>
      <c r="BS51" s="90"/>
      <c r="BT51" s="90"/>
      <c r="BU51" s="90"/>
      <c r="BV51" s="90"/>
      <c r="BW51" s="90"/>
      <c r="BX51" s="90"/>
      <c r="BY51" s="90"/>
      <c r="BZ51" s="9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9"/>
      <c r="BM52" s="90"/>
      <c r="BN52" s="90"/>
      <c r="BO52" s="90"/>
      <c r="BP52" s="90"/>
      <c r="BQ52" s="90"/>
      <c r="BR52" s="90"/>
      <c r="BS52" s="90"/>
      <c r="BT52" s="90"/>
      <c r="BU52" s="90"/>
      <c r="BV52" s="90"/>
      <c r="BW52" s="90"/>
      <c r="BX52" s="90"/>
      <c r="BY52" s="90"/>
      <c r="BZ52" s="9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9"/>
      <c r="BM53" s="90"/>
      <c r="BN53" s="90"/>
      <c r="BO53" s="90"/>
      <c r="BP53" s="90"/>
      <c r="BQ53" s="90"/>
      <c r="BR53" s="90"/>
      <c r="BS53" s="90"/>
      <c r="BT53" s="90"/>
      <c r="BU53" s="90"/>
      <c r="BV53" s="90"/>
      <c r="BW53" s="90"/>
      <c r="BX53" s="90"/>
      <c r="BY53" s="90"/>
      <c r="BZ53" s="9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9"/>
      <c r="BM54" s="90"/>
      <c r="BN54" s="90"/>
      <c r="BO54" s="90"/>
      <c r="BP54" s="90"/>
      <c r="BQ54" s="90"/>
      <c r="BR54" s="90"/>
      <c r="BS54" s="90"/>
      <c r="BT54" s="90"/>
      <c r="BU54" s="90"/>
      <c r="BV54" s="90"/>
      <c r="BW54" s="90"/>
      <c r="BX54" s="90"/>
      <c r="BY54" s="90"/>
      <c r="BZ54" s="9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9"/>
      <c r="BM55" s="90"/>
      <c r="BN55" s="90"/>
      <c r="BO55" s="90"/>
      <c r="BP55" s="90"/>
      <c r="BQ55" s="90"/>
      <c r="BR55" s="90"/>
      <c r="BS55" s="90"/>
      <c r="BT55" s="90"/>
      <c r="BU55" s="90"/>
      <c r="BV55" s="90"/>
      <c r="BW55" s="90"/>
      <c r="BX55" s="90"/>
      <c r="BY55" s="90"/>
      <c r="BZ55" s="9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9"/>
      <c r="BM56" s="90"/>
      <c r="BN56" s="90"/>
      <c r="BO56" s="90"/>
      <c r="BP56" s="90"/>
      <c r="BQ56" s="90"/>
      <c r="BR56" s="90"/>
      <c r="BS56" s="90"/>
      <c r="BT56" s="90"/>
      <c r="BU56" s="90"/>
      <c r="BV56" s="90"/>
      <c r="BW56" s="90"/>
      <c r="BX56" s="90"/>
      <c r="BY56" s="90"/>
      <c r="BZ56" s="9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9"/>
      <c r="BM57" s="90"/>
      <c r="BN57" s="90"/>
      <c r="BO57" s="90"/>
      <c r="BP57" s="90"/>
      <c r="BQ57" s="90"/>
      <c r="BR57" s="90"/>
      <c r="BS57" s="90"/>
      <c r="BT57" s="90"/>
      <c r="BU57" s="90"/>
      <c r="BV57" s="90"/>
      <c r="BW57" s="90"/>
      <c r="BX57" s="90"/>
      <c r="BY57" s="90"/>
      <c r="BZ57" s="9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9"/>
      <c r="BM58" s="90"/>
      <c r="BN58" s="90"/>
      <c r="BO58" s="90"/>
      <c r="BP58" s="90"/>
      <c r="BQ58" s="90"/>
      <c r="BR58" s="90"/>
      <c r="BS58" s="90"/>
      <c r="BT58" s="90"/>
      <c r="BU58" s="90"/>
      <c r="BV58" s="90"/>
      <c r="BW58" s="90"/>
      <c r="BX58" s="90"/>
      <c r="BY58" s="90"/>
      <c r="BZ58" s="9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9"/>
      <c r="BM59" s="90"/>
      <c r="BN59" s="90"/>
      <c r="BO59" s="90"/>
      <c r="BP59" s="90"/>
      <c r="BQ59" s="90"/>
      <c r="BR59" s="90"/>
      <c r="BS59" s="90"/>
      <c r="BT59" s="90"/>
      <c r="BU59" s="90"/>
      <c r="BV59" s="90"/>
      <c r="BW59" s="90"/>
      <c r="BX59" s="90"/>
      <c r="BY59" s="90"/>
      <c r="BZ59" s="91"/>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9"/>
      <c r="BM60" s="90"/>
      <c r="BN60" s="90"/>
      <c r="BO60" s="90"/>
      <c r="BP60" s="90"/>
      <c r="BQ60" s="90"/>
      <c r="BR60" s="90"/>
      <c r="BS60" s="90"/>
      <c r="BT60" s="90"/>
      <c r="BU60" s="90"/>
      <c r="BV60" s="90"/>
      <c r="BW60" s="90"/>
      <c r="BX60" s="90"/>
      <c r="BY60" s="90"/>
      <c r="BZ60" s="91"/>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9"/>
      <c r="BM61" s="90"/>
      <c r="BN61" s="90"/>
      <c r="BO61" s="90"/>
      <c r="BP61" s="90"/>
      <c r="BQ61" s="90"/>
      <c r="BR61" s="90"/>
      <c r="BS61" s="90"/>
      <c r="BT61" s="90"/>
      <c r="BU61" s="90"/>
      <c r="BV61" s="90"/>
      <c r="BW61" s="90"/>
      <c r="BX61" s="90"/>
      <c r="BY61" s="90"/>
      <c r="BZ61" s="9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9"/>
      <c r="BM62" s="90"/>
      <c r="BN62" s="90"/>
      <c r="BO62" s="90"/>
      <c r="BP62" s="90"/>
      <c r="BQ62" s="90"/>
      <c r="BR62" s="90"/>
      <c r="BS62" s="90"/>
      <c r="BT62" s="90"/>
      <c r="BU62" s="90"/>
      <c r="BV62" s="90"/>
      <c r="BW62" s="90"/>
      <c r="BX62" s="90"/>
      <c r="BY62" s="90"/>
      <c r="BZ62" s="9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9"/>
      <c r="BM63" s="90"/>
      <c r="BN63" s="90"/>
      <c r="BO63" s="90"/>
      <c r="BP63" s="90"/>
      <c r="BQ63" s="90"/>
      <c r="BR63" s="90"/>
      <c r="BS63" s="90"/>
      <c r="BT63" s="90"/>
      <c r="BU63" s="90"/>
      <c r="BV63" s="90"/>
      <c r="BW63" s="90"/>
      <c r="BX63" s="90"/>
      <c r="BY63" s="90"/>
      <c r="BZ63" s="9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34.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OHIdoxNgVIwJ4i5nanVYgvuSkYQ390SsG1xw0Lg50CWZU5cKrxaYvgIJoc5SYFHM5PhHb/1tU+7X1CJWSbAA0A==" saltValue="Hq74NtkAjEe99+7G+3Zwh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2024</v>
      </c>
      <c r="C6" s="20">
        <f t="shared" ref="C6:W6" si="3">C7</f>
        <v>272167</v>
      </c>
      <c r="D6" s="20">
        <f t="shared" si="3"/>
        <v>46</v>
      </c>
      <c r="E6" s="20">
        <f t="shared" si="3"/>
        <v>1</v>
      </c>
      <c r="F6" s="20">
        <f t="shared" si="3"/>
        <v>0</v>
      </c>
      <c r="G6" s="20">
        <f t="shared" si="3"/>
        <v>1</v>
      </c>
      <c r="H6" s="20" t="str">
        <f t="shared" si="3"/>
        <v>大阪府　河内長野市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79.13</v>
      </c>
      <c r="P6" s="21">
        <f t="shared" si="3"/>
        <v>99.99</v>
      </c>
      <c r="Q6" s="21">
        <f t="shared" si="3"/>
        <v>2975</v>
      </c>
      <c r="R6" s="21">
        <f t="shared" si="3"/>
        <v>97912</v>
      </c>
      <c r="S6" s="21">
        <f t="shared" si="3"/>
        <v>109.63</v>
      </c>
      <c r="T6" s="21">
        <f t="shared" si="3"/>
        <v>893.11</v>
      </c>
      <c r="U6" s="21">
        <f t="shared" si="3"/>
        <v>97352</v>
      </c>
      <c r="V6" s="21">
        <f t="shared" si="3"/>
        <v>37.270000000000003</v>
      </c>
      <c r="W6" s="21">
        <f t="shared" si="3"/>
        <v>2612.0700000000002</v>
      </c>
      <c r="X6" s="22">
        <f>IF(X7="",NA(),X7)</f>
        <v>108.3</v>
      </c>
      <c r="Y6" s="22">
        <f t="shared" ref="Y6:AG6" si="4">IF(Y7="",NA(),Y7)</f>
        <v>108.8</v>
      </c>
      <c r="Z6" s="22">
        <f t="shared" si="4"/>
        <v>103.41</v>
      </c>
      <c r="AA6" s="22">
        <f t="shared" si="4"/>
        <v>100.79</v>
      </c>
      <c r="AB6" s="22">
        <f t="shared" si="4"/>
        <v>102.05</v>
      </c>
      <c r="AC6" s="22">
        <f t="shared" si="4"/>
        <v>111.21</v>
      </c>
      <c r="AD6" s="22">
        <f t="shared" si="4"/>
        <v>111.89</v>
      </c>
      <c r="AE6" s="22">
        <f t="shared" si="4"/>
        <v>109.99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2">
        <f t="shared" si="5"/>
        <v>0.45</v>
      </c>
      <c r="AP6" s="21">
        <f t="shared" si="5"/>
        <v>0</v>
      </c>
      <c r="AQ6" s="22">
        <f t="shared" si="5"/>
        <v>1.02</v>
      </c>
      <c r="AR6" s="22">
        <f t="shared" si="5"/>
        <v>1.24</v>
      </c>
      <c r="AS6" s="21" t="str">
        <f>IF(AS7="","",IF(AS7="-","【-】","【"&amp;SUBSTITUTE(TEXT(AS7,"#,##0.00"),"-","△")&amp;"】"))</f>
        <v>【1.61】</v>
      </c>
      <c r="AT6" s="22">
        <f>IF(AT7="",NA(),AT7)</f>
        <v>425.07</v>
      </c>
      <c r="AU6" s="22">
        <f t="shared" ref="AU6:BC6" si="6">IF(AU7="",NA(),AU7)</f>
        <v>359.08</v>
      </c>
      <c r="AV6" s="22">
        <f t="shared" si="6"/>
        <v>395.69</v>
      </c>
      <c r="AW6" s="22">
        <f t="shared" si="6"/>
        <v>279.06</v>
      </c>
      <c r="AX6" s="22">
        <f t="shared" si="6"/>
        <v>343.25</v>
      </c>
      <c r="AY6" s="22">
        <f t="shared" si="6"/>
        <v>360.96</v>
      </c>
      <c r="AZ6" s="22">
        <f t="shared" si="6"/>
        <v>351.29</v>
      </c>
      <c r="BA6" s="22">
        <f t="shared" si="6"/>
        <v>364.24</v>
      </c>
      <c r="BB6" s="22">
        <f t="shared" si="6"/>
        <v>344.88</v>
      </c>
      <c r="BC6" s="22">
        <f t="shared" si="6"/>
        <v>326.02</v>
      </c>
      <c r="BD6" s="21" t="str">
        <f>IF(BD7="","",IF(BD7="-","【-】","【"&amp;SUBSTITUTE(TEXT(BD7,"#,##0.00"),"-","△")&amp;"】"))</f>
        <v>【239.69】</v>
      </c>
      <c r="BE6" s="22">
        <f>IF(BE7="",NA(),BE7)</f>
        <v>271.60000000000002</v>
      </c>
      <c r="BF6" s="22">
        <f t="shared" ref="BF6:BN6" si="7">IF(BF7="",NA(),BF7)</f>
        <v>256.02</v>
      </c>
      <c r="BG6" s="22">
        <f t="shared" si="7"/>
        <v>274.95999999999998</v>
      </c>
      <c r="BH6" s="22">
        <f t="shared" si="7"/>
        <v>267.49</v>
      </c>
      <c r="BI6" s="22">
        <f t="shared" si="7"/>
        <v>263.39999999999998</v>
      </c>
      <c r="BJ6" s="22">
        <f t="shared" si="7"/>
        <v>239.18</v>
      </c>
      <c r="BK6" s="22">
        <f t="shared" si="7"/>
        <v>236.29</v>
      </c>
      <c r="BL6" s="22">
        <f t="shared" si="7"/>
        <v>238.77</v>
      </c>
      <c r="BM6" s="22">
        <f t="shared" si="7"/>
        <v>304.02</v>
      </c>
      <c r="BN6" s="22">
        <f t="shared" si="7"/>
        <v>300.54000000000002</v>
      </c>
      <c r="BO6" s="21" t="str">
        <f>IF(BO7="","",IF(BO7="-","【-】","【"&amp;SUBSTITUTE(TEXT(BO7,"#,##0.00"),"-","△")&amp;"】"))</f>
        <v>【264.86】</v>
      </c>
      <c r="BP6" s="22">
        <f>IF(BP7="",NA(),BP7)</f>
        <v>90.7</v>
      </c>
      <c r="BQ6" s="22">
        <f t="shared" ref="BQ6:BY6" si="8">IF(BQ7="",NA(),BQ7)</f>
        <v>94.38</v>
      </c>
      <c r="BR6" s="22">
        <f t="shared" si="8"/>
        <v>80.349999999999994</v>
      </c>
      <c r="BS6" s="22">
        <f t="shared" si="8"/>
        <v>84.19</v>
      </c>
      <c r="BT6" s="22">
        <f t="shared" si="8"/>
        <v>85.24</v>
      </c>
      <c r="BU6" s="22">
        <f t="shared" si="8"/>
        <v>101.89</v>
      </c>
      <c r="BV6" s="22">
        <f t="shared" si="8"/>
        <v>104.33</v>
      </c>
      <c r="BW6" s="22">
        <f t="shared" si="8"/>
        <v>98.85</v>
      </c>
      <c r="BX6" s="22">
        <f t="shared" si="8"/>
        <v>98.89</v>
      </c>
      <c r="BY6" s="22">
        <f t="shared" si="8"/>
        <v>99.25</v>
      </c>
      <c r="BZ6" s="21" t="str">
        <f>IF(BZ7="","",IF(BZ7="-","【-】","【"&amp;SUBSTITUTE(TEXT(BZ7,"#,##0.00"),"-","△")&amp;"】"))</f>
        <v>【97.59】</v>
      </c>
      <c r="CA6" s="22">
        <f>IF(CA7="",NA(),CA7)</f>
        <v>170.05</v>
      </c>
      <c r="CB6" s="22">
        <f t="shared" ref="CB6:CJ6" si="9">IF(CB7="",NA(),CB7)</f>
        <v>169.43</v>
      </c>
      <c r="CC6" s="22">
        <f t="shared" si="9"/>
        <v>183.72</v>
      </c>
      <c r="CD6" s="22">
        <f t="shared" si="9"/>
        <v>188.96</v>
      </c>
      <c r="CE6" s="22">
        <f t="shared" si="9"/>
        <v>187.03</v>
      </c>
      <c r="CF6" s="22">
        <f t="shared" si="9"/>
        <v>156.32</v>
      </c>
      <c r="CG6" s="22">
        <f t="shared" si="9"/>
        <v>157.4</v>
      </c>
      <c r="CH6" s="22">
        <f t="shared" si="9"/>
        <v>162.61000000000001</v>
      </c>
      <c r="CI6" s="22">
        <f t="shared" si="9"/>
        <v>174.52</v>
      </c>
      <c r="CJ6" s="22">
        <f t="shared" si="9"/>
        <v>178.92</v>
      </c>
      <c r="CK6" s="21" t="str">
        <f>IF(CK7="","",IF(CK7="-","【-】","【"&amp;SUBSTITUTE(TEXT(CK7,"#,##0.00"),"-","△")&amp;"】"))</f>
        <v>【181.66】</v>
      </c>
      <c r="CL6" s="22">
        <f>IF(CL7="",NA(),CL7)</f>
        <v>56.19</v>
      </c>
      <c r="CM6" s="22">
        <f t="shared" ref="CM6:CU6" si="10">IF(CM7="",NA(),CM7)</f>
        <v>54.52</v>
      </c>
      <c r="CN6" s="22">
        <f t="shared" si="10"/>
        <v>54.2</v>
      </c>
      <c r="CO6" s="22">
        <f t="shared" si="10"/>
        <v>53.12</v>
      </c>
      <c r="CP6" s="22">
        <f t="shared" si="10"/>
        <v>51.49</v>
      </c>
      <c r="CQ6" s="22">
        <f t="shared" si="10"/>
        <v>63.23</v>
      </c>
      <c r="CR6" s="22">
        <f t="shared" si="10"/>
        <v>62.59</v>
      </c>
      <c r="CS6" s="22">
        <f t="shared" si="10"/>
        <v>61.81</v>
      </c>
      <c r="CT6" s="22">
        <f t="shared" si="10"/>
        <v>58.77</v>
      </c>
      <c r="CU6" s="22">
        <f t="shared" si="10"/>
        <v>59.17</v>
      </c>
      <c r="CV6" s="21" t="str">
        <f>IF(CV7="","",IF(CV7="-","【-】","【"&amp;SUBSTITUTE(TEXT(CV7,"#,##0.00"),"-","△")&amp;"】"))</f>
        <v>【60.21】</v>
      </c>
      <c r="CW6" s="22">
        <f>IF(CW7="",NA(),CW7)</f>
        <v>93.96</v>
      </c>
      <c r="CX6" s="22">
        <f t="shared" ref="CX6:DF6" si="11">IF(CX7="",NA(),CX7)</f>
        <v>94.98</v>
      </c>
      <c r="CY6" s="22">
        <f t="shared" si="11"/>
        <v>93.15</v>
      </c>
      <c r="CZ6" s="22">
        <f t="shared" si="11"/>
        <v>92.71</v>
      </c>
      <c r="DA6" s="22">
        <f t="shared" si="11"/>
        <v>94.96</v>
      </c>
      <c r="DB6" s="22">
        <f t="shared" si="11"/>
        <v>89.35</v>
      </c>
      <c r="DC6" s="22">
        <f t="shared" si="11"/>
        <v>89.7</v>
      </c>
      <c r="DD6" s="22">
        <f t="shared" si="11"/>
        <v>89.24</v>
      </c>
      <c r="DE6" s="22">
        <f t="shared" si="11"/>
        <v>86.95</v>
      </c>
      <c r="DF6" s="22">
        <f t="shared" si="11"/>
        <v>86.58</v>
      </c>
      <c r="DG6" s="21" t="str">
        <f>IF(DG7="","",IF(DG7="-","【-】","【"&amp;SUBSTITUTE(TEXT(DG7,"#,##0.00"),"-","△")&amp;"】"))</f>
        <v>【89.21】</v>
      </c>
      <c r="DH6" s="22">
        <f>IF(DH7="",NA(),DH7)</f>
        <v>59.41</v>
      </c>
      <c r="DI6" s="22">
        <f t="shared" ref="DI6:DQ6" si="12">IF(DI7="",NA(),DI7)</f>
        <v>59.95</v>
      </c>
      <c r="DJ6" s="22">
        <f t="shared" si="12"/>
        <v>60.77</v>
      </c>
      <c r="DK6" s="22">
        <f t="shared" si="12"/>
        <v>61.01</v>
      </c>
      <c r="DL6" s="22">
        <f t="shared" si="12"/>
        <v>61.96</v>
      </c>
      <c r="DM6" s="22">
        <f t="shared" si="12"/>
        <v>49.62</v>
      </c>
      <c r="DN6" s="22">
        <f t="shared" si="12"/>
        <v>50.5</v>
      </c>
      <c r="DO6" s="22">
        <f t="shared" si="12"/>
        <v>51.28</v>
      </c>
      <c r="DP6" s="22">
        <f t="shared" si="12"/>
        <v>51.79</v>
      </c>
      <c r="DQ6" s="22">
        <f t="shared" si="12"/>
        <v>52.02</v>
      </c>
      <c r="DR6" s="21" t="str">
        <f>IF(DR7="","",IF(DR7="-","【-】","【"&amp;SUBSTITUTE(TEXT(DR7,"#,##0.00"),"-","△")&amp;"】"))</f>
        <v>【52.41】</v>
      </c>
      <c r="DS6" s="22">
        <f>IF(DS7="",NA(),DS7)</f>
        <v>31.67</v>
      </c>
      <c r="DT6" s="22">
        <f t="shared" ref="DT6:EB6" si="13">IF(DT7="",NA(),DT7)</f>
        <v>40.869999999999997</v>
      </c>
      <c r="DU6" s="22">
        <f t="shared" si="13"/>
        <v>37.92</v>
      </c>
      <c r="DV6" s="22">
        <f t="shared" si="13"/>
        <v>40.6</v>
      </c>
      <c r="DW6" s="22">
        <f t="shared" si="13"/>
        <v>42.77</v>
      </c>
      <c r="DX6" s="22">
        <f t="shared" si="13"/>
        <v>19.510000000000002</v>
      </c>
      <c r="DY6" s="22">
        <f t="shared" si="13"/>
        <v>21.19</v>
      </c>
      <c r="DZ6" s="22">
        <f t="shared" si="13"/>
        <v>22.64</v>
      </c>
      <c r="EA6" s="22">
        <f t="shared" si="13"/>
        <v>23.19</v>
      </c>
      <c r="EB6" s="22">
        <f t="shared" si="13"/>
        <v>24.61</v>
      </c>
      <c r="EC6" s="21" t="str">
        <f>IF(EC7="","",IF(EC7="-","【-】","【"&amp;SUBSTITUTE(TEXT(EC7,"#,##0.00"),"-","△")&amp;"】"))</f>
        <v>【26.78】</v>
      </c>
      <c r="ED6" s="22">
        <f>IF(ED7="",NA(),ED7)</f>
        <v>0.71</v>
      </c>
      <c r="EE6" s="22">
        <f t="shared" ref="EE6:EM6" si="14">IF(EE7="",NA(),EE7)</f>
        <v>0.37</v>
      </c>
      <c r="EF6" s="22">
        <f t="shared" si="14"/>
        <v>0.51</v>
      </c>
      <c r="EG6" s="22">
        <f t="shared" si="14"/>
        <v>0.3</v>
      </c>
      <c r="EH6" s="22">
        <f t="shared" si="14"/>
        <v>0.76</v>
      </c>
      <c r="EI6" s="22">
        <f t="shared" si="14"/>
        <v>0.67</v>
      </c>
      <c r="EJ6" s="22">
        <f t="shared" si="14"/>
        <v>0.62</v>
      </c>
      <c r="EK6" s="22">
        <f t="shared" si="14"/>
        <v>0.6</v>
      </c>
      <c r="EL6" s="22">
        <f t="shared" si="14"/>
        <v>0.53</v>
      </c>
      <c r="EM6" s="22">
        <f t="shared" si="14"/>
        <v>0.54</v>
      </c>
      <c r="EN6" s="21" t="str">
        <f>IF(EN7="","",IF(EN7="-","【-】","【"&amp;SUBSTITUTE(TEXT(EN7,"#,##0.00"),"-","△")&amp;"】"))</f>
        <v>【0.59】</v>
      </c>
    </row>
    <row r="7" spans="1:144" s="23" customFormat="1" x14ac:dyDescent="0.2">
      <c r="A7" s="15"/>
      <c r="B7" s="24">
        <v>2024</v>
      </c>
      <c r="C7" s="24">
        <v>272167</v>
      </c>
      <c r="D7" s="24">
        <v>46</v>
      </c>
      <c r="E7" s="24">
        <v>1</v>
      </c>
      <c r="F7" s="24">
        <v>0</v>
      </c>
      <c r="G7" s="24">
        <v>1</v>
      </c>
      <c r="H7" s="24" t="s">
        <v>92</v>
      </c>
      <c r="I7" s="24" t="s">
        <v>93</v>
      </c>
      <c r="J7" s="24" t="s">
        <v>94</v>
      </c>
      <c r="K7" s="24" t="s">
        <v>95</v>
      </c>
      <c r="L7" s="24" t="s">
        <v>96</v>
      </c>
      <c r="M7" s="24" t="s">
        <v>97</v>
      </c>
      <c r="N7" s="25" t="s">
        <v>98</v>
      </c>
      <c r="O7" s="25">
        <v>79.13</v>
      </c>
      <c r="P7" s="25">
        <v>99.99</v>
      </c>
      <c r="Q7" s="25">
        <v>2975</v>
      </c>
      <c r="R7" s="25">
        <v>97912</v>
      </c>
      <c r="S7" s="25">
        <v>109.63</v>
      </c>
      <c r="T7" s="25">
        <v>893.11</v>
      </c>
      <c r="U7" s="25">
        <v>97352</v>
      </c>
      <c r="V7" s="25">
        <v>37.270000000000003</v>
      </c>
      <c r="W7" s="25">
        <v>2612.0700000000002</v>
      </c>
      <c r="X7" s="25">
        <v>108.3</v>
      </c>
      <c r="Y7" s="25">
        <v>108.8</v>
      </c>
      <c r="Z7" s="25">
        <v>103.41</v>
      </c>
      <c r="AA7" s="25">
        <v>100.79</v>
      </c>
      <c r="AB7" s="25">
        <v>102.05</v>
      </c>
      <c r="AC7" s="25">
        <v>111.21</v>
      </c>
      <c r="AD7" s="25">
        <v>111.89</v>
      </c>
      <c r="AE7" s="25">
        <v>109.99</v>
      </c>
      <c r="AF7" s="25">
        <v>109.05</v>
      </c>
      <c r="AG7" s="25">
        <v>107.61</v>
      </c>
      <c r="AH7" s="25">
        <v>107.26</v>
      </c>
      <c r="AI7" s="25">
        <v>0</v>
      </c>
      <c r="AJ7" s="25">
        <v>0</v>
      </c>
      <c r="AK7" s="25">
        <v>0</v>
      </c>
      <c r="AL7" s="25">
        <v>0</v>
      </c>
      <c r="AM7" s="25">
        <v>0</v>
      </c>
      <c r="AN7" s="25">
        <v>0</v>
      </c>
      <c r="AO7" s="25">
        <v>0.45</v>
      </c>
      <c r="AP7" s="25">
        <v>0</v>
      </c>
      <c r="AQ7" s="25">
        <v>1.02</v>
      </c>
      <c r="AR7" s="25">
        <v>1.24</v>
      </c>
      <c r="AS7" s="25">
        <v>1.61</v>
      </c>
      <c r="AT7" s="25">
        <v>425.07</v>
      </c>
      <c r="AU7" s="25">
        <v>359.08</v>
      </c>
      <c r="AV7" s="25">
        <v>395.69</v>
      </c>
      <c r="AW7" s="25">
        <v>279.06</v>
      </c>
      <c r="AX7" s="25">
        <v>343.25</v>
      </c>
      <c r="AY7" s="25">
        <v>360.96</v>
      </c>
      <c r="AZ7" s="25">
        <v>351.29</v>
      </c>
      <c r="BA7" s="25">
        <v>364.24</v>
      </c>
      <c r="BB7" s="25">
        <v>344.88</v>
      </c>
      <c r="BC7" s="25">
        <v>326.02</v>
      </c>
      <c r="BD7" s="25">
        <v>239.69</v>
      </c>
      <c r="BE7" s="25">
        <v>271.60000000000002</v>
      </c>
      <c r="BF7" s="25">
        <v>256.02</v>
      </c>
      <c r="BG7" s="25">
        <v>274.95999999999998</v>
      </c>
      <c r="BH7" s="25">
        <v>267.49</v>
      </c>
      <c r="BI7" s="25">
        <v>263.39999999999998</v>
      </c>
      <c r="BJ7" s="25">
        <v>239.18</v>
      </c>
      <c r="BK7" s="25">
        <v>236.29</v>
      </c>
      <c r="BL7" s="25">
        <v>238.77</v>
      </c>
      <c r="BM7" s="25">
        <v>304.02</v>
      </c>
      <c r="BN7" s="25">
        <v>300.54000000000002</v>
      </c>
      <c r="BO7" s="25">
        <v>264.86</v>
      </c>
      <c r="BP7" s="25">
        <v>90.7</v>
      </c>
      <c r="BQ7" s="25">
        <v>94.38</v>
      </c>
      <c r="BR7" s="25">
        <v>80.349999999999994</v>
      </c>
      <c r="BS7" s="25">
        <v>84.19</v>
      </c>
      <c r="BT7" s="25">
        <v>85.24</v>
      </c>
      <c r="BU7" s="25">
        <v>101.89</v>
      </c>
      <c r="BV7" s="25">
        <v>104.33</v>
      </c>
      <c r="BW7" s="25">
        <v>98.85</v>
      </c>
      <c r="BX7" s="25">
        <v>98.89</v>
      </c>
      <c r="BY7" s="25">
        <v>99.25</v>
      </c>
      <c r="BZ7" s="25">
        <v>97.59</v>
      </c>
      <c r="CA7" s="25">
        <v>170.05</v>
      </c>
      <c r="CB7" s="25">
        <v>169.43</v>
      </c>
      <c r="CC7" s="25">
        <v>183.72</v>
      </c>
      <c r="CD7" s="25">
        <v>188.96</v>
      </c>
      <c r="CE7" s="25">
        <v>187.03</v>
      </c>
      <c r="CF7" s="25">
        <v>156.32</v>
      </c>
      <c r="CG7" s="25">
        <v>157.4</v>
      </c>
      <c r="CH7" s="25">
        <v>162.61000000000001</v>
      </c>
      <c r="CI7" s="25">
        <v>174.52</v>
      </c>
      <c r="CJ7" s="25">
        <v>178.92</v>
      </c>
      <c r="CK7" s="25">
        <v>181.66</v>
      </c>
      <c r="CL7" s="25">
        <v>56.19</v>
      </c>
      <c r="CM7" s="25">
        <v>54.52</v>
      </c>
      <c r="CN7" s="25">
        <v>54.2</v>
      </c>
      <c r="CO7" s="25">
        <v>53.12</v>
      </c>
      <c r="CP7" s="25">
        <v>51.49</v>
      </c>
      <c r="CQ7" s="25">
        <v>63.23</v>
      </c>
      <c r="CR7" s="25">
        <v>62.59</v>
      </c>
      <c r="CS7" s="25">
        <v>61.81</v>
      </c>
      <c r="CT7" s="25">
        <v>58.77</v>
      </c>
      <c r="CU7" s="25">
        <v>59.17</v>
      </c>
      <c r="CV7" s="25">
        <v>60.21</v>
      </c>
      <c r="CW7" s="25">
        <v>93.96</v>
      </c>
      <c r="CX7" s="25">
        <v>94.98</v>
      </c>
      <c r="CY7" s="25">
        <v>93.15</v>
      </c>
      <c r="CZ7" s="25">
        <v>92.71</v>
      </c>
      <c r="DA7" s="25">
        <v>94.96</v>
      </c>
      <c r="DB7" s="25">
        <v>89.35</v>
      </c>
      <c r="DC7" s="25">
        <v>89.7</v>
      </c>
      <c r="DD7" s="25">
        <v>89.24</v>
      </c>
      <c r="DE7" s="25">
        <v>86.95</v>
      </c>
      <c r="DF7" s="25">
        <v>86.58</v>
      </c>
      <c r="DG7" s="25">
        <v>89.21</v>
      </c>
      <c r="DH7" s="25">
        <v>59.41</v>
      </c>
      <c r="DI7" s="25">
        <v>59.95</v>
      </c>
      <c r="DJ7" s="25">
        <v>60.77</v>
      </c>
      <c r="DK7" s="25">
        <v>61.01</v>
      </c>
      <c r="DL7" s="25">
        <v>61.96</v>
      </c>
      <c r="DM7" s="25">
        <v>49.62</v>
      </c>
      <c r="DN7" s="25">
        <v>50.5</v>
      </c>
      <c r="DO7" s="25">
        <v>51.28</v>
      </c>
      <c r="DP7" s="25">
        <v>51.79</v>
      </c>
      <c r="DQ7" s="25">
        <v>52.02</v>
      </c>
      <c r="DR7" s="25">
        <v>52.41</v>
      </c>
      <c r="DS7" s="25">
        <v>31.67</v>
      </c>
      <c r="DT7" s="25">
        <v>40.869999999999997</v>
      </c>
      <c r="DU7" s="25">
        <v>37.92</v>
      </c>
      <c r="DV7" s="25">
        <v>40.6</v>
      </c>
      <c r="DW7" s="25">
        <v>42.77</v>
      </c>
      <c r="DX7" s="25">
        <v>19.510000000000002</v>
      </c>
      <c r="DY7" s="25">
        <v>21.19</v>
      </c>
      <c r="DZ7" s="25">
        <v>22.64</v>
      </c>
      <c r="EA7" s="25">
        <v>23.19</v>
      </c>
      <c r="EB7" s="25">
        <v>24.61</v>
      </c>
      <c r="EC7" s="25">
        <v>26.78</v>
      </c>
      <c r="ED7" s="25">
        <v>0.71</v>
      </c>
      <c r="EE7" s="25">
        <v>0.37</v>
      </c>
      <c r="EF7" s="25">
        <v>0.51</v>
      </c>
      <c r="EG7" s="25">
        <v>0.3</v>
      </c>
      <c r="EH7" s="25">
        <v>0.76</v>
      </c>
      <c r="EI7" s="25">
        <v>0.67</v>
      </c>
      <c r="EJ7" s="25">
        <v>0.62</v>
      </c>
      <c r="EK7" s="25">
        <v>0.6</v>
      </c>
      <c r="EL7" s="25">
        <v>0.53</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106</v>
      </c>
      <c r="D13" t="s">
        <v>106</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椎原　知春</cp:lastModifiedBy>
  <cp:lastPrinted>2026-02-17T01:53:37Z</cp:lastPrinted>
  <dcterms:created xsi:type="dcterms:W3CDTF">2025-12-12T09:19:42Z</dcterms:created>
  <dcterms:modified xsi:type="dcterms:W3CDTF">2026-02-19T02:48:09Z</dcterms:modified>
  <cp:category/>
</cp:coreProperties>
</file>