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Z:\★令和７年度\0560大阪府文書【令和09年４月廃棄】\公営企業関係\R8.01.15（→02.09〆）公営企業に係る経営比較分析表（令和６年度決算）の分析等について（依頼）\03 府回答\"/>
    </mc:Choice>
  </mc:AlternateContent>
  <xr:revisionPtr revIDLastSave="0" documentId="13_ncr:1_{B5E620FA-8903-4658-9939-C2C2D626FE1A}" xr6:coauthVersionLast="47" xr6:coauthVersionMax="47" xr10:uidLastSave="{00000000-0000-0000-0000-000000000000}"/>
  <workbookProtection workbookAlgorithmName="SHA-512" workbookHashValue="3VmON5SQ/FQrWBED/dSnP2eZjgQXsZv7bgVFlYE9M9/JzRr4EahMgVKbCurgb2AWRT2ozp/jAzE0fJ/xIuyccw==" workbookSaltValue="3awIwOfQ/zcy7Nxg49Mjyw==" workbookSpinCount="100000" lockStructure="1"/>
  <bookViews>
    <workbookView xWindow="2250" yWindow="2250" windowWidth="24420" windowHeight="1237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AT8" i="4" s="1"/>
  <c r="R6" i="5"/>
  <c r="AL8" i="4" s="1"/>
  <c r="Q6" i="5"/>
  <c r="W10" i="4" s="1"/>
  <c r="P6" i="5"/>
  <c r="P10" i="4" s="1"/>
  <c r="O6" i="5"/>
  <c r="I10" i="4" s="1"/>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F85" i="4"/>
  <c r="E85" i="4"/>
  <c r="BB10" i="4"/>
  <c r="AT10" i="4"/>
  <c r="B10" i="4"/>
  <c r="AD8" i="4"/>
  <c r="W8" i="4"/>
  <c r="P8" i="4"/>
  <c r="I8" i="4"/>
  <c r="B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<sst xmlns="http://schemas.openxmlformats.org/spreadsheetml/2006/main" count="228" uniqueCount="112">
  <si>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</si>
  <si>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</si>
  <si>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</si>
  <si>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</si>
  <si>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</si>
  <si>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</si>
  <si>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</si>
  <si>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</si>
  <si>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</si>
  <si>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</si>
  <si>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</si>
  <si>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</si>
  <si>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</si>
  <si>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</si>
  <si>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</si>
  <si>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</si>
  <si>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</si>
  <si>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</si>
  <si>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</si>
  <si>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</si>
  <si>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</si>
  <si>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</si>
  <si>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</si>
  <si>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</si>
  <si>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</si>
  <si>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</si>
  <si>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</si>
  <si>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</si>
  <si>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</si>
  <si>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</si>
  <si>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</si>
  <si>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</si>
  <si>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</si>
  <si>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</si>
  <si>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</si>
  <si>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</si>
  <si>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</si>
  <si>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</si>
  <si>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</si>
  <si>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</si>
  <si>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</si>
  <si>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</si>
  <si>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</si>
  <si>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</si>
  <si>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</si>
  <si>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</si>
  <si>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</si>
  <si>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</si>
  <si>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</si>
  <si>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</si>
  <si>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</si>
  <si>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</si>
  <si>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</si>
  <si>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</si>
  <si>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</si>
  <si>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</si>
  <si>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</si>
  <si>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</si>
  <si>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</si>
  <si>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</si>
  <si>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</si>
  <si>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</si>
  <si>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</si>
  <si>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</si>
  <si>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</si>
  <si>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</si>
  <si>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</si>
  <si>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</si>
  <si>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</si>
  <si>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</si>
  <si>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</si>
  <si>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</si>
  <si>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</si>
  <si>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</si>
  <si>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</si>
  <si>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</si>
  <si>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</si>
  <si>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</si>
  <si>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</si>
  <si>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</si>
  <si>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</si>
  <si>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</si>
  <si>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</si>
  <si>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</si>
  <si>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</si>
  <si>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</si>
  <si>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</si>
  <si>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</si>
  <si>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</si>
  <si>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</si>
  <si>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</si>
  <si>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</si>
  <si>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寝屋川市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</si>
  <si>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</si>
  <si>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</si>
  <si>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</si>
  <si>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</si>
  <si>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</si>
  <si>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</si>
  <si>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</si>
  <si>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</si>
  <si>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</si>
  <si>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</si>
  <si>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</si>
  <si>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</si>
  <si>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</si>
  <si>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</si>
  <si>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</si>
  <si>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</si>
  <si>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経営の健全性、効率性を表す指標については、類似団体と比較しても概ね良好な数値で推移しており、健全な経営を維持している。
　但し、施設の効率的な利用率を示す⑦施設利用率は、人口減少による配水量減少などの要因により、類似団体平均値を下回っており、効率的な施設の利用が課題であるとともに、施設・管路のダウンサイジングによる施設規模の適正化についても検討を行う必要がある。
　なお①経常収支比率が加入金の増加等により、昨年度と比較して3.14ポイント上昇している。
　⑤料金回収率が前年度と比較して上昇しているのは、水道料金基本料金免除の実施期間が前年度よりも短縮されたことに伴い、給水収益が増加したことに起因するものである。
　⑧有収率は漏水防止調査の取組を年次的に進めているところであり、昨年度と比較して0.72ポイント上昇する結果となった。</t>
    <rPh sb="271" eb="274">
      <t>ゼンネンド</t>
    </rPh>
    <rPh sb="277" eb="279">
      <t>タンシュク</t>
    </rPh>
    <phoneticPr fontId="4"/>
  </si>
  <si>
    <t>　老朽化を示す指標について①有形固定資産減価償却率については類似団体と比較して、平均値を上回っており、本市水道施設の老朽化が進んでいる状況が見受けられる。
　②管路経年化率については、類似団体平均値を下回る結果となったが、引き続き上下水道耐震化計画及び第11期施設等整備事業計画に基づき、水道管路の更新及び耐震化を進めていく。</t>
    <phoneticPr fontId="4"/>
  </si>
  <si>
    <t>　水道事業については人口減少による配水量減少などの厳しい経営環境が続く中においても、健全経営を堅持しつつ、安定給水の確保に必要なライフラインを次世代に良好な状態で引き継ぐために、施設・管路の更新に必要な投資を適切に行っていく必要がある。
　現在取組を進めている第11期施設等整備事業計画及びアセットマネジメントに基づき、更新需要の平準化と財政収支のバランスを保ちつつ、基幹管路を中心とした水道管路の更新及び耐震化を進めていく。
　今後は令和６年度に改定した「水道事業経営戦略」に基づき投資と財政の均衡する事業運営に努める中で、引き続き健全経営の取組を進めていく。</t>
    <rPh sb="224" eb="226">
      <t>カイテイ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</si>
</sst>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0.74</c:v>
                </c:pt>
                <c:pt idx="1">
                  <c:v>0.7</c:v>
                </c:pt>
                <c:pt idx="2">
                  <c:v>0.56999999999999995</c:v>
                </c:pt>
                <c:pt idx="3">
                  <c:v>0.6</c:v>
                </c:pt>
                <c:pt idx="4">
                  <c:v>0.47</c:v>
                </c:pt>
              </c:numCache>
            </c:numRef>
          </c:val>
          <c:extLst>
            <c:ext xmlns:c16="http://schemas.microsoft.com/office/drawing/2014/chart" uri="{C3380CC4-5D6E-409C-BE32-E72D297353CC}">
              <c16:uniqueId val="{00000000-EACD-4358-8611-86C93B0FEB7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0.57999999999999996</c:v>
                </c:pt>
              </c:numCache>
            </c:numRef>
          </c:val>
          <c:smooth val="0"/>
          <c:extLst>
            <c:ext xmlns:c16="http://schemas.microsoft.com/office/drawing/2014/chart" uri="{C3380CC4-5D6E-409C-BE32-E72D297353CC}">
              <c16:uniqueId val="{00000001-EACD-4358-8611-86C93B0FEB7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51.82</c:v>
                </c:pt>
                <c:pt idx="1">
                  <c:v>50.31</c:v>
                </c:pt>
                <c:pt idx="2">
                  <c:v>49.5</c:v>
                </c:pt>
                <c:pt idx="3">
                  <c:v>48.89</c:v>
                </c:pt>
                <c:pt idx="4">
                  <c:v>48.23</c:v>
                </c:pt>
              </c:numCache>
            </c:numRef>
          </c:val>
          <c:extLst>
            <c:ext xmlns:c16="http://schemas.microsoft.com/office/drawing/2014/chart" uri="{C3380CC4-5D6E-409C-BE32-E72D297353CC}">
              <c16:uniqueId val="{00000000-6CBD-4029-ADFD-14FB24B25DA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60.8</c:v>
                </c:pt>
              </c:numCache>
            </c:numRef>
          </c:val>
          <c:smooth val="0"/>
          <c:extLst>
            <c:ext xmlns:c16="http://schemas.microsoft.com/office/drawing/2014/chart" uri="{C3380CC4-5D6E-409C-BE32-E72D297353CC}">
              <c16:uniqueId val="{00000001-6CBD-4029-ADFD-14FB24B25DA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95.93</c:v>
                </c:pt>
                <c:pt idx="1">
                  <c:v>97.6</c:v>
                </c:pt>
                <c:pt idx="2">
                  <c:v>97.66</c:v>
                </c:pt>
                <c:pt idx="3">
                  <c:v>97.67</c:v>
                </c:pt>
                <c:pt idx="4">
                  <c:v>98.39</c:v>
                </c:pt>
              </c:numCache>
            </c:numRef>
          </c:val>
          <c:extLst>
            <c:ext xmlns:c16="http://schemas.microsoft.com/office/drawing/2014/chart" uri="{C3380CC4-5D6E-409C-BE32-E72D297353CC}">
              <c16:uniqueId val="{00000000-90DB-4412-850E-FAAFA19C93C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89.86</c:v>
                </c:pt>
              </c:numCache>
            </c:numRef>
          </c:val>
          <c:smooth val="0"/>
          <c:extLst>
            <c:ext xmlns:c16="http://schemas.microsoft.com/office/drawing/2014/chart" uri="{C3380CC4-5D6E-409C-BE32-E72D297353CC}">
              <c16:uniqueId val="{00000001-90DB-4412-850E-FAAFA19C93C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112.82</c:v>
                </c:pt>
                <c:pt idx="1">
                  <c:v>112.68</c:v>
                </c:pt>
                <c:pt idx="2">
                  <c:v>113.12</c:v>
                </c:pt>
                <c:pt idx="3">
                  <c:v>111.55</c:v>
                </c:pt>
                <c:pt idx="4">
                  <c:v>114.69</c:v>
                </c:pt>
              </c:numCache>
            </c:numRef>
          </c:val>
          <c:extLst>
            <c:ext xmlns:c16="http://schemas.microsoft.com/office/drawing/2014/chart" uri="{C3380CC4-5D6E-409C-BE32-E72D297353CC}">
              <c16:uniqueId val="{00000000-FFB9-4A1B-9DB9-94E33583440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108.91</c:v>
                </c:pt>
              </c:numCache>
            </c:numRef>
          </c:val>
          <c:smooth val="0"/>
          <c:extLst>
            <c:ext xmlns:c16="http://schemas.microsoft.com/office/drawing/2014/chart" uri="{C3380CC4-5D6E-409C-BE32-E72D297353CC}">
              <c16:uniqueId val="{00000001-FFB9-4A1B-9DB9-94E33583440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58.78</c:v>
                </c:pt>
                <c:pt idx="1">
                  <c:v>58.78</c:v>
                </c:pt>
                <c:pt idx="2">
                  <c:v>57.77</c:v>
                </c:pt>
                <c:pt idx="3">
                  <c:v>57.86</c:v>
                </c:pt>
                <c:pt idx="4">
                  <c:v>57.92</c:v>
                </c:pt>
              </c:numCache>
            </c:numRef>
          </c:val>
          <c:extLst>
            <c:ext xmlns:c16="http://schemas.microsoft.com/office/drawing/2014/chart" uri="{C3380CC4-5D6E-409C-BE32-E72D297353CC}">
              <c16:uniqueId val="{00000000-F93D-4AE9-9932-D8AE7C13990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52.46</c:v>
                </c:pt>
              </c:numCache>
            </c:numRef>
          </c:val>
          <c:smooth val="0"/>
          <c:extLst>
            <c:ext xmlns:c16="http://schemas.microsoft.com/office/drawing/2014/chart" uri="{C3380CC4-5D6E-409C-BE32-E72D297353CC}">
              <c16:uniqueId val="{00000001-F93D-4AE9-9932-D8AE7C13990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23.31</c:v>
                </c:pt>
                <c:pt idx="1">
                  <c:v>23.57</c:v>
                </c:pt>
                <c:pt idx="2">
                  <c:v>24.49</c:v>
                </c:pt>
                <c:pt idx="3">
                  <c:v>25.6</c:v>
                </c:pt>
                <c:pt idx="4">
                  <c:v>26.87</c:v>
                </c:pt>
              </c:numCache>
            </c:numRef>
          </c:val>
          <c:extLst>
            <c:ext xmlns:c16="http://schemas.microsoft.com/office/drawing/2014/chart" uri="{C3380CC4-5D6E-409C-BE32-E72D297353CC}">
              <c16:uniqueId val="{00000000-5064-452D-8179-C9D6AED1132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28.4</c:v>
                </c:pt>
              </c:numCache>
            </c:numRef>
          </c:val>
          <c:smooth val="0"/>
          <c:extLst>
            <c:ext xmlns:c16="http://schemas.microsoft.com/office/drawing/2014/chart" uri="{C3380CC4-5D6E-409C-BE32-E72D297353CC}">
              <c16:uniqueId val="{00000001-5064-452D-8179-C9D6AED1132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52A-4FFC-9BB3-FA07FA6C462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c:v>0.01</c:v>
                </c:pt>
              </c:numCache>
            </c:numRef>
          </c:val>
          <c:smooth val="0"/>
          <c:extLst>
            <c:ext xmlns:c16="http://schemas.microsoft.com/office/drawing/2014/chart" uri="{C3380CC4-5D6E-409C-BE32-E72D297353CC}">
              <c16:uniqueId val="{00000001-B52A-4FFC-9BB3-FA07FA6C462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577.70000000000005</c:v>
                </c:pt>
                <c:pt idx="1">
                  <c:v>541.39</c:v>
                </c:pt>
                <c:pt idx="2">
                  <c:v>577.25</c:v>
                </c:pt>
                <c:pt idx="3">
                  <c:v>652.22</c:v>
                </c:pt>
                <c:pt idx="4">
                  <c:v>617.16</c:v>
                </c:pt>
              </c:numCache>
            </c:numRef>
          </c:val>
          <c:extLst>
            <c:ext xmlns:c16="http://schemas.microsoft.com/office/drawing/2014/chart" uri="{C3380CC4-5D6E-409C-BE32-E72D297353CC}">
              <c16:uniqueId val="{00000000-0F28-4211-8B96-5C4D3446C35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282.19</c:v>
                </c:pt>
              </c:numCache>
            </c:numRef>
          </c:val>
          <c:smooth val="0"/>
          <c:extLst>
            <c:ext xmlns:c16="http://schemas.microsoft.com/office/drawing/2014/chart" uri="{C3380CC4-5D6E-409C-BE32-E72D297353CC}">
              <c16:uniqueId val="{00000001-0F28-4211-8B96-5C4D3446C35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315.42</c:v>
                </c:pt>
                <c:pt idx="1">
                  <c:v>279.5</c:v>
                </c:pt>
                <c:pt idx="2">
                  <c:v>350.21</c:v>
                </c:pt>
                <c:pt idx="3">
                  <c:v>301.42</c:v>
                </c:pt>
                <c:pt idx="4">
                  <c:v>301.85000000000002</c:v>
                </c:pt>
              </c:numCache>
            </c:numRef>
          </c:val>
          <c:extLst>
            <c:ext xmlns:c16="http://schemas.microsoft.com/office/drawing/2014/chart" uri="{C3380CC4-5D6E-409C-BE32-E72D297353CC}">
              <c16:uniqueId val="{00000000-C86A-484A-BA5F-05D88A69832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300.33</c:v>
                </c:pt>
              </c:numCache>
            </c:numRef>
          </c:val>
          <c:smooth val="0"/>
          <c:extLst>
            <c:ext xmlns:c16="http://schemas.microsoft.com/office/drawing/2014/chart" uri="{C3380CC4-5D6E-409C-BE32-E72D297353CC}">
              <c16:uniqueId val="{00000001-C86A-484A-BA5F-05D88A69832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92.38</c:v>
                </c:pt>
                <c:pt idx="1">
                  <c:v>105.04</c:v>
                </c:pt>
                <c:pt idx="2">
                  <c:v>83.38</c:v>
                </c:pt>
                <c:pt idx="3">
                  <c:v>96.81</c:v>
                </c:pt>
                <c:pt idx="4">
                  <c:v>100.91</c:v>
                </c:pt>
              </c:numCache>
            </c:numRef>
          </c:val>
          <c:extLst>
            <c:ext xmlns:c16="http://schemas.microsoft.com/office/drawing/2014/chart" uri="{C3380CC4-5D6E-409C-BE32-E72D297353CC}">
              <c16:uniqueId val="{00000000-F41E-4E4E-863B-5EC07B0589E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102.03</c:v>
                </c:pt>
              </c:numCache>
            </c:numRef>
          </c:val>
          <c:smooth val="0"/>
          <c:extLst>
            <c:ext xmlns:c16="http://schemas.microsoft.com/office/drawing/2014/chart" uri="{C3380CC4-5D6E-409C-BE32-E72D297353CC}">
              <c16:uniqueId val="{00000001-F41E-4E4E-863B-5EC07B0589E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141.72999999999999</c:v>
                </c:pt>
                <c:pt idx="1">
                  <c:v>142.86000000000001</c:v>
                </c:pt>
                <c:pt idx="2">
                  <c:v>146.09</c:v>
                </c:pt>
                <c:pt idx="3">
                  <c:v>146.62</c:v>
                </c:pt>
                <c:pt idx="4">
                  <c:v>144.81</c:v>
                </c:pt>
              </c:numCache>
            </c:numRef>
          </c:val>
          <c:extLst>
            <c:ext xmlns:c16="http://schemas.microsoft.com/office/drawing/2014/chart" uri="{C3380CC4-5D6E-409C-BE32-E72D297353CC}">
              <c16:uniqueId val="{00000000-9A3C-4C29-9FD4-15DA76F4137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173.56</c:v>
                </c:pt>
              </c:numCache>
            </c:numRef>
          </c:val>
          <c:smooth val="0"/>
          <c:extLst>
            <c:ext xmlns:c16="http://schemas.microsoft.com/office/drawing/2014/chart" uri="{C3380CC4-5D6E-409C-BE32-E72D297353CC}">
              <c16:uniqueId val="{00000001-9A3C-4C29-9FD4-15DA76F4137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大阪府　寝屋川市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A2</v>
      </c>
      <c r="X8" s="74"/>
      <c r="Y8" s="74"/>
      <c r="Z8" s="74"/>
      <c r="AA8" s="74"/>
      <c r="AB8" s="74"/>
      <c r="AC8" s="74"/>
      <c r="AD8" s="74" t="str">
        <f>データ!$M$6</f>
        <v>自治体職員</v>
      </c>
      <c r="AE8" s="74"/>
      <c r="AF8" s="74"/>
      <c r="AG8" s="74"/>
      <c r="AH8" s="74"/>
      <c r="AI8" s="74"/>
      <c r="AJ8" s="74"/>
      <c r="AK8" s="2"/>
      <c r="AL8" s="65">
        <f>データ!$R$6</f>
        <v>224378</v>
      </c>
      <c r="AM8" s="65"/>
      <c r="AN8" s="65"/>
      <c r="AO8" s="65"/>
      <c r="AP8" s="65"/>
      <c r="AQ8" s="65"/>
      <c r="AR8" s="65"/>
      <c r="AS8" s="65"/>
      <c r="AT8" s="36">
        <f>データ!$S$6</f>
        <v>24.7</v>
      </c>
      <c r="AU8" s="37"/>
      <c r="AV8" s="37"/>
      <c r="AW8" s="37"/>
      <c r="AX8" s="37"/>
      <c r="AY8" s="37"/>
      <c r="AZ8" s="37"/>
      <c r="BA8" s="37"/>
      <c r="BB8" s="54">
        <f>データ!$T$6</f>
        <v>9084.1299999999992</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55.52</v>
      </c>
      <c r="J10" s="37"/>
      <c r="K10" s="37"/>
      <c r="L10" s="37"/>
      <c r="M10" s="37"/>
      <c r="N10" s="37"/>
      <c r="O10" s="64"/>
      <c r="P10" s="54">
        <f>データ!$P$6</f>
        <v>100</v>
      </c>
      <c r="Q10" s="54"/>
      <c r="R10" s="54"/>
      <c r="S10" s="54"/>
      <c r="T10" s="54"/>
      <c r="U10" s="54"/>
      <c r="V10" s="54"/>
      <c r="W10" s="65">
        <f>データ!$Q$6</f>
        <v>2600</v>
      </c>
      <c r="X10" s="65"/>
      <c r="Y10" s="65"/>
      <c r="Z10" s="65"/>
      <c r="AA10" s="65"/>
      <c r="AB10" s="65"/>
      <c r="AC10" s="65"/>
      <c r="AD10" s="2"/>
      <c r="AE10" s="2"/>
      <c r="AF10" s="2"/>
      <c r="AG10" s="2"/>
      <c r="AH10" s="2"/>
      <c r="AI10" s="2"/>
      <c r="AJ10" s="2"/>
      <c r="AK10" s="2"/>
      <c r="AL10" s="65">
        <f>データ!$U$6</f>
        <v>223860</v>
      </c>
      <c r="AM10" s="65"/>
      <c r="AN10" s="65"/>
      <c r="AO10" s="65"/>
      <c r="AP10" s="65"/>
      <c r="AQ10" s="65"/>
      <c r="AR10" s="65"/>
      <c r="AS10" s="65"/>
      <c r="AT10" s="36">
        <f>データ!$V$6</f>
        <v>24.7</v>
      </c>
      <c r="AU10" s="37"/>
      <c r="AV10" s="37"/>
      <c r="AW10" s="37"/>
      <c r="AX10" s="37"/>
      <c r="AY10" s="37"/>
      <c r="AZ10" s="37"/>
      <c r="BA10" s="37"/>
      <c r="BB10" s="54">
        <f>データ!$W$6</f>
        <v>9063.16</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mXjs5qLZen+3HYZjOSP0HDIQQ4GFuAaez+qQnTwbPsScBorJad2+/ZKr0G5YyvbpvMaYRZSO95Ua8wk/+l8HKw==" saltValue="fJu0XbPBHwB6RGX2sFWeE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272159</v>
      </c>
      <c r="D6" s="20">
        <f t="shared" si="3"/>
        <v>46</v>
      </c>
      <c r="E6" s="20">
        <f t="shared" si="3"/>
        <v>1</v>
      </c>
      <c r="F6" s="20">
        <f t="shared" si="3"/>
        <v>0</v>
      </c>
      <c r="G6" s="20">
        <f t="shared" si="3"/>
        <v>1</v>
      </c>
      <c r="H6" s="20" t="str">
        <f t="shared" si="3"/>
        <v>大阪府　寝屋川市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55.52</v>
      </c>
      <c r="P6" s="21">
        <f t="shared" si="3"/>
        <v>100</v>
      </c>
      <c r="Q6" s="21">
        <f t="shared" si="3"/>
        <v>2600</v>
      </c>
      <c r="R6" s="21">
        <f t="shared" si="3"/>
        <v>224378</v>
      </c>
      <c r="S6" s="21">
        <f t="shared" si="3"/>
        <v>24.7</v>
      </c>
      <c r="T6" s="21">
        <f t="shared" si="3"/>
        <v>9084.1299999999992</v>
      </c>
      <c r="U6" s="21">
        <f t="shared" si="3"/>
        <v>223860</v>
      </c>
      <c r="V6" s="21">
        <f t="shared" si="3"/>
        <v>24.7</v>
      </c>
      <c r="W6" s="21">
        <f t="shared" si="3"/>
        <v>9063.16</v>
      </c>
      <c r="X6" s="22">
        <f>IF(X7="",NA(),X7)</f>
        <v>112.82</v>
      </c>
      <c r="Y6" s="22">
        <f t="shared" ref="Y6:AG6" si="4">IF(Y7="",NA(),Y7)</f>
        <v>112.68</v>
      </c>
      <c r="Z6" s="22">
        <f t="shared" si="4"/>
        <v>113.12</v>
      </c>
      <c r="AA6" s="22">
        <f t="shared" si="4"/>
        <v>111.55</v>
      </c>
      <c r="AB6" s="22">
        <f t="shared" si="4"/>
        <v>114.69</v>
      </c>
      <c r="AC6" s="22">
        <f t="shared" si="4"/>
        <v>112.36</v>
      </c>
      <c r="AD6" s="22">
        <f t="shared" si="4"/>
        <v>112.26</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2">
        <f t="shared" si="5"/>
        <v>0.13</v>
      </c>
      <c r="AQ6" s="21">
        <f t="shared" si="5"/>
        <v>0</v>
      </c>
      <c r="AR6" s="22">
        <f t="shared" si="5"/>
        <v>0.01</v>
      </c>
      <c r="AS6" s="21" t="str">
        <f>IF(AS7="","",IF(AS7="-","【-】","【"&amp;SUBSTITUTE(TEXT(AS7,"#,##0.00"),"-","△")&amp;"】"))</f>
        <v>【1.61】</v>
      </c>
      <c r="AT6" s="22">
        <f>IF(AT7="",NA(),AT7)</f>
        <v>577.70000000000005</v>
      </c>
      <c r="AU6" s="22">
        <f t="shared" ref="AU6:BC6" si="6">IF(AU7="",NA(),AU7)</f>
        <v>541.39</v>
      </c>
      <c r="AV6" s="22">
        <f t="shared" si="6"/>
        <v>577.25</v>
      </c>
      <c r="AW6" s="22">
        <f t="shared" si="6"/>
        <v>652.22</v>
      </c>
      <c r="AX6" s="22">
        <f t="shared" si="6"/>
        <v>617.16</v>
      </c>
      <c r="AY6" s="22">
        <f t="shared" si="6"/>
        <v>306.08</v>
      </c>
      <c r="AZ6" s="22">
        <f t="shared" si="6"/>
        <v>306.14999999999998</v>
      </c>
      <c r="BA6" s="22">
        <f t="shared" si="6"/>
        <v>297.54000000000002</v>
      </c>
      <c r="BB6" s="22">
        <f t="shared" si="6"/>
        <v>289.44</v>
      </c>
      <c r="BC6" s="22">
        <f t="shared" si="6"/>
        <v>282.19</v>
      </c>
      <c r="BD6" s="21" t="str">
        <f>IF(BD7="","",IF(BD7="-","【-】","【"&amp;SUBSTITUTE(TEXT(BD7,"#,##0.00"),"-","△")&amp;"】"))</f>
        <v>【239.69】</v>
      </c>
      <c r="BE6" s="22">
        <f>IF(BE7="",NA(),BE7)</f>
        <v>315.42</v>
      </c>
      <c r="BF6" s="22">
        <f t="shared" ref="BF6:BN6" si="7">IF(BF7="",NA(),BF7)</f>
        <v>279.5</v>
      </c>
      <c r="BG6" s="22">
        <f t="shared" si="7"/>
        <v>350.21</v>
      </c>
      <c r="BH6" s="22">
        <f t="shared" si="7"/>
        <v>301.42</v>
      </c>
      <c r="BI6" s="22">
        <f t="shared" si="7"/>
        <v>301.85000000000002</v>
      </c>
      <c r="BJ6" s="22">
        <f t="shared" si="7"/>
        <v>294.66000000000003</v>
      </c>
      <c r="BK6" s="22">
        <f t="shared" si="7"/>
        <v>285.27</v>
      </c>
      <c r="BL6" s="22">
        <f t="shared" si="7"/>
        <v>294.73</v>
      </c>
      <c r="BM6" s="22">
        <f t="shared" si="7"/>
        <v>301.23</v>
      </c>
      <c r="BN6" s="22">
        <f t="shared" si="7"/>
        <v>300.33</v>
      </c>
      <c r="BO6" s="21" t="str">
        <f>IF(BO7="","",IF(BO7="-","【-】","【"&amp;SUBSTITUTE(TEXT(BO7,"#,##0.00"),"-","△")&amp;"】"))</f>
        <v>【264.86】</v>
      </c>
      <c r="BP6" s="22">
        <f>IF(BP7="",NA(),BP7)</f>
        <v>92.38</v>
      </c>
      <c r="BQ6" s="22">
        <f t="shared" ref="BQ6:BY6" si="8">IF(BQ7="",NA(),BQ7)</f>
        <v>105.04</v>
      </c>
      <c r="BR6" s="22">
        <f t="shared" si="8"/>
        <v>83.38</v>
      </c>
      <c r="BS6" s="22">
        <f t="shared" si="8"/>
        <v>96.81</v>
      </c>
      <c r="BT6" s="22">
        <f t="shared" si="8"/>
        <v>100.91</v>
      </c>
      <c r="BU6" s="22">
        <f t="shared" si="8"/>
        <v>103.75</v>
      </c>
      <c r="BV6" s="22">
        <f t="shared" si="8"/>
        <v>105.3</v>
      </c>
      <c r="BW6" s="22">
        <f t="shared" si="8"/>
        <v>99.41</v>
      </c>
      <c r="BX6" s="22">
        <f t="shared" si="8"/>
        <v>101.11</v>
      </c>
      <c r="BY6" s="22">
        <f t="shared" si="8"/>
        <v>102.03</v>
      </c>
      <c r="BZ6" s="21" t="str">
        <f>IF(BZ7="","",IF(BZ7="-","【-】","【"&amp;SUBSTITUTE(TEXT(BZ7,"#,##0.00"),"-","△")&amp;"】"))</f>
        <v>【97.59】</v>
      </c>
      <c r="CA6" s="22">
        <f>IF(CA7="",NA(),CA7)</f>
        <v>141.72999999999999</v>
      </c>
      <c r="CB6" s="22">
        <f t="shared" ref="CB6:CJ6" si="9">IF(CB7="",NA(),CB7)</f>
        <v>142.86000000000001</v>
      </c>
      <c r="CC6" s="22">
        <f t="shared" si="9"/>
        <v>146.09</v>
      </c>
      <c r="CD6" s="22">
        <f t="shared" si="9"/>
        <v>146.62</v>
      </c>
      <c r="CE6" s="22">
        <f t="shared" si="9"/>
        <v>144.81</v>
      </c>
      <c r="CF6" s="22">
        <f t="shared" si="9"/>
        <v>159.93</v>
      </c>
      <c r="CG6" s="22">
        <f t="shared" si="9"/>
        <v>162.77000000000001</v>
      </c>
      <c r="CH6" s="22">
        <f t="shared" si="9"/>
        <v>170.87</v>
      </c>
      <c r="CI6" s="22">
        <f t="shared" si="9"/>
        <v>171.09</v>
      </c>
      <c r="CJ6" s="22">
        <f t="shared" si="9"/>
        <v>173.56</v>
      </c>
      <c r="CK6" s="21" t="str">
        <f>IF(CK7="","",IF(CK7="-","【-】","【"&amp;SUBSTITUTE(TEXT(CK7,"#,##0.00"),"-","△")&amp;"】"))</f>
        <v>【181.66】</v>
      </c>
      <c r="CL6" s="22">
        <f>IF(CL7="",NA(),CL7)</f>
        <v>51.82</v>
      </c>
      <c r="CM6" s="22">
        <f t="shared" ref="CM6:CU6" si="10">IF(CM7="",NA(),CM7)</f>
        <v>50.31</v>
      </c>
      <c r="CN6" s="22">
        <f t="shared" si="10"/>
        <v>49.5</v>
      </c>
      <c r="CO6" s="22">
        <f t="shared" si="10"/>
        <v>48.89</v>
      </c>
      <c r="CP6" s="22">
        <f t="shared" si="10"/>
        <v>48.23</v>
      </c>
      <c r="CQ6" s="22">
        <f t="shared" si="10"/>
        <v>63.12</v>
      </c>
      <c r="CR6" s="22">
        <f t="shared" si="10"/>
        <v>62.57</v>
      </c>
      <c r="CS6" s="22">
        <f t="shared" si="10"/>
        <v>61.56</v>
      </c>
      <c r="CT6" s="22">
        <f t="shared" si="10"/>
        <v>60.84</v>
      </c>
      <c r="CU6" s="22">
        <f t="shared" si="10"/>
        <v>60.8</v>
      </c>
      <c r="CV6" s="21" t="str">
        <f>IF(CV7="","",IF(CV7="-","【-】","【"&amp;SUBSTITUTE(TEXT(CV7,"#,##0.00"),"-","△")&amp;"】"))</f>
        <v>【60.21】</v>
      </c>
      <c r="CW6" s="22">
        <f>IF(CW7="",NA(),CW7)</f>
        <v>95.93</v>
      </c>
      <c r="CX6" s="22">
        <f t="shared" ref="CX6:DF6" si="11">IF(CX7="",NA(),CX7)</f>
        <v>97.6</v>
      </c>
      <c r="CY6" s="22">
        <f t="shared" si="11"/>
        <v>97.66</v>
      </c>
      <c r="CZ6" s="22">
        <f t="shared" si="11"/>
        <v>97.67</v>
      </c>
      <c r="DA6" s="22">
        <f t="shared" si="11"/>
        <v>98.39</v>
      </c>
      <c r="DB6" s="22">
        <f t="shared" si="11"/>
        <v>90.09</v>
      </c>
      <c r="DC6" s="22">
        <f t="shared" si="11"/>
        <v>90.21</v>
      </c>
      <c r="DD6" s="22">
        <f t="shared" si="11"/>
        <v>90.11</v>
      </c>
      <c r="DE6" s="22">
        <f t="shared" si="11"/>
        <v>89.73</v>
      </c>
      <c r="DF6" s="22">
        <f t="shared" si="11"/>
        <v>89.86</v>
      </c>
      <c r="DG6" s="21" t="str">
        <f>IF(DG7="","",IF(DG7="-","【-】","【"&amp;SUBSTITUTE(TEXT(DG7,"#,##0.00"),"-","△")&amp;"】"))</f>
        <v>【89.21】</v>
      </c>
      <c r="DH6" s="22">
        <f>IF(DH7="",NA(),DH7)</f>
        <v>58.78</v>
      </c>
      <c r="DI6" s="22">
        <f t="shared" ref="DI6:DQ6" si="12">IF(DI7="",NA(),DI7)</f>
        <v>58.78</v>
      </c>
      <c r="DJ6" s="22">
        <f t="shared" si="12"/>
        <v>57.77</v>
      </c>
      <c r="DK6" s="22">
        <f t="shared" si="12"/>
        <v>57.86</v>
      </c>
      <c r="DL6" s="22">
        <f t="shared" si="12"/>
        <v>57.92</v>
      </c>
      <c r="DM6" s="22">
        <f t="shared" si="12"/>
        <v>50.31</v>
      </c>
      <c r="DN6" s="22">
        <f t="shared" si="12"/>
        <v>50.74</v>
      </c>
      <c r="DO6" s="22">
        <f t="shared" si="12"/>
        <v>51.49</v>
      </c>
      <c r="DP6" s="22">
        <f t="shared" si="12"/>
        <v>51.94</v>
      </c>
      <c r="DQ6" s="22">
        <f t="shared" si="12"/>
        <v>52.46</v>
      </c>
      <c r="DR6" s="21" t="str">
        <f>IF(DR7="","",IF(DR7="-","【-】","【"&amp;SUBSTITUTE(TEXT(DR7,"#,##0.00"),"-","△")&amp;"】"))</f>
        <v>【52.41】</v>
      </c>
      <c r="DS6" s="22">
        <f>IF(DS7="",NA(),DS7)</f>
        <v>23.31</v>
      </c>
      <c r="DT6" s="22">
        <f t="shared" ref="DT6:EB6" si="13">IF(DT7="",NA(),DT7)</f>
        <v>23.57</v>
      </c>
      <c r="DU6" s="22">
        <f t="shared" si="13"/>
        <v>24.49</v>
      </c>
      <c r="DV6" s="22">
        <f t="shared" si="13"/>
        <v>25.6</v>
      </c>
      <c r="DW6" s="22">
        <f t="shared" si="13"/>
        <v>26.87</v>
      </c>
      <c r="DX6" s="22">
        <f t="shared" si="13"/>
        <v>21.34</v>
      </c>
      <c r="DY6" s="22">
        <f t="shared" si="13"/>
        <v>23.27</v>
      </c>
      <c r="DZ6" s="22">
        <f t="shared" si="13"/>
        <v>25.18</v>
      </c>
      <c r="EA6" s="22">
        <f t="shared" si="13"/>
        <v>26.52</v>
      </c>
      <c r="EB6" s="22">
        <f t="shared" si="13"/>
        <v>28.4</v>
      </c>
      <c r="EC6" s="21" t="str">
        <f>IF(EC7="","",IF(EC7="-","【-】","【"&amp;SUBSTITUTE(TEXT(EC7,"#,##0.00"),"-","△")&amp;"】"))</f>
        <v>【26.78】</v>
      </c>
      <c r="ED6" s="22">
        <f>IF(ED7="",NA(),ED7)</f>
        <v>0.74</v>
      </c>
      <c r="EE6" s="22">
        <f t="shared" ref="EE6:EM6" si="14">IF(EE7="",NA(),EE7)</f>
        <v>0.7</v>
      </c>
      <c r="EF6" s="22">
        <f t="shared" si="14"/>
        <v>0.56999999999999995</v>
      </c>
      <c r="EG6" s="22">
        <f t="shared" si="14"/>
        <v>0.6</v>
      </c>
      <c r="EH6" s="22">
        <f t="shared" si="14"/>
        <v>0.47</v>
      </c>
      <c r="EI6" s="22">
        <f t="shared" si="14"/>
        <v>0.69</v>
      </c>
      <c r="EJ6" s="22">
        <f t="shared" si="14"/>
        <v>0.69</v>
      </c>
      <c r="EK6" s="22">
        <f t="shared" si="14"/>
        <v>0.67</v>
      </c>
      <c r="EL6" s="22">
        <f t="shared" si="14"/>
        <v>0.61</v>
      </c>
      <c r="EM6" s="22">
        <f t="shared" si="14"/>
        <v>0.57999999999999996</v>
      </c>
      <c r="EN6" s="21" t="str">
        <f>IF(EN7="","",IF(EN7="-","【-】","【"&amp;SUBSTITUTE(TEXT(EN7,"#,##0.00"),"-","△")&amp;"】"))</f>
        <v>【0.59】</v>
      </c>
    </row>
    <row r="7" spans="1:144" s="23" customFormat="1" x14ac:dyDescent="0.15">
      <c r="A7" s="15"/>
      <c r="B7" s="24">
        <v>2024</v>
      </c>
      <c r="C7" s="24">
        <v>272159</v>
      </c>
      <c r="D7" s="24">
        <v>46</v>
      </c>
      <c r="E7" s="24">
        <v>1</v>
      </c>
      <c r="F7" s="24">
        <v>0</v>
      </c>
      <c r="G7" s="24">
        <v>1</v>
      </c>
      <c r="H7" s="24" t="s">
        <v>92</v>
      </c>
      <c r="I7" s="24" t="s">
        <v>93</v>
      </c>
      <c r="J7" s="24" t="s">
        <v>94</v>
      </c>
      <c r="K7" s="24" t="s">
        <v>95</v>
      </c>
      <c r="L7" s="24" t="s">
        <v>96</v>
      </c>
      <c r="M7" s="24" t="s">
        <v>97</v>
      </c>
      <c r="N7" s="25" t="s">
        <v>98</v>
      </c>
      <c r="O7" s="25">
        <v>55.52</v>
      </c>
      <c r="P7" s="25">
        <v>100</v>
      </c>
      <c r="Q7" s="25">
        <v>2600</v>
      </c>
      <c r="R7" s="25">
        <v>224378</v>
      </c>
      <c r="S7" s="25">
        <v>24.7</v>
      </c>
      <c r="T7" s="25">
        <v>9084.1299999999992</v>
      </c>
      <c r="U7" s="25">
        <v>223860</v>
      </c>
      <c r="V7" s="25">
        <v>24.7</v>
      </c>
      <c r="W7" s="25">
        <v>9063.16</v>
      </c>
      <c r="X7" s="25">
        <v>112.82</v>
      </c>
      <c r="Y7" s="25">
        <v>112.68</v>
      </c>
      <c r="Z7" s="25">
        <v>113.12</v>
      </c>
      <c r="AA7" s="25">
        <v>111.55</v>
      </c>
      <c r="AB7" s="25">
        <v>114.69</v>
      </c>
      <c r="AC7" s="25">
        <v>112.36</v>
      </c>
      <c r="AD7" s="25">
        <v>112.26</v>
      </c>
      <c r="AE7" s="25">
        <v>110.04</v>
      </c>
      <c r="AF7" s="25">
        <v>109.67</v>
      </c>
      <c r="AG7" s="25">
        <v>108.91</v>
      </c>
      <c r="AH7" s="25">
        <v>107.26</v>
      </c>
      <c r="AI7" s="25">
        <v>0</v>
      </c>
      <c r="AJ7" s="25">
        <v>0</v>
      </c>
      <c r="AK7" s="25">
        <v>0</v>
      </c>
      <c r="AL7" s="25">
        <v>0</v>
      </c>
      <c r="AM7" s="25">
        <v>0</v>
      </c>
      <c r="AN7" s="25">
        <v>0.28999999999999998</v>
      </c>
      <c r="AO7" s="25">
        <v>0.25</v>
      </c>
      <c r="AP7" s="25">
        <v>0.13</v>
      </c>
      <c r="AQ7" s="25">
        <v>0</v>
      </c>
      <c r="AR7" s="25">
        <v>0.01</v>
      </c>
      <c r="AS7" s="25">
        <v>1.61</v>
      </c>
      <c r="AT7" s="25">
        <v>577.70000000000005</v>
      </c>
      <c r="AU7" s="25">
        <v>541.39</v>
      </c>
      <c r="AV7" s="25">
        <v>577.25</v>
      </c>
      <c r="AW7" s="25">
        <v>652.22</v>
      </c>
      <c r="AX7" s="25">
        <v>617.16</v>
      </c>
      <c r="AY7" s="25">
        <v>306.08</v>
      </c>
      <c r="AZ7" s="25">
        <v>306.14999999999998</v>
      </c>
      <c r="BA7" s="25">
        <v>297.54000000000002</v>
      </c>
      <c r="BB7" s="25">
        <v>289.44</v>
      </c>
      <c r="BC7" s="25">
        <v>282.19</v>
      </c>
      <c r="BD7" s="25">
        <v>239.69</v>
      </c>
      <c r="BE7" s="25">
        <v>315.42</v>
      </c>
      <c r="BF7" s="25">
        <v>279.5</v>
      </c>
      <c r="BG7" s="25">
        <v>350.21</v>
      </c>
      <c r="BH7" s="25">
        <v>301.42</v>
      </c>
      <c r="BI7" s="25">
        <v>301.85000000000002</v>
      </c>
      <c r="BJ7" s="25">
        <v>294.66000000000003</v>
      </c>
      <c r="BK7" s="25">
        <v>285.27</v>
      </c>
      <c r="BL7" s="25">
        <v>294.73</v>
      </c>
      <c r="BM7" s="25">
        <v>301.23</v>
      </c>
      <c r="BN7" s="25">
        <v>300.33</v>
      </c>
      <c r="BO7" s="25">
        <v>264.86</v>
      </c>
      <c r="BP7" s="25">
        <v>92.38</v>
      </c>
      <c r="BQ7" s="25">
        <v>105.04</v>
      </c>
      <c r="BR7" s="25">
        <v>83.38</v>
      </c>
      <c r="BS7" s="25">
        <v>96.81</v>
      </c>
      <c r="BT7" s="25">
        <v>100.91</v>
      </c>
      <c r="BU7" s="25">
        <v>103.75</v>
      </c>
      <c r="BV7" s="25">
        <v>105.3</v>
      </c>
      <c r="BW7" s="25">
        <v>99.41</v>
      </c>
      <c r="BX7" s="25">
        <v>101.11</v>
      </c>
      <c r="BY7" s="25">
        <v>102.03</v>
      </c>
      <c r="BZ7" s="25">
        <v>97.59</v>
      </c>
      <c r="CA7" s="25">
        <v>141.72999999999999</v>
      </c>
      <c r="CB7" s="25">
        <v>142.86000000000001</v>
      </c>
      <c r="CC7" s="25">
        <v>146.09</v>
      </c>
      <c r="CD7" s="25">
        <v>146.62</v>
      </c>
      <c r="CE7" s="25">
        <v>144.81</v>
      </c>
      <c r="CF7" s="25">
        <v>159.93</v>
      </c>
      <c r="CG7" s="25">
        <v>162.77000000000001</v>
      </c>
      <c r="CH7" s="25">
        <v>170.87</v>
      </c>
      <c r="CI7" s="25">
        <v>171.09</v>
      </c>
      <c r="CJ7" s="25">
        <v>173.56</v>
      </c>
      <c r="CK7" s="25">
        <v>181.66</v>
      </c>
      <c r="CL7" s="25">
        <v>51.82</v>
      </c>
      <c r="CM7" s="25">
        <v>50.31</v>
      </c>
      <c r="CN7" s="25">
        <v>49.5</v>
      </c>
      <c r="CO7" s="25">
        <v>48.89</v>
      </c>
      <c r="CP7" s="25">
        <v>48.23</v>
      </c>
      <c r="CQ7" s="25">
        <v>63.12</v>
      </c>
      <c r="CR7" s="25">
        <v>62.57</v>
      </c>
      <c r="CS7" s="25">
        <v>61.56</v>
      </c>
      <c r="CT7" s="25">
        <v>60.84</v>
      </c>
      <c r="CU7" s="25">
        <v>60.8</v>
      </c>
      <c r="CV7" s="25">
        <v>60.21</v>
      </c>
      <c r="CW7" s="25">
        <v>95.93</v>
      </c>
      <c r="CX7" s="25">
        <v>97.6</v>
      </c>
      <c r="CY7" s="25">
        <v>97.66</v>
      </c>
      <c r="CZ7" s="25">
        <v>97.67</v>
      </c>
      <c r="DA7" s="25">
        <v>98.39</v>
      </c>
      <c r="DB7" s="25">
        <v>90.09</v>
      </c>
      <c r="DC7" s="25">
        <v>90.21</v>
      </c>
      <c r="DD7" s="25">
        <v>90.11</v>
      </c>
      <c r="DE7" s="25">
        <v>89.73</v>
      </c>
      <c r="DF7" s="25">
        <v>89.86</v>
      </c>
      <c r="DG7" s="25">
        <v>89.21</v>
      </c>
      <c r="DH7" s="25">
        <v>58.78</v>
      </c>
      <c r="DI7" s="25">
        <v>58.78</v>
      </c>
      <c r="DJ7" s="25">
        <v>57.77</v>
      </c>
      <c r="DK7" s="25">
        <v>57.86</v>
      </c>
      <c r="DL7" s="25">
        <v>57.92</v>
      </c>
      <c r="DM7" s="25">
        <v>50.31</v>
      </c>
      <c r="DN7" s="25">
        <v>50.74</v>
      </c>
      <c r="DO7" s="25">
        <v>51.49</v>
      </c>
      <c r="DP7" s="25">
        <v>51.94</v>
      </c>
      <c r="DQ7" s="25">
        <v>52.46</v>
      </c>
      <c r="DR7" s="25">
        <v>52.41</v>
      </c>
      <c r="DS7" s="25">
        <v>23.31</v>
      </c>
      <c r="DT7" s="25">
        <v>23.57</v>
      </c>
      <c r="DU7" s="25">
        <v>24.49</v>
      </c>
      <c r="DV7" s="25">
        <v>25.6</v>
      </c>
      <c r="DW7" s="25">
        <v>26.87</v>
      </c>
      <c r="DX7" s="25">
        <v>21.34</v>
      </c>
      <c r="DY7" s="25">
        <v>23.27</v>
      </c>
      <c r="DZ7" s="25">
        <v>25.18</v>
      </c>
      <c r="EA7" s="25">
        <v>26.52</v>
      </c>
      <c r="EB7" s="25">
        <v>28.4</v>
      </c>
      <c r="EC7" s="25">
        <v>26.78</v>
      </c>
      <c r="ED7" s="25">
        <v>0.74</v>
      </c>
      <c r="EE7" s="25">
        <v>0.7</v>
      </c>
      <c r="EF7" s="25">
        <v>0.56999999999999995</v>
      </c>
      <c r="EG7" s="25">
        <v>0.6</v>
      </c>
      <c r="EH7" s="25">
        <v>0.47</v>
      </c>
      <c r="EI7" s="25">
        <v>0.69</v>
      </c>
      <c r="EJ7" s="25">
        <v>0.69</v>
      </c>
      <c r="EK7" s="25">
        <v>0.67</v>
      </c>
      <c r="EL7" s="25">
        <v>0.61</v>
      </c>
      <c r="EM7" s="25">
        <v>0.57999999999999996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107</v>
      </c>
      <c r="D13" t="s">
        <v>107</v>
      </c>
      <c r="E13" t="s">
        <v>106</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杉本　憲多朗</cp:lastModifiedBy>
  <dcterms:created xsi:type="dcterms:W3CDTF">2025-12-12T09:19:41Z</dcterms:created>
  <dcterms:modified xsi:type="dcterms:W3CDTF">2026-02-05T07:48:27Z</dcterms:modified>
  <cp:category/>
</cp:coreProperties>
</file>