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3969B85-6566-4F84-B78B-FA097362D746}" xr6:coauthVersionLast="47" xr6:coauthVersionMax="47" xr10:uidLastSave="{00000000-0000-0000-0000-000000000000}"/>
  <workbookProtection workbookAlgorithmName="SHA-512" workbookHashValue="oD3z5QaeJIfZP9v7eCVW3Ft9y7ELiB2urQw7qOxjSjNlrGMAnIbE+/Gi8fCVCDfKT9NVjfVxsPun5Qiy3NAGxw==" workbookSaltValue="7LpwxHOvUqVAknAskUwaz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AL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<sst xmlns="http://schemas.openxmlformats.org/spreadsheetml/2006/main" count="228" uniqueCount="113">
  <si>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</si>
  <si>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</si>
  <si>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</si>
  <si>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</si>
  <si>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</si>
  <si>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</si>
  <si>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</si>
  <si>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</si>
  <si>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</si>
  <si>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</si>
  <si>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</si>
  <si>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</si>
  <si>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</si>
  <si>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</si>
  <si>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</si>
  <si>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</si>
  <si>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</si>
  <si>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</si>
  <si>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</si>
  <si>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</si>
  <si>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</si>
  <si>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</si>
  <si>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</si>
  <si>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</si>
  <si>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</si>
  <si>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</si>
  <si>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</si>
  <si>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</si>
  <si>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</si>
  <si>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</si>
  <si>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</si>
  <si>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</si>
  <si>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</si>
  <si>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</si>
  <si>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</si>
  <si>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</si>
  <si>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</si>
  <si>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</si>
  <si>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</si>
  <si>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</si>
  <si>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</si>
  <si>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</si>
  <si>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</si>
  <si>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</si>
  <si>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</si>
  <si>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</si>
  <si>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</si>
  <si>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</si>
  <si>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</si>
  <si>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</si>
  <si>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</si>
  <si>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</si>
  <si>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</si>
  <si>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</si>
  <si>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</si>
  <si>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</si>
  <si>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</si>
  <si>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</si>
  <si>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</si>
  <si>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</si>
  <si>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</si>
  <si>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</si>
  <si>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</si>
  <si>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</si>
  <si>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</si>
  <si>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</si>
  <si>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</si>
  <si>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</si>
  <si>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</si>
  <si>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</si>
  <si>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</si>
  <si>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</si>
  <si>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</si>
  <si>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</si>
  <si>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</si>
  <si>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</si>
  <si>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</si>
  <si>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</si>
  <si>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</si>
  <si>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</si>
  <si>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</si>
  <si>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</si>
  <si>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</si>
  <si>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</si>
  <si>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</si>
  <si>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</si>
  <si>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</si>
  <si>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</si>
  <si>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</si>
  <si>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</si>
  <si>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</si>
  <si>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</si>
  <si>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</si>
  <si>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富田林市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</si>
  <si>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</si>
  <si>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</si>
  <si>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</si>
  <si>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</si>
  <si>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</si>
  <si>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</si>
  <si>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</si>
  <si>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</si>
  <si>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</si>
  <si>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</si>
  <si>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</si>
  <si>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</si>
  <si>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</si>
  <si>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</si>
  <si>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</si>
  <si>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</si>
  <si>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収益については、物価高騰支援策として前年度に引き続き二ヶ月間の水道料金の減免を実施した。令和6年度は、有収水量は減少したが、大口契約者の使用水量増等により給水収益は微増となった。しかしながら、長期前受金戻入や雑収益の減により</t>
    </r>
    <r>
      <rPr>
        <sz val="11"/>
        <rFont val="ＭＳ Ｐゴシック"/>
        <family val="3"/>
        <charset val="128"/>
      </rPr>
      <t>、経常収益は</t>
    </r>
    <r>
      <rPr>
        <sz val="11"/>
        <rFont val="ＭＳ ゴシック"/>
        <family val="3"/>
        <charset val="128"/>
      </rPr>
      <t>前年度比0.8％減となった。一方、費用については、委託料などの増のほか、企業団統合に際しての資産整理による資産減耗費が増となった影響で、経常費用は前年度比4.0％増となった。以上の理由により、経常収支比率は、前年度比5.0ポイント減となった。
　流動比率は、企業団統合に伴う市長部局との退職金の精算により現金が増加したことや、事業費が少なかったことから現金支出及び年度末時点の未払金が減少したことから前年度比74.12ポイント増となった。
　企業債残高対給水収益比率は、積極的に管路更新等を行っているため、借入額が償還額を上回っていることなどが影響を及ぼしていることから上昇傾向が続いている。令和4年度以降は、減免による給水収益の減少が原因で数値が高くなっている。
　施設利用率の減少は水需要の減少による。
　料金回収率については、費用の増により給水原価が増加したため、前年よりも低くなっている。
　本市では、漏水調査を行うなど、漏水の早期発見に努めており、有収率は、類似団体平均値より高くなっている。</t>
    </r>
    <rPh sb="1" eb="3">
      <t>シュウエキ</t>
    </rPh>
    <rPh sb="9" eb="11">
      <t>ブッカ</t>
    </rPh>
    <rPh sb="11" eb="13">
      <t>コウトウ</t>
    </rPh>
    <rPh sb="13" eb="15">
      <t>シエン</t>
    </rPh>
    <rPh sb="15" eb="16">
      <t>サク</t>
    </rPh>
    <rPh sb="19" eb="22">
      <t>ゼンネンド</t>
    </rPh>
    <rPh sb="23" eb="24">
      <t>ヒ</t>
    </rPh>
    <rPh sb="25" eb="26">
      <t>ツヅ</t>
    </rPh>
    <rPh sb="27" eb="31">
      <t>ニカゲツカン</t>
    </rPh>
    <rPh sb="32" eb="34">
      <t>スイドウ</t>
    </rPh>
    <rPh sb="34" eb="36">
      <t>リョウキン</t>
    </rPh>
    <rPh sb="37" eb="39">
      <t>ゲンメン</t>
    </rPh>
    <rPh sb="40" eb="42">
      <t>ジッシ</t>
    </rPh>
    <rPh sb="45" eb="47">
      <t>レイワ</t>
    </rPh>
    <rPh sb="48" eb="50">
      <t>ネンド</t>
    </rPh>
    <rPh sb="52" eb="54">
      <t>ユウシュウ</t>
    </rPh>
    <rPh sb="54" eb="56">
      <t>スイリョウ</t>
    </rPh>
    <rPh sb="57" eb="59">
      <t>ゲンショウ</t>
    </rPh>
    <rPh sb="63" eb="65">
      <t>オオグチ</t>
    </rPh>
    <rPh sb="65" eb="67">
      <t>ケイヤク</t>
    </rPh>
    <rPh sb="67" eb="68">
      <t>シャ</t>
    </rPh>
    <rPh sb="69" eb="71">
      <t>シヨウ</t>
    </rPh>
    <rPh sb="71" eb="72">
      <t>スイ</t>
    </rPh>
    <rPh sb="72" eb="73">
      <t>リョウ</t>
    </rPh>
    <rPh sb="73" eb="74">
      <t>ゾウ</t>
    </rPh>
    <rPh sb="74" eb="75">
      <t>トウ</t>
    </rPh>
    <rPh sb="78" eb="80">
      <t>キュウスイ</t>
    </rPh>
    <rPh sb="80" eb="82">
      <t>シュウエキ</t>
    </rPh>
    <rPh sb="83" eb="84">
      <t>ビ</t>
    </rPh>
    <rPh sb="84" eb="85">
      <t>ゾウ</t>
    </rPh>
    <rPh sb="97" eb="104">
      <t>チョウキマエウケキンレイニュウ</t>
    </rPh>
    <rPh sb="105" eb="108">
      <t>ザツシュウエキ</t>
    </rPh>
    <rPh sb="109" eb="110">
      <t>ゲン</t>
    </rPh>
    <rPh sb="114" eb="116">
      <t>ケイジョウ</t>
    </rPh>
    <rPh sb="116" eb="118">
      <t>シュウエキ</t>
    </rPh>
    <rPh sb="121" eb="122">
      <t>ド</t>
    </rPh>
    <rPh sb="122" eb="123">
      <t>ヒ</t>
    </rPh>
    <rPh sb="127" eb="128">
      <t>ゲン</t>
    </rPh>
    <rPh sb="133" eb="135">
      <t>イッポウ</t>
    </rPh>
    <rPh sb="136" eb="138">
      <t>ヒヨウ</t>
    </rPh>
    <rPh sb="144" eb="147">
      <t>イタクリョウ</t>
    </rPh>
    <rPh sb="150" eb="151">
      <t>ゾウ</t>
    </rPh>
    <rPh sb="155" eb="157">
      <t>キギョウ</t>
    </rPh>
    <rPh sb="157" eb="158">
      <t>ダン</t>
    </rPh>
    <rPh sb="158" eb="160">
      <t>トウゴウ</t>
    </rPh>
    <rPh sb="161" eb="162">
      <t>サイ</t>
    </rPh>
    <rPh sb="165" eb="167">
      <t>シサン</t>
    </rPh>
    <rPh sb="167" eb="169">
      <t>セイリ</t>
    </rPh>
    <rPh sb="172" eb="174">
      <t>シサン</t>
    </rPh>
    <rPh sb="174" eb="176">
      <t>ゲンモウ</t>
    </rPh>
    <rPh sb="176" eb="177">
      <t>ヒ</t>
    </rPh>
    <rPh sb="178" eb="179">
      <t>ゾウ</t>
    </rPh>
    <rPh sb="183" eb="185">
      <t>エイキョウ</t>
    </rPh>
    <rPh sb="187" eb="189">
      <t>ケイジョウ</t>
    </rPh>
    <rPh sb="189" eb="191">
      <t>ヒヨウ</t>
    </rPh>
    <rPh sb="200" eb="201">
      <t>ゾウ</t>
    </rPh>
    <rPh sb="206" eb="208">
      <t>イジョウ</t>
    </rPh>
    <rPh sb="209" eb="211">
      <t>リユウ</t>
    </rPh>
    <rPh sb="215" eb="217">
      <t>ケイジョウ</t>
    </rPh>
    <rPh sb="217" eb="219">
      <t>シュウシ</t>
    </rPh>
    <rPh sb="219" eb="221">
      <t>ヒリツ</t>
    </rPh>
    <rPh sb="223" eb="226">
      <t>ゼンネンド</t>
    </rPh>
    <rPh sb="226" eb="227">
      <t>ヒ</t>
    </rPh>
    <rPh sb="234" eb="235">
      <t>ゲン</t>
    </rPh>
    <rPh sb="254" eb="255">
      <t>トモナ</t>
    </rPh>
    <rPh sb="256" eb="258">
      <t>シチョウ</t>
    </rPh>
    <rPh sb="258" eb="259">
      <t>ブ</t>
    </rPh>
    <rPh sb="259" eb="260">
      <t>キョク</t>
    </rPh>
    <rPh sb="262" eb="264">
      <t>タイショク</t>
    </rPh>
    <rPh sb="264" eb="265">
      <t>キン</t>
    </rPh>
    <rPh sb="266" eb="268">
      <t>セイサン</t>
    </rPh>
    <rPh sb="271" eb="273">
      <t>ゲンキン</t>
    </rPh>
    <rPh sb="274" eb="276">
      <t>ゾウカ</t>
    </rPh>
    <rPh sb="286" eb="287">
      <t>スク</t>
    </rPh>
    <rPh sb="295" eb="297">
      <t>ゲンキン</t>
    </rPh>
    <rPh sb="297" eb="299">
      <t>シシュツ</t>
    </rPh>
    <rPh sb="299" eb="300">
      <t>オヨ</t>
    </rPh>
    <rPh sb="301" eb="303">
      <t>ネンド</t>
    </rPh>
    <rPh sb="303" eb="304">
      <t>マツ</t>
    </rPh>
    <rPh sb="304" eb="306">
      <t>ジテン</t>
    </rPh>
    <rPh sb="307" eb="310">
      <t>ミバライキン</t>
    </rPh>
    <rPh sb="311" eb="313">
      <t>ゲンショウ</t>
    </rPh>
    <rPh sb="319" eb="322">
      <t>ゼンネンド</t>
    </rPh>
    <rPh sb="322" eb="323">
      <t>ヒ</t>
    </rPh>
    <rPh sb="332" eb="333">
      <t>ゾウ</t>
    </rPh>
    <rPh sb="414" eb="416">
      <t>レイワ</t>
    </rPh>
    <rPh sb="417" eb="418">
      <t>ネン</t>
    </rPh>
    <rPh sb="418" eb="419">
      <t>ド</t>
    </rPh>
    <rPh sb="419" eb="420">
      <t>オヨ</t>
    </rPh>
    <rPh sb="428" eb="430">
      <t>キュウスイ</t>
    </rPh>
    <rPh sb="430" eb="432">
      <t>シュウエキ</t>
    </rPh>
    <rPh sb="433" eb="435">
      <t>ゲンショウ</t>
    </rPh>
    <rPh sb="436" eb="438">
      <t>ゲンイン</t>
    </rPh>
    <rPh sb="439" eb="441">
      <t>スウチ</t>
    </rPh>
    <rPh sb="442" eb="443">
      <t>タカ</t>
    </rPh>
    <rPh sb="484" eb="486">
      <t>ヒヨウ</t>
    </rPh>
    <rPh sb="487" eb="488">
      <t>ゾウ</t>
    </rPh>
    <rPh sb="491" eb="493">
      <t>キュウスイ</t>
    </rPh>
    <rPh sb="493" eb="495">
      <t>ゲンカ</t>
    </rPh>
    <rPh sb="496" eb="498">
      <t>ゾウカ</t>
    </rPh>
    <rPh sb="503" eb="505">
      <t>ゼンネン</t>
    </rPh>
    <rPh sb="508" eb="509">
      <t>ヒク</t>
    </rPh>
    <phoneticPr fontId="4"/>
  </si>
  <si>
    <t>　有形固定資産減価償却率は、企業団統合に際しての資産整理による除却の影響により、令和6年度は類似団体平均値よりも低くなった。しかしながら、法定耐用年数に近い資産がまだ多い状況である。
　管路経年化率は、類似団体平均値と比較すると高く、老朽化した管路が多くなっている。令和6年度は昭和59年度に布設した梅の里等の配水管が耐用年数を迎えたことにより、それぞれ管路経年化率が増加した。このような状況を踏まえ、本市では以前から更新工事に積極的に取り組んでおり、管路更新率は類似団体平均値と比較して高い数値を維持している。</t>
    <rPh sb="24" eb="26">
      <t>シサン</t>
    </rPh>
    <rPh sb="26" eb="28">
      <t>セイリ</t>
    </rPh>
    <rPh sb="31" eb="33">
      <t>ジョキャク</t>
    </rPh>
    <rPh sb="34" eb="36">
      <t>エイキョウ</t>
    </rPh>
    <rPh sb="55" eb="56">
      <t>ヒク</t>
    </rPh>
    <rPh sb="72" eb="73">
      <t>タカ</t>
    </rPh>
    <rPh sb="74" eb="76">
      <t>スウチ</t>
    </rPh>
    <rPh sb="105" eb="107">
      <t>レイワ</t>
    </rPh>
    <rPh sb="108" eb="110">
      <t>ネンド</t>
    </rPh>
    <rPh sb="112" eb="114">
      <t>ショウワ</t>
    </rPh>
    <rPh sb="116" eb="118">
      <t>ネンド</t>
    </rPh>
    <rPh sb="119" eb="121">
      <t>フセツ</t>
    </rPh>
    <rPh sb="123" eb="125">
      <t>コンゴウ</t>
    </rPh>
    <rPh sb="125" eb="126">
      <t>ヒガシ</t>
    </rPh>
    <rPh sb="126" eb="128">
      <t>チク</t>
    </rPh>
    <rPh sb="129" eb="132">
      <t>ハイスイカン</t>
    </rPh>
    <rPh sb="164" eb="166">
      <t>レイワ</t>
    </rPh>
    <rPh sb="167" eb="168">
      <t>ネン</t>
    </rPh>
    <rPh sb="168" eb="169">
      <t>ド</t>
    </rPh>
    <rPh sb="174" eb="179">
      <t>キギョウダントウゴウ</t>
    </rPh>
    <rPh sb="180" eb="181">
      <t>サイ</t>
    </rPh>
    <rPh sb="182" eb="184">
      <t>シサン</t>
    </rPh>
    <rPh sb="184" eb="186">
      <t>セイリ</t>
    </rPh>
    <rPh sb="187" eb="188">
      <t>トモナ</t>
    </rPh>
    <rPh sb="204" eb="206">
      <t>ルイジ</t>
    </rPh>
    <rPh sb="206" eb="211">
      <t>ダンタイヘイキンチ</t>
    </rPh>
    <rPh sb="212" eb="214">
      <t>ヒカク</t>
    </rPh>
    <phoneticPr fontId="4"/>
  </si>
  <si>
    <t>　管路の老朽化に加え、配水池の更新時期も迎えており、更新費用が増大していくことが予想される。資金残高と配水池の更新にかかる費用に注視しながら、管路の更新を行っていく必要がある。事業を着実に進めていくためには、資金の確保と経費の抑制が課題となってくる。甲田浄水場浄水機能の廃止による後年度に負担すべきであった修繕費及び更新費用の抑制、マイクロ水力発電事業による新たな収益の確保、他市と漏水調査業務の共同発注を行うことでの経費の抑制などを行ってきた。令和6年度は、遊休地売却により財源確保及び後年度の維持管理費用の抑制を行った。令和7年度には企業団との統合、料金改定を行う。このほか、今後減少する水需要にあわせて施設の統廃合を進めることにより、安心・安全な水の供給を継続していくために経営の改善を行っていく。</t>
    <rPh sb="8" eb="9">
      <t>クワ</t>
    </rPh>
    <rPh sb="11" eb="14">
      <t>ハイスイチ</t>
    </rPh>
    <rPh sb="15" eb="17">
      <t>コウシン</t>
    </rPh>
    <rPh sb="17" eb="19">
      <t>ジキ</t>
    </rPh>
    <rPh sb="20" eb="21">
      <t>ムカ</t>
    </rPh>
    <rPh sb="26" eb="28">
      <t>コウシン</t>
    </rPh>
    <rPh sb="28" eb="30">
      <t>ヒヨウ</t>
    </rPh>
    <rPh sb="31" eb="33">
      <t>ゾウダイ</t>
    </rPh>
    <rPh sb="40" eb="42">
      <t>ヨソウ</t>
    </rPh>
    <rPh sb="46" eb="48">
      <t>シキン</t>
    </rPh>
    <rPh sb="48" eb="50">
      <t>ザンダカ</t>
    </rPh>
    <rPh sb="51" eb="53">
      <t>ハイスイ</t>
    </rPh>
    <rPh sb="53" eb="54">
      <t>イケ</t>
    </rPh>
    <rPh sb="55" eb="57">
      <t>コウシン</t>
    </rPh>
    <rPh sb="61" eb="63">
      <t>ヒヨウ</t>
    </rPh>
    <rPh sb="64" eb="66">
      <t>チュウシ</t>
    </rPh>
    <rPh sb="71" eb="73">
      <t>カンロ</t>
    </rPh>
    <rPh sb="77" eb="78">
      <t>オコナ</t>
    </rPh>
    <rPh sb="82" eb="84">
      <t>ヒツヨウ</t>
    </rPh>
    <rPh sb="88" eb="90">
      <t>ジギョウ</t>
    </rPh>
    <rPh sb="91" eb="93">
      <t>チャクジツ</t>
    </rPh>
    <rPh sb="94" eb="95">
      <t>スス</t>
    </rPh>
    <rPh sb="110" eb="112">
      <t>ケイヒ</t>
    </rPh>
    <rPh sb="113" eb="115">
      <t>ヨクセイ</t>
    </rPh>
    <rPh sb="163" eb="165">
      <t>ヨクセイ</t>
    </rPh>
    <rPh sb="191" eb="193">
      <t>ロウスイ</t>
    </rPh>
    <rPh sb="193" eb="195">
      <t>チョウサ</t>
    </rPh>
    <rPh sb="217" eb="218">
      <t>オコナ</t>
    </rPh>
    <rPh sb="223" eb="225">
      <t>レイワ</t>
    </rPh>
    <rPh sb="226" eb="228">
      <t>ネンド</t>
    </rPh>
    <rPh sb="230" eb="233">
      <t>ユウキュウチ</t>
    </rPh>
    <rPh sb="233" eb="235">
      <t>バイキャク</t>
    </rPh>
    <rPh sb="238" eb="240">
      <t>ザイゲン</t>
    </rPh>
    <rPh sb="240" eb="242">
      <t>カクホ</t>
    </rPh>
    <rPh sb="242" eb="243">
      <t>オヨ</t>
    </rPh>
    <rPh sb="244" eb="247">
      <t>コウネンド</t>
    </rPh>
    <rPh sb="248" eb="250">
      <t>イジ</t>
    </rPh>
    <rPh sb="250" eb="252">
      <t>カンリ</t>
    </rPh>
    <rPh sb="252" eb="254">
      <t>ヒヨウ</t>
    </rPh>
    <rPh sb="255" eb="257">
      <t>ヨクセイ</t>
    </rPh>
    <rPh sb="258" eb="259">
      <t>オコナ</t>
    </rPh>
    <rPh sb="262" eb="264">
      <t>レイワ</t>
    </rPh>
    <rPh sb="265" eb="267">
      <t>ネンド</t>
    </rPh>
    <rPh sb="269" eb="271">
      <t>キギョウ</t>
    </rPh>
    <rPh sb="271" eb="272">
      <t>ダン</t>
    </rPh>
    <rPh sb="274" eb="276">
      <t>トウゴウ</t>
    </rPh>
    <rPh sb="277" eb="279">
      <t>リョウキン</t>
    </rPh>
    <rPh sb="279" eb="281">
      <t>カイテイ</t>
    </rPh>
    <rPh sb="282" eb="283">
      <t>オコナ</t>
    </rPh>
    <rPh sb="290" eb="292">
      <t>コンゴ</t>
    </rPh>
    <rPh sb="340" eb="342">
      <t>ケイエイ</t>
    </rPh>
    <rPh sb="343" eb="34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</si>
</sst>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1.25</c:v>
                </c:pt>
                <c:pt idx="1">
                  <c:v>1.1200000000000001</c:v>
                </c:pt>
                <c:pt idx="2">
                  <c:v>1.1000000000000001</c:v>
                </c:pt>
                <c:pt idx="3">
                  <c:v>0.76</c:v>
                </c:pt>
                <c:pt idx="4">
                  <c:v>0.76</c:v>
                </c:pt>
              </c:numCache>
            </c:numRef>
          </c:val>
          <c:extLst>
            <c:ext xmlns:c16="http://schemas.microsoft.com/office/drawing/2014/chart" uri="{C3380CC4-5D6E-409C-BE32-E72D297353CC}">
              <c16:uniqueId val="{00000000-E646-4645-8E8A-28AFC95CE6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E646-4645-8E8A-28AFC95CE6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59.67</c:v>
                </c:pt>
                <c:pt idx="1">
                  <c:v>58.71</c:v>
                </c:pt>
                <c:pt idx="2">
                  <c:v>56.15</c:v>
                </c:pt>
                <c:pt idx="3">
                  <c:v>54.63</c:v>
                </c:pt>
                <c:pt idx="4">
                  <c:v>53.87</c:v>
                </c:pt>
              </c:numCache>
            </c:numRef>
          </c:val>
          <c:extLst>
            <c:ext xmlns:c16="http://schemas.microsoft.com/office/drawing/2014/chart" uri="{C3380CC4-5D6E-409C-BE32-E72D297353CC}">
              <c16:uniqueId val="{00000000-6E99-4D1D-B855-9DD82B6FDC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6E99-4D1D-B855-9DD82B6FDC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96.26</c:v>
                </c:pt>
                <c:pt idx="1">
                  <c:v>95.64</c:v>
                </c:pt>
                <c:pt idx="2">
                  <c:v>97.66</c:v>
                </c:pt>
                <c:pt idx="3">
                  <c:v>98.27</c:v>
                </c:pt>
                <c:pt idx="4">
                  <c:v>99.3</c:v>
                </c:pt>
              </c:numCache>
            </c:numRef>
          </c:val>
          <c:extLst>
            <c:ext xmlns:c16="http://schemas.microsoft.com/office/drawing/2014/chart" uri="{C3380CC4-5D6E-409C-BE32-E72D297353CC}">
              <c16:uniqueId val="{00000000-E321-4E30-8CFF-C0C0A9AE96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E321-4E30-8CFF-C0C0A9AE96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103.02</c:v>
                </c:pt>
                <c:pt idx="1">
                  <c:v>107.93</c:v>
                </c:pt>
                <c:pt idx="2">
                  <c:v>109.54</c:v>
                </c:pt>
                <c:pt idx="3">
                  <c:v>109.68</c:v>
                </c:pt>
                <c:pt idx="4">
                  <c:v>104.68</c:v>
                </c:pt>
              </c:numCache>
            </c:numRef>
          </c:val>
          <c:extLst>
            <c:ext xmlns:c16="http://schemas.microsoft.com/office/drawing/2014/chart" uri="{C3380CC4-5D6E-409C-BE32-E72D297353CC}">
              <c16:uniqueId val="{00000000-394A-4731-91B4-54886BEEFA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394A-4731-91B4-54886BEEFA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51.35</c:v>
                </c:pt>
                <c:pt idx="1">
                  <c:v>50.99</c:v>
                </c:pt>
                <c:pt idx="2">
                  <c:v>51.88</c:v>
                </c:pt>
                <c:pt idx="3">
                  <c:v>51.96</c:v>
                </c:pt>
                <c:pt idx="4">
                  <c:v>52.31</c:v>
                </c:pt>
              </c:numCache>
            </c:numRef>
          </c:val>
          <c:extLst>
            <c:ext xmlns:c16="http://schemas.microsoft.com/office/drawing/2014/chart" uri="{C3380CC4-5D6E-409C-BE32-E72D297353CC}">
              <c16:uniqueId val="{00000000-8D56-4E03-A81F-8FE882E013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8D56-4E03-A81F-8FE882E013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31.22</c:v>
                </c:pt>
                <c:pt idx="1">
                  <c:v>35.29</c:v>
                </c:pt>
                <c:pt idx="2">
                  <c:v>35.4</c:v>
                </c:pt>
                <c:pt idx="3">
                  <c:v>37.56</c:v>
                </c:pt>
                <c:pt idx="4">
                  <c:v>41.73</c:v>
                </c:pt>
              </c:numCache>
            </c:numRef>
          </c:val>
          <c:extLst>
            <c:ext xmlns:c16="http://schemas.microsoft.com/office/drawing/2014/chart" uri="{C3380CC4-5D6E-409C-BE32-E72D297353CC}">
              <c16:uniqueId val="{00000000-1B27-41E3-A21F-F1E3FE890E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1B27-41E3-A21F-F1E3FE890E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90-4B86-9E93-1A54E6CCCA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0290-4B86-9E93-1A54E6CCCA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279.67</c:v>
                </c:pt>
                <c:pt idx="1">
                  <c:v>251.45</c:v>
                </c:pt>
                <c:pt idx="2">
                  <c:v>405.37</c:v>
                </c:pt>
                <c:pt idx="3">
                  <c:v>300.27</c:v>
                </c:pt>
                <c:pt idx="4">
                  <c:v>374.39</c:v>
                </c:pt>
              </c:numCache>
            </c:numRef>
          </c:val>
          <c:extLst>
            <c:ext xmlns:c16="http://schemas.microsoft.com/office/drawing/2014/chart" uri="{C3380CC4-5D6E-409C-BE32-E72D297353CC}">
              <c16:uniqueId val="{00000000-388C-47F4-AA19-AD9115AD353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388C-47F4-AA19-AD9115AD353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220.46</c:v>
                </c:pt>
                <c:pt idx="1">
                  <c:v>223.18</c:v>
                </c:pt>
                <c:pt idx="2">
                  <c:v>282.08999999999997</c:v>
                </c:pt>
                <c:pt idx="3">
                  <c:v>270.39</c:v>
                </c:pt>
                <c:pt idx="4">
                  <c:v>290.33999999999997</c:v>
                </c:pt>
              </c:numCache>
            </c:numRef>
          </c:val>
          <c:extLst>
            <c:ext xmlns:c16="http://schemas.microsoft.com/office/drawing/2014/chart" uri="{C3380CC4-5D6E-409C-BE32-E72D297353CC}">
              <c16:uniqueId val="{00000000-D9CC-4746-A697-3FE0B6D6DD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9CC-4746-A697-3FE0B6D6DD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94.26</c:v>
                </c:pt>
                <c:pt idx="1">
                  <c:v>105.18</c:v>
                </c:pt>
                <c:pt idx="2">
                  <c:v>86.88</c:v>
                </c:pt>
                <c:pt idx="3">
                  <c:v>100.81</c:v>
                </c:pt>
                <c:pt idx="4">
                  <c:v>95.17</c:v>
                </c:pt>
              </c:numCache>
            </c:numRef>
          </c:val>
          <c:extLst>
            <c:ext xmlns:c16="http://schemas.microsoft.com/office/drawing/2014/chart" uri="{C3380CC4-5D6E-409C-BE32-E72D297353CC}">
              <c16:uniqueId val="{00000000-8DB0-49C6-9E1E-5C98A44584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8DB0-49C6-9E1E-5C98A44584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146.35</c:v>
                </c:pt>
                <c:pt idx="1">
                  <c:v>142.96</c:v>
                </c:pt>
                <c:pt idx="2">
                  <c:v>154.28</c:v>
                </c:pt>
                <c:pt idx="3">
                  <c:v>153.04</c:v>
                </c:pt>
                <c:pt idx="4">
                  <c:v>163.24</c:v>
                </c:pt>
              </c:numCache>
            </c:numRef>
          </c:val>
          <c:extLst>
            <c:ext xmlns:c16="http://schemas.microsoft.com/office/drawing/2014/chart" uri="{C3380CC4-5D6E-409C-BE32-E72D297353CC}">
              <c16:uniqueId val="{00000000-F6C0-4E92-856C-7BE22BFC4B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F6C0-4E92-856C-7BE22BFC4B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富田林市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105715</v>
      </c>
      <c r="AM8" s="44"/>
      <c r="AN8" s="44"/>
      <c r="AO8" s="44"/>
      <c r="AP8" s="44"/>
      <c r="AQ8" s="44"/>
      <c r="AR8" s="44"/>
      <c r="AS8" s="44"/>
      <c r="AT8" s="45">
        <f>データ!$S$6</f>
        <v>39.72</v>
      </c>
      <c r="AU8" s="46"/>
      <c r="AV8" s="46"/>
      <c r="AW8" s="46"/>
      <c r="AX8" s="46"/>
      <c r="AY8" s="46"/>
      <c r="AZ8" s="46"/>
      <c r="BA8" s="46"/>
      <c r="BB8" s="47">
        <f>データ!$T$6</f>
        <v>2661.51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77.739999999999995</v>
      </c>
      <c r="J10" s="46"/>
      <c r="K10" s="46"/>
      <c r="L10" s="46"/>
      <c r="M10" s="46"/>
      <c r="N10" s="46"/>
      <c r="O10" s="80"/>
      <c r="P10" s="47">
        <f>データ!$P$6</f>
        <v>99.99</v>
      </c>
      <c r="Q10" s="47"/>
      <c r="R10" s="47"/>
      <c r="S10" s="47"/>
      <c r="T10" s="47"/>
      <c r="U10" s="47"/>
      <c r="V10" s="47"/>
      <c r="W10" s="44">
        <f>データ!$Q$6</f>
        <v>2816</v>
      </c>
      <c r="X10" s="44"/>
      <c r="Y10" s="44"/>
      <c r="Z10" s="44"/>
      <c r="AA10" s="44"/>
      <c r="AB10" s="44"/>
      <c r="AC10" s="44"/>
      <c r="AD10" s="2"/>
      <c r="AE10" s="2"/>
      <c r="AF10" s="2"/>
      <c r="AG10" s="2"/>
      <c r="AH10" s="2"/>
      <c r="AI10" s="2"/>
      <c r="AJ10" s="2"/>
      <c r="AK10" s="2"/>
      <c r="AL10" s="44">
        <f>データ!$U$6</f>
        <v>105235</v>
      </c>
      <c r="AM10" s="44"/>
      <c r="AN10" s="44"/>
      <c r="AO10" s="44"/>
      <c r="AP10" s="44"/>
      <c r="AQ10" s="44"/>
      <c r="AR10" s="44"/>
      <c r="AS10" s="44"/>
      <c r="AT10" s="45">
        <f>データ!$V$6</f>
        <v>39.72</v>
      </c>
      <c r="AU10" s="46"/>
      <c r="AV10" s="46"/>
      <c r="AW10" s="46"/>
      <c r="AX10" s="46"/>
      <c r="AY10" s="46"/>
      <c r="AZ10" s="46"/>
      <c r="BA10" s="46"/>
      <c r="BB10" s="47">
        <f>データ!$W$6</f>
        <v>2649.42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8OtuZSaxiuQK5Q618xa3uXlZFjfyboWtp8uftI23b9gu471Zi5mYIE4wPXV8PcBMhRTpyCssdsO0s/cVt4QCQ==" saltValue="bc49KkYo4eB3aY3c64qX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272141</v>
      </c>
      <c r="D6" s="20">
        <f t="shared" si="3"/>
        <v>46</v>
      </c>
      <c r="E6" s="20">
        <f t="shared" si="3"/>
        <v>1</v>
      </c>
      <c r="F6" s="20">
        <f t="shared" si="3"/>
        <v>0</v>
      </c>
      <c r="G6" s="20">
        <f t="shared" si="3"/>
        <v>1</v>
      </c>
      <c r="H6" s="20" t="str">
        <f t="shared" si="3"/>
        <v>大阪府　富田林市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77.739999999999995</v>
      </c>
      <c r="P6" s="21">
        <f t="shared" si="3"/>
        <v>99.99</v>
      </c>
      <c r="Q6" s="21">
        <f t="shared" si="3"/>
        <v>2816</v>
      </c>
      <c r="R6" s="21">
        <f t="shared" si="3"/>
        <v>105715</v>
      </c>
      <c r="S6" s="21">
        <f t="shared" si="3"/>
        <v>39.72</v>
      </c>
      <c r="T6" s="21">
        <f t="shared" si="3"/>
        <v>2661.51</v>
      </c>
      <c r="U6" s="21">
        <f t="shared" si="3"/>
        <v>105235</v>
      </c>
      <c r="V6" s="21">
        <f t="shared" si="3"/>
        <v>39.72</v>
      </c>
      <c r="W6" s="21">
        <f t="shared" si="3"/>
        <v>2649.42</v>
      </c>
      <c r="X6" s="22">
        <f>IF(X7="",NA(),X7)</f>
        <v>103.02</v>
      </c>
      <c r="Y6" s="22">
        <f t="shared" ref="Y6:AG6" si="4">IF(Y7="",NA(),Y7)</f>
        <v>107.93</v>
      </c>
      <c r="Z6" s="22">
        <f t="shared" si="4"/>
        <v>109.54</v>
      </c>
      <c r="AA6" s="22">
        <f t="shared" si="4"/>
        <v>109.68</v>
      </c>
      <c r="AB6" s="22">
        <f t="shared" si="4"/>
        <v>104.68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279.67</v>
      </c>
      <c r="AU6" s="22">
        <f t="shared" ref="AU6:BC6" si="6">IF(AU7="",NA(),AU7)</f>
        <v>251.45</v>
      </c>
      <c r="AV6" s="22">
        <f t="shared" si="6"/>
        <v>405.37</v>
      </c>
      <c r="AW6" s="22">
        <f t="shared" si="6"/>
        <v>300.27</v>
      </c>
      <c r="AX6" s="22">
        <f t="shared" si="6"/>
        <v>374.39</v>
      </c>
      <c r="AY6" s="22">
        <f t="shared" si="6"/>
        <v>360.96</v>
      </c>
      <c r="AZ6" s="22">
        <f t="shared" si="6"/>
        <v>351.29</v>
      </c>
      <c r="BA6" s="22">
        <f t="shared" si="6"/>
        <v>364.24</v>
      </c>
      <c r="BB6" s="22">
        <f t="shared" si="6"/>
        <v>369.82</v>
      </c>
      <c r="BC6" s="22">
        <f t="shared" si="6"/>
        <v>355.75</v>
      </c>
      <c r="BD6" s="21" t="str">
        <f>IF(BD7="","",IF(BD7="-","【-】","【"&amp;SUBSTITUTE(TEXT(BD7,"#,##0.00"),"-","△")&amp;"】"))</f>
        <v>【239.69】</v>
      </c>
      <c r="BE6" s="22">
        <f>IF(BE7="",NA(),BE7)</f>
        <v>220.46</v>
      </c>
      <c r="BF6" s="22">
        <f t="shared" ref="BF6:BN6" si="7">IF(BF7="",NA(),BF7)</f>
        <v>223.18</v>
      </c>
      <c r="BG6" s="22">
        <f t="shared" si="7"/>
        <v>282.08999999999997</v>
      </c>
      <c r="BH6" s="22">
        <f t="shared" si="7"/>
        <v>270.39</v>
      </c>
      <c r="BI6" s="22">
        <f t="shared" si="7"/>
        <v>290.33999999999997</v>
      </c>
      <c r="BJ6" s="22">
        <f t="shared" si="7"/>
        <v>239.18</v>
      </c>
      <c r="BK6" s="22">
        <f t="shared" si="7"/>
        <v>236.29</v>
      </c>
      <c r="BL6" s="22">
        <f t="shared" si="7"/>
        <v>238.77</v>
      </c>
      <c r="BM6" s="22">
        <f t="shared" si="7"/>
        <v>218.57</v>
      </c>
      <c r="BN6" s="22">
        <f t="shared" si="7"/>
        <v>222.45</v>
      </c>
      <c r="BO6" s="21" t="str">
        <f>IF(BO7="","",IF(BO7="-","【-】","【"&amp;SUBSTITUTE(TEXT(BO7,"#,##0.00"),"-","△")&amp;"】"))</f>
        <v>【264.86】</v>
      </c>
      <c r="BP6" s="22">
        <f>IF(BP7="",NA(),BP7)</f>
        <v>94.26</v>
      </c>
      <c r="BQ6" s="22">
        <f t="shared" ref="BQ6:BY6" si="8">IF(BQ7="",NA(),BQ7)</f>
        <v>105.18</v>
      </c>
      <c r="BR6" s="22">
        <f t="shared" si="8"/>
        <v>86.88</v>
      </c>
      <c r="BS6" s="22">
        <f t="shared" si="8"/>
        <v>100.81</v>
      </c>
      <c r="BT6" s="22">
        <f t="shared" si="8"/>
        <v>95.17</v>
      </c>
      <c r="BU6" s="22">
        <f t="shared" si="8"/>
        <v>101.89</v>
      </c>
      <c r="BV6" s="22">
        <f t="shared" si="8"/>
        <v>104.33</v>
      </c>
      <c r="BW6" s="22">
        <f t="shared" si="8"/>
        <v>98.85</v>
      </c>
      <c r="BX6" s="22">
        <f t="shared" si="8"/>
        <v>101.78</v>
      </c>
      <c r="BY6" s="22">
        <f t="shared" si="8"/>
        <v>100.33</v>
      </c>
      <c r="BZ6" s="21" t="str">
        <f>IF(BZ7="","",IF(BZ7="-","【-】","【"&amp;SUBSTITUTE(TEXT(BZ7,"#,##0.00"),"-","△")&amp;"】"))</f>
        <v>【97.59】</v>
      </c>
      <c r="CA6" s="22">
        <f>IF(CA7="",NA(),CA7)</f>
        <v>146.35</v>
      </c>
      <c r="CB6" s="22">
        <f t="shared" ref="CB6:CJ6" si="9">IF(CB7="",NA(),CB7)</f>
        <v>142.96</v>
      </c>
      <c r="CC6" s="22">
        <f t="shared" si="9"/>
        <v>154.28</v>
      </c>
      <c r="CD6" s="22">
        <f t="shared" si="9"/>
        <v>153.04</v>
      </c>
      <c r="CE6" s="22">
        <f t="shared" si="9"/>
        <v>163.24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59.67</v>
      </c>
      <c r="CM6" s="22">
        <f t="shared" ref="CM6:CU6" si="10">IF(CM7="",NA(),CM7)</f>
        <v>58.71</v>
      </c>
      <c r="CN6" s="22">
        <f t="shared" si="10"/>
        <v>56.15</v>
      </c>
      <c r="CO6" s="22">
        <f t="shared" si="10"/>
        <v>54.63</v>
      </c>
      <c r="CP6" s="22">
        <f t="shared" si="10"/>
        <v>53.87</v>
      </c>
      <c r="CQ6" s="22">
        <f t="shared" si="10"/>
        <v>63.23</v>
      </c>
      <c r="CR6" s="22">
        <f t="shared" si="10"/>
        <v>62.59</v>
      </c>
      <c r="CS6" s="22">
        <f t="shared" si="10"/>
        <v>61.81</v>
      </c>
      <c r="CT6" s="22">
        <f t="shared" si="10"/>
        <v>62.35</v>
      </c>
      <c r="CU6" s="22">
        <f t="shared" si="10"/>
        <v>62.69</v>
      </c>
      <c r="CV6" s="21" t="str">
        <f>IF(CV7="","",IF(CV7="-","【-】","【"&amp;SUBSTITUTE(TEXT(CV7,"#,##0.00"),"-","△")&amp;"】"))</f>
        <v>【60.21】</v>
      </c>
      <c r="CW6" s="22">
        <f>IF(CW7="",NA(),CW7)</f>
        <v>96.26</v>
      </c>
      <c r="CX6" s="22">
        <f t="shared" ref="CX6:DF6" si="11">IF(CX7="",NA(),CX7)</f>
        <v>95.64</v>
      </c>
      <c r="CY6" s="22">
        <f t="shared" si="11"/>
        <v>97.66</v>
      </c>
      <c r="CZ6" s="22">
        <f t="shared" si="11"/>
        <v>98.27</v>
      </c>
      <c r="DA6" s="22">
        <f t="shared" si="11"/>
        <v>99.3</v>
      </c>
      <c r="DB6" s="22">
        <f t="shared" si="11"/>
        <v>89.35</v>
      </c>
      <c r="DC6" s="22">
        <f t="shared" si="11"/>
        <v>89.7</v>
      </c>
      <c r="DD6" s="22">
        <f t="shared" si="11"/>
        <v>89.24</v>
      </c>
      <c r="DE6" s="22">
        <f t="shared" si="11"/>
        <v>88.71</v>
      </c>
      <c r="DF6" s="22">
        <f t="shared" si="11"/>
        <v>88.32</v>
      </c>
      <c r="DG6" s="21" t="str">
        <f>IF(DG7="","",IF(DG7="-","【-】","【"&amp;SUBSTITUTE(TEXT(DG7,"#,##0.00"),"-","△")&amp;"】"))</f>
        <v>【89.21】</v>
      </c>
      <c r="DH6" s="22">
        <f>IF(DH7="",NA(),DH7)</f>
        <v>51.35</v>
      </c>
      <c r="DI6" s="22">
        <f t="shared" ref="DI6:DQ6" si="12">IF(DI7="",NA(),DI7)</f>
        <v>50.99</v>
      </c>
      <c r="DJ6" s="22">
        <f t="shared" si="12"/>
        <v>51.88</v>
      </c>
      <c r="DK6" s="22">
        <f t="shared" si="12"/>
        <v>51.96</v>
      </c>
      <c r="DL6" s="22">
        <f t="shared" si="12"/>
        <v>52.31</v>
      </c>
      <c r="DM6" s="22">
        <f t="shared" si="12"/>
        <v>49.62</v>
      </c>
      <c r="DN6" s="22">
        <f t="shared" si="12"/>
        <v>50.5</v>
      </c>
      <c r="DO6" s="22">
        <f t="shared" si="12"/>
        <v>51.28</v>
      </c>
      <c r="DP6" s="22">
        <f t="shared" si="12"/>
        <v>51.95</v>
      </c>
      <c r="DQ6" s="22">
        <f t="shared" si="12"/>
        <v>52.55</v>
      </c>
      <c r="DR6" s="21" t="str">
        <f>IF(DR7="","",IF(DR7="-","【-】","【"&amp;SUBSTITUTE(TEXT(DR7,"#,##0.00"),"-","△")&amp;"】"))</f>
        <v>【52.41】</v>
      </c>
      <c r="DS6" s="22">
        <f>IF(DS7="",NA(),DS7)</f>
        <v>31.22</v>
      </c>
      <c r="DT6" s="22">
        <f t="shared" ref="DT6:EB6" si="13">IF(DT7="",NA(),DT7)</f>
        <v>35.29</v>
      </c>
      <c r="DU6" s="22">
        <f t="shared" si="13"/>
        <v>35.4</v>
      </c>
      <c r="DV6" s="22">
        <f t="shared" si="13"/>
        <v>37.56</v>
      </c>
      <c r="DW6" s="22">
        <f t="shared" si="13"/>
        <v>41.73</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1.25</v>
      </c>
      <c r="EE6" s="22">
        <f t="shared" ref="EE6:EM6" si="14">IF(EE7="",NA(),EE7)</f>
        <v>1.1200000000000001</v>
      </c>
      <c r="EF6" s="22">
        <f t="shared" si="14"/>
        <v>1.1000000000000001</v>
      </c>
      <c r="EG6" s="22">
        <f t="shared" si="14"/>
        <v>0.76</v>
      </c>
      <c r="EH6" s="22">
        <f t="shared" si="14"/>
        <v>0.76</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272141</v>
      </c>
      <c r="D7" s="24">
        <v>46</v>
      </c>
      <c r="E7" s="24">
        <v>1</v>
      </c>
      <c r="F7" s="24">
        <v>0</v>
      </c>
      <c r="G7" s="24">
        <v>1</v>
      </c>
      <c r="H7" s="24" t="s">
        <v>93</v>
      </c>
      <c r="I7" s="24" t="s">
        <v>94</v>
      </c>
      <c r="J7" s="24" t="s">
        <v>95</v>
      </c>
      <c r="K7" s="24" t="s">
        <v>96</v>
      </c>
      <c r="L7" s="24" t="s">
        <v>97</v>
      </c>
      <c r="M7" s="24" t="s">
        <v>98</v>
      </c>
      <c r="N7" s="25" t="s">
        <v>99</v>
      </c>
      <c r="O7" s="25">
        <v>77.739999999999995</v>
      </c>
      <c r="P7" s="25">
        <v>99.99</v>
      </c>
      <c r="Q7" s="25">
        <v>2816</v>
      </c>
      <c r="R7" s="25">
        <v>105715</v>
      </c>
      <c r="S7" s="25">
        <v>39.72</v>
      </c>
      <c r="T7" s="25">
        <v>2661.51</v>
      </c>
      <c r="U7" s="25">
        <v>105235</v>
      </c>
      <c r="V7" s="25">
        <v>39.72</v>
      </c>
      <c r="W7" s="25">
        <v>2649.42</v>
      </c>
      <c r="X7" s="25">
        <v>103.02</v>
      </c>
      <c r="Y7" s="25">
        <v>107.93</v>
      </c>
      <c r="Z7" s="25">
        <v>109.54</v>
      </c>
      <c r="AA7" s="25">
        <v>109.68</v>
      </c>
      <c r="AB7" s="25">
        <v>104.68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279.67</v>
      </c>
      <c r="AU7" s="25">
        <v>251.45</v>
      </c>
      <c r="AV7" s="25">
        <v>405.37</v>
      </c>
      <c r="AW7" s="25">
        <v>300.27</v>
      </c>
      <c r="AX7" s="25">
        <v>374.39</v>
      </c>
      <c r="AY7" s="25">
        <v>360.96</v>
      </c>
      <c r="AZ7" s="25">
        <v>351.29</v>
      </c>
      <c r="BA7" s="25">
        <v>364.24</v>
      </c>
      <c r="BB7" s="25">
        <v>369.82</v>
      </c>
      <c r="BC7" s="25">
        <v>355.75</v>
      </c>
      <c r="BD7" s="25">
        <v>239.69</v>
      </c>
      <c r="BE7" s="25">
        <v>220.46</v>
      </c>
      <c r="BF7" s="25">
        <v>223.18</v>
      </c>
      <c r="BG7" s="25">
        <v>282.08999999999997</v>
      </c>
      <c r="BH7" s="25">
        <v>270.39</v>
      </c>
      <c r="BI7" s="25">
        <v>290.33999999999997</v>
      </c>
      <c r="BJ7" s="25">
        <v>239.18</v>
      </c>
      <c r="BK7" s="25">
        <v>236.29</v>
      </c>
      <c r="BL7" s="25">
        <v>238.77</v>
      </c>
      <c r="BM7" s="25">
        <v>218.57</v>
      </c>
      <c r="BN7" s="25">
        <v>222.45</v>
      </c>
      <c r="BO7" s="25">
        <v>264.86</v>
      </c>
      <c r="BP7" s="25">
        <v>94.26</v>
      </c>
      <c r="BQ7" s="25">
        <v>105.18</v>
      </c>
      <c r="BR7" s="25">
        <v>86.88</v>
      </c>
      <c r="BS7" s="25">
        <v>100.81</v>
      </c>
      <c r="BT7" s="25">
        <v>95.17</v>
      </c>
      <c r="BU7" s="25">
        <v>101.89</v>
      </c>
      <c r="BV7" s="25">
        <v>104.33</v>
      </c>
      <c r="BW7" s="25">
        <v>98.85</v>
      </c>
      <c r="BX7" s="25">
        <v>101.78</v>
      </c>
      <c r="BY7" s="25">
        <v>100.33</v>
      </c>
      <c r="BZ7" s="25">
        <v>97.59</v>
      </c>
      <c r="CA7" s="25">
        <v>146.35</v>
      </c>
      <c r="CB7" s="25">
        <v>142.96</v>
      </c>
      <c r="CC7" s="25">
        <v>154.28</v>
      </c>
      <c r="CD7" s="25">
        <v>153.04</v>
      </c>
      <c r="CE7" s="25">
        <v>163.24</v>
      </c>
      <c r="CF7" s="25">
        <v>156.32</v>
      </c>
      <c r="CG7" s="25">
        <v>157.4</v>
      </c>
      <c r="CH7" s="25">
        <v>162.61000000000001</v>
      </c>
      <c r="CI7" s="25">
        <v>163.94</v>
      </c>
      <c r="CJ7" s="25">
        <v>169.31</v>
      </c>
      <c r="CK7" s="25">
        <v>181.66</v>
      </c>
      <c r="CL7" s="25">
        <v>59.67</v>
      </c>
      <c r="CM7" s="25">
        <v>58.71</v>
      </c>
      <c r="CN7" s="25">
        <v>56.15</v>
      </c>
      <c r="CO7" s="25">
        <v>54.63</v>
      </c>
      <c r="CP7" s="25">
        <v>53.87</v>
      </c>
      <c r="CQ7" s="25">
        <v>63.23</v>
      </c>
      <c r="CR7" s="25">
        <v>62.59</v>
      </c>
      <c r="CS7" s="25">
        <v>61.81</v>
      </c>
      <c r="CT7" s="25">
        <v>62.35</v>
      </c>
      <c r="CU7" s="25">
        <v>62.69</v>
      </c>
      <c r="CV7" s="25">
        <v>60.21</v>
      </c>
      <c r="CW7" s="25">
        <v>96.26</v>
      </c>
      <c r="CX7" s="25">
        <v>95.64</v>
      </c>
      <c r="CY7" s="25">
        <v>97.66</v>
      </c>
      <c r="CZ7" s="25">
        <v>98.27</v>
      </c>
      <c r="DA7" s="25">
        <v>99.3</v>
      </c>
      <c r="DB7" s="25">
        <v>89.35</v>
      </c>
      <c r="DC7" s="25">
        <v>89.7</v>
      </c>
      <c r="DD7" s="25">
        <v>89.24</v>
      </c>
      <c r="DE7" s="25">
        <v>88.71</v>
      </c>
      <c r="DF7" s="25">
        <v>88.32</v>
      </c>
      <c r="DG7" s="25">
        <v>89.21</v>
      </c>
      <c r="DH7" s="25">
        <v>51.35</v>
      </c>
      <c r="DI7" s="25">
        <v>50.99</v>
      </c>
      <c r="DJ7" s="25">
        <v>51.88</v>
      </c>
      <c r="DK7" s="25">
        <v>51.96</v>
      </c>
      <c r="DL7" s="25">
        <v>52.31</v>
      </c>
      <c r="DM7" s="25">
        <v>49.62</v>
      </c>
      <c r="DN7" s="25">
        <v>50.5</v>
      </c>
      <c r="DO7" s="25">
        <v>51.28</v>
      </c>
      <c r="DP7" s="25">
        <v>51.95</v>
      </c>
      <c r="DQ7" s="25">
        <v>52.55</v>
      </c>
      <c r="DR7" s="25">
        <v>52.41</v>
      </c>
      <c r="DS7" s="25">
        <v>31.22</v>
      </c>
      <c r="DT7" s="25">
        <v>35.29</v>
      </c>
      <c r="DU7" s="25">
        <v>35.4</v>
      </c>
      <c r="DV7" s="25">
        <v>37.56</v>
      </c>
      <c r="DW7" s="25">
        <v>41.73</v>
      </c>
      <c r="DX7" s="25">
        <v>19.510000000000002</v>
      </c>
      <c r="DY7" s="25">
        <v>21.19</v>
      </c>
      <c r="DZ7" s="25">
        <v>22.64</v>
      </c>
      <c r="EA7" s="25">
        <v>24.49</v>
      </c>
      <c r="EB7" s="25">
        <v>25.85</v>
      </c>
      <c r="EC7" s="25">
        <v>26.78</v>
      </c>
      <c r="ED7" s="25">
        <v>1.25</v>
      </c>
      <c r="EE7" s="25">
        <v>1.1200000000000001</v>
      </c>
      <c r="EF7" s="25">
        <v>1.1000000000000001</v>
      </c>
      <c r="EG7" s="25">
        <v>0.76</v>
      </c>
      <c r="EH7" s="25">
        <v>0.76</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青谷　岳寛</dc:creator>
  <cp:lastModifiedBy>椎原　知春</cp:lastModifiedBy>
  <dcterms:created xsi:type="dcterms:W3CDTF">2026-02-19T01:00:36Z</dcterms:created>
  <dcterms:modified xsi:type="dcterms:W3CDTF">2026-02-19T02:46:24Z</dcterms:modified>
</cp:coreProperties>
</file>