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79C4014-8594-4A84-9255-77F96B7C2602}" xr6:coauthVersionLast="47" xr6:coauthVersionMax="47" xr10:uidLastSave="{00000000-0000-0000-0000-000000000000}"/>
  <workbookProtection workbookAlgorithmName="SHA-512" workbookHashValue="155ChSAWWXr0G9yf0kY6h5q8l9HJwutVMK738uYHQTsugxzZaL9HnDMFWBj4sfDTop3cv+EENsRaBYgjjY8aeg==" workbookSaltValue="VS+7p2znAGnPJokaj1Di2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<sst xmlns="http://schemas.openxmlformats.org/spreadsheetml/2006/main" count="236" uniqueCount="117">
  <si>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</si>
  <si>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</si>
  <si>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</si>
  <si>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</si>
  <si>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</si>
  <si>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</si>
  <si>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</si>
  <si>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</si>
  <si>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</si>
  <si>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</si>
  <si>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</si>
  <si>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</si>
  <si>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</si>
  <si>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</si>
  <si>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</si>
  <si>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</si>
  <si>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</si>
  <si>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</si>
  <si>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</si>
  <si>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</si>
  <si>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</si>
  <si>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</si>
  <si>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</si>
  <si>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</si>
  <si>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</si>
  <si>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</si>
  <si>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</si>
  <si>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</si>
  <si>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</si>
  <si>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</si>
  <si>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</si>
  <si>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</si>
  <si>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</si>
  <si>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</si>
  <si>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</si>
  <si>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</si>
  <si>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</si>
  <si>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</si>
  <si>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</si>
  <si>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</si>
  <si>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</si>
  <si>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</si>
  <si>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</si>
  <si>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</si>
  <si>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</si>
  <si>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</si>
  <si>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</si>
  <si>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</si>
  <si>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</si>
  <si>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</si>
  <si>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</si>
  <si>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</si>
  <si>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</si>
  <si>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</si>
  <si>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</si>
  <si>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</si>
  <si>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</si>
  <si>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</si>
  <si>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</si>
  <si>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</si>
  <si>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</si>
  <si>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</si>
  <si>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</si>
  <si>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</si>
  <si>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</si>
  <si>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</si>
  <si>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</si>
  <si>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</si>
  <si>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</si>
  <si>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</si>
  <si>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</si>
  <si>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</si>
  <si>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</si>
  <si>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</si>
  <si>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</si>
  <si>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</si>
  <si>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</si>
  <si>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</si>
  <si>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</si>
  <si>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</si>
  <si>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</si>
  <si>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</si>
  <si>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</si>
  <si>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</si>
  <si>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</si>
  <si>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</si>
  <si>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</si>
  <si>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</si>
  <si>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</si>
  <si>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</si>
  <si>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</si>
  <si>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</si>
  <si>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</si>
  <si>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</si>
  <si>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</si>
  <si>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</si>
  <si>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泉佐野市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</si>
  <si>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</si>
  <si>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</si>
  <si>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</si>
  <si>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</si>
  <si>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</si>
  <si>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</si>
  <si>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</si>
  <si>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</si>
  <si>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</si>
  <si>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</si>
  <si>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</si>
  <si>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</si>
  <si>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</si>
  <si>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</si>
  <si>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</si>
  <si>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</si>
  <si>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</si>
  <si>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本市の下水道事業の経営は、単年度の収支では、健全性・効率性については適正に維持できています。
　①経常収支比率は、近年の経済活動上昇等の影響で前年度より8.26ポイント減の106.44％となりましたが、健全経営の水準である100％を上回っています。
　③流動比率は、流動負債に占める「建設改良費に充てられた企業債の金額」の割合が約49％となっていますが、過去の多額の建設投資による企業債償還金のピークは過ぎており、前年度より14.87ポイント増加しています。
　④企業債残高対事業規模比率は、関西国際空港の開港に合わせた多額の事業投資による企業債の発行により高い水準にあります。使用料収入が増加しているため、前年度より18.8ポイント減となっています。
　⑤経費回収率は、使用料収入の増加により、前年度から8.25ポイント増となっており、100％を超えているため、汚水処理に要した経費を下水道使用料で賄えている良好な状況にあります。
　⑥汚水処理原価は、流域下水道への維持管理費が増加傾向にあるものの、処理水量の増加等のため、前年度より11.5ポイント減となっています。類似団体平均値より高くなっているのは、過去の多額の資本投資に対する減価償却費の負担が大きいことによるものです。
　⑧水洗化率は、類似団体平均値より低くなっていますが、引き続き未接続世帯への戸別訪問による水洗化勧奨を行い、水洗化率の向上を図っていく予定です。</t>
    <rPh sb="57" eb="59">
      <t>キンネン</t>
    </rPh>
    <rPh sb="60" eb="64">
      <t>ケイザイカツドウ</t>
    </rPh>
    <rPh sb="64" eb="67">
      <t>ジョウショウトウ</t>
    </rPh>
    <rPh sb="68" eb="70">
      <t>エイキョウ</t>
    </rPh>
    <rPh sb="84" eb="85">
      <t>ゲン</t>
    </rPh>
    <rPh sb="221" eb="223">
      <t>ゾウカ</t>
    </rPh>
    <rPh sb="295" eb="297">
      <t>ゾウカ</t>
    </rPh>
    <rPh sb="304" eb="305">
      <t>ゼン</t>
    </rPh>
    <rPh sb="305" eb="307">
      <t>ネンド</t>
    </rPh>
    <rPh sb="317" eb="318">
      <t>ゲン</t>
    </rPh>
    <rPh sb="329" eb="331">
      <t>ケイヒ</t>
    </rPh>
    <rPh sb="331" eb="334">
      <t>カイシュウリツ</t>
    </rPh>
    <rPh sb="342" eb="344">
      <t>ゾウカ</t>
    </rPh>
    <rPh sb="361" eb="362">
      <t>ゾウ</t>
    </rPh>
    <rPh sb="451" eb="455">
      <t>ショリスイリョウ</t>
    </rPh>
    <rPh sb="456" eb="458">
      <t>ゾウカ</t>
    </rPh>
    <rPh sb="458" eb="459">
      <t>トウ</t>
    </rPh>
    <rPh sb="476" eb="477">
      <t>ゲン</t>
    </rPh>
    <phoneticPr fontId="4"/>
  </si>
  <si>
    <t>　①下水道事業開始が遅かったことなどから、令和6年度末の下水道普及率は46.8％と低くなっています。有形固定資産減価償却率は、類似団体平均値より低い数値となっていますが、前年度比2.94ポイント増となっています。
　②管渠老朽化率と管渠改善率は、老朽化した下水道管渠はほどんどなく、管渠の更新延長は微少となっています。</t>
    <rPh sb="109" eb="111">
      <t>カンキョ</t>
    </rPh>
    <phoneticPr fontId="4"/>
  </si>
  <si>
    <t xml:space="preserve">　下水道普及率が上昇し、下水道使用料は増収となっており、経費回収率は100％以上であることから、健全経営となっています。
しかしながら、下水道普及率は46.8％と低く、令和6年度に策定した「下水道事業経営戦略」に基づき、今後も下水道の普及促進を行うことから、水洗化勧奨を行うなど収益確保に向けた取り組みを進めるなど、収支バランスを考慮した財政運営を行い、持続可能な事業運営に努めてまいります。
</t>
    <rPh sb="1" eb="7">
      <t>ゲスイドウフキュウリツ</t>
    </rPh>
    <rPh sb="8" eb="10">
      <t>ジョウショウ</t>
    </rPh>
    <rPh sb="19" eb="21">
      <t>ゾウシュウ</t>
    </rPh>
    <rPh sb="110" eb="112">
      <t>コンゴ</t>
    </rPh>
    <rPh sb="113" eb="116">
      <t>ゲスイドウ</t>
    </rPh>
    <rPh sb="117" eb="119">
      <t>フキュウ</t>
    </rPh>
    <rPh sb="119" eb="121">
      <t>ソクシン</t>
    </rPh>
    <rPh sb="122" eb="12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</si>
</sst>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7.0000000000000007E-2</c:v>
                </c:pt>
                <c:pt idx="2">
                  <c:v>0.12</c:v>
                </c:pt>
                <c:pt idx="3" formatCode="#,##0.00;&quot;△&quot;#,##0.00">
                  <c:v>0</c:v>
                </c:pt>
                <c:pt idx="4" formatCode="#,##0.00;&quot;△&quot;#,##0.00">
                  <c:v>0</c:v>
                </c:pt>
              </c:numCache>
            </c:numRef>
          </c:val>
          <c:extLst>
            <c:ext xmlns:c16="http://schemas.microsoft.com/office/drawing/2014/chart" uri="{C3380CC4-5D6E-409C-BE32-E72D297353CC}">
              <c16:uniqueId val="{00000000-2C15-4088-94F8-8C2D55D4D5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0.17</c:v>
                </c:pt>
                <c:pt idx="2">
                  <c:v>0.13</c:v>
                </c:pt>
                <c:pt idx="3">
                  <c:v>0.06</c:v>
                </c:pt>
                <c:pt idx="4">
                  <c:v>0.08</c:v>
                </c:pt>
              </c:numCache>
            </c:numRef>
          </c:val>
          <c:smooth val="0"/>
          <c:extLst>
            <c:ext xmlns:c16="http://schemas.microsoft.com/office/drawing/2014/chart" uri="{C3380CC4-5D6E-409C-BE32-E72D297353CC}">
              <c16:uniqueId val="{00000001-2C15-4088-94F8-8C2D55D4D5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44-422B-B84C-739794334B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64.92</c:v>
                </c:pt>
                <c:pt idx="2">
                  <c:v>64.14</c:v>
                </c:pt>
                <c:pt idx="3">
                  <c:v>63.71</c:v>
                </c:pt>
                <c:pt idx="4">
                  <c:v>64.95</c:v>
                </c:pt>
              </c:numCache>
            </c:numRef>
          </c:val>
          <c:smooth val="0"/>
          <c:extLst>
            <c:ext xmlns:c16="http://schemas.microsoft.com/office/drawing/2014/chart" uri="{C3380CC4-5D6E-409C-BE32-E72D297353CC}">
              <c16:uniqueId val="{00000001-FB44-422B-B84C-739794334B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c:v>
                </c:pt>
                <c:pt idx="1">
                  <c:v>90.58</c:v>
                </c:pt>
                <c:pt idx="2">
                  <c:v>89.53</c:v>
                </c:pt>
                <c:pt idx="3">
                  <c:v>89.18</c:v>
                </c:pt>
                <c:pt idx="4">
                  <c:v>88.87</c:v>
                </c:pt>
              </c:numCache>
            </c:numRef>
          </c:val>
          <c:extLst>
            <c:ext xmlns:c16="http://schemas.microsoft.com/office/drawing/2014/chart" uri="{C3380CC4-5D6E-409C-BE32-E72D297353CC}">
              <c16:uniqueId val="{00000000-784D-4EE7-8C99-DC11F1B92A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92.88</c:v>
                </c:pt>
                <c:pt idx="2">
                  <c:v>92.9</c:v>
                </c:pt>
                <c:pt idx="3">
                  <c:v>92.89</c:v>
                </c:pt>
                <c:pt idx="4">
                  <c:v>93.08</c:v>
                </c:pt>
              </c:numCache>
            </c:numRef>
          </c:val>
          <c:smooth val="0"/>
          <c:extLst>
            <c:ext xmlns:c16="http://schemas.microsoft.com/office/drawing/2014/chart" uri="{C3380CC4-5D6E-409C-BE32-E72D297353CC}">
              <c16:uniqueId val="{00000001-784D-4EE7-8C99-DC11F1B92A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114.9</c:v>
                </c:pt>
                <c:pt idx="1">
                  <c:v>110.97</c:v>
                </c:pt>
                <c:pt idx="2">
                  <c:v>110.66</c:v>
                </c:pt>
                <c:pt idx="3">
                  <c:v>114.7</c:v>
                </c:pt>
                <c:pt idx="4">
                  <c:v>106.44</c:v>
                </c:pt>
              </c:numCache>
            </c:numRef>
          </c:val>
          <c:extLst>
            <c:ext xmlns:c16="http://schemas.microsoft.com/office/drawing/2014/chart" uri="{C3380CC4-5D6E-409C-BE32-E72D297353CC}">
              <c16:uniqueId val="{00000000-7679-4C95-8033-D1830BF3FF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108.04</c:v>
                </c:pt>
                <c:pt idx="2">
                  <c:v>107.49</c:v>
                </c:pt>
                <c:pt idx="3">
                  <c:v>107.64</c:v>
                </c:pt>
                <c:pt idx="4">
                  <c:v>106.35</c:v>
                </c:pt>
              </c:numCache>
            </c:numRef>
          </c:val>
          <c:smooth val="0"/>
          <c:extLst>
            <c:ext xmlns:c16="http://schemas.microsoft.com/office/drawing/2014/chart" uri="{C3380CC4-5D6E-409C-BE32-E72D297353CC}">
              <c16:uniqueId val="{00000001-7679-4C95-8033-D1830BF3FF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3.63</c:v>
                </c:pt>
                <c:pt idx="1">
                  <c:v>7.16</c:v>
                </c:pt>
                <c:pt idx="2">
                  <c:v>10.4</c:v>
                </c:pt>
                <c:pt idx="3">
                  <c:v>13.47</c:v>
                </c:pt>
                <c:pt idx="4">
                  <c:v>16.41</c:v>
                </c:pt>
              </c:numCache>
            </c:numRef>
          </c:val>
          <c:extLst>
            <c:ext xmlns:c16="http://schemas.microsoft.com/office/drawing/2014/chart" uri="{C3380CC4-5D6E-409C-BE32-E72D297353CC}">
              <c16:uniqueId val="{00000000-4DE7-4A3A-8CE5-8908900EC8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25.66</c:v>
                </c:pt>
                <c:pt idx="2">
                  <c:v>27.46</c:v>
                </c:pt>
                <c:pt idx="3">
                  <c:v>29.93</c:v>
                </c:pt>
                <c:pt idx="4">
                  <c:v>31.89</c:v>
                </c:pt>
              </c:numCache>
            </c:numRef>
          </c:val>
          <c:smooth val="0"/>
          <c:extLst>
            <c:ext xmlns:c16="http://schemas.microsoft.com/office/drawing/2014/chart" uri="{C3380CC4-5D6E-409C-BE32-E72D297353CC}">
              <c16:uniqueId val="{00000001-4DE7-4A3A-8CE5-8908900EC8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42-4430-8D9D-6545D7304F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1.61</c:v>
                </c:pt>
                <c:pt idx="2">
                  <c:v>2.08</c:v>
                </c:pt>
                <c:pt idx="3">
                  <c:v>2.74</c:v>
                </c:pt>
                <c:pt idx="4">
                  <c:v>3.24</c:v>
                </c:pt>
              </c:numCache>
            </c:numRef>
          </c:val>
          <c:smooth val="0"/>
          <c:extLst>
            <c:ext xmlns:c16="http://schemas.microsoft.com/office/drawing/2014/chart" uri="{C3380CC4-5D6E-409C-BE32-E72D297353CC}">
              <c16:uniqueId val="{00000001-4942-4430-8D9D-6545D7304F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D-40C0-881A-893CB908C4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4.49</c:v>
                </c:pt>
                <c:pt idx="2">
                  <c:v>5.41</c:v>
                </c:pt>
                <c:pt idx="3">
                  <c:v>5.61</c:v>
                </c:pt>
                <c:pt idx="4">
                  <c:v>6.26</c:v>
                </c:pt>
              </c:numCache>
            </c:numRef>
          </c:val>
          <c:smooth val="0"/>
          <c:extLst>
            <c:ext xmlns:c16="http://schemas.microsoft.com/office/drawing/2014/chart" uri="{C3380CC4-5D6E-409C-BE32-E72D297353CC}">
              <c16:uniqueId val="{00000001-E8FD-40C0-881A-893CB908C4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44.17</c:v>
                </c:pt>
                <c:pt idx="1">
                  <c:v>48.06</c:v>
                </c:pt>
                <c:pt idx="2">
                  <c:v>50.78</c:v>
                </c:pt>
                <c:pt idx="3">
                  <c:v>49.29</c:v>
                </c:pt>
                <c:pt idx="4">
                  <c:v>64.16</c:v>
                </c:pt>
              </c:numCache>
            </c:numRef>
          </c:val>
          <c:extLst>
            <c:ext xmlns:c16="http://schemas.microsoft.com/office/drawing/2014/chart" uri="{C3380CC4-5D6E-409C-BE32-E72D297353CC}">
              <c16:uniqueId val="{00000000-2B21-452E-950B-3165380891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B21-452E-950B-3165380891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801.3</c:v>
                </c:pt>
                <c:pt idx="1">
                  <c:v>772.4</c:v>
                </c:pt>
                <c:pt idx="2">
                  <c:v>856.19</c:v>
                </c:pt>
                <c:pt idx="3">
                  <c:v>820.38</c:v>
                </c:pt>
                <c:pt idx="4">
                  <c:v>801.58</c:v>
                </c:pt>
              </c:numCache>
            </c:numRef>
          </c:val>
          <c:extLst>
            <c:ext xmlns:c16="http://schemas.microsoft.com/office/drawing/2014/chart" uri="{C3380CC4-5D6E-409C-BE32-E72D297353CC}">
              <c16:uniqueId val="{00000000-E839-4E3B-87EF-BD5A3E0BD4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825.1</c:v>
                </c:pt>
                <c:pt idx="2">
                  <c:v>789.87</c:v>
                </c:pt>
                <c:pt idx="3">
                  <c:v>749.43</c:v>
                </c:pt>
                <c:pt idx="4">
                  <c:v>698.04</c:v>
                </c:pt>
              </c:numCache>
            </c:numRef>
          </c:val>
          <c:smooth val="0"/>
          <c:extLst>
            <c:ext xmlns:c16="http://schemas.microsoft.com/office/drawing/2014/chart" uri="{C3380CC4-5D6E-409C-BE32-E72D297353CC}">
              <c16:uniqueId val="{00000001-E839-4E3B-87EF-BD5A3E0BD4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115.99</c:v>
                </c:pt>
                <c:pt idx="1">
                  <c:v>115.87</c:v>
                </c:pt>
                <c:pt idx="2">
                  <c:v>113.53</c:v>
                </c:pt>
                <c:pt idx="3">
                  <c:v>112.8</c:v>
                </c:pt>
                <c:pt idx="4">
                  <c:v>121.05</c:v>
                </c:pt>
              </c:numCache>
            </c:numRef>
          </c:val>
          <c:extLst>
            <c:ext xmlns:c16="http://schemas.microsoft.com/office/drawing/2014/chart" uri="{C3380CC4-5D6E-409C-BE32-E72D297353CC}">
              <c16:uniqueId val="{00000000-8167-4135-9A2C-F90AF7F3BD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97.07</c:v>
                </c:pt>
                <c:pt idx="2">
                  <c:v>98.06</c:v>
                </c:pt>
                <c:pt idx="3">
                  <c:v>98.46</c:v>
                </c:pt>
                <c:pt idx="4">
                  <c:v>97.98</c:v>
                </c:pt>
              </c:numCache>
            </c:numRef>
          </c:val>
          <c:smooth val="0"/>
          <c:extLst>
            <c:ext xmlns:c16="http://schemas.microsoft.com/office/drawing/2014/chart" uri="{C3380CC4-5D6E-409C-BE32-E72D297353CC}">
              <c16:uniqueId val="{00000001-8167-4135-9A2C-F90AF7F3BD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171.82</c:v>
                </c:pt>
                <c:pt idx="1">
                  <c:v>171.3</c:v>
                </c:pt>
                <c:pt idx="2">
                  <c:v>174.1</c:v>
                </c:pt>
                <c:pt idx="3">
                  <c:v>176.04</c:v>
                </c:pt>
                <c:pt idx="4">
                  <c:v>164.54</c:v>
                </c:pt>
              </c:numCache>
            </c:numRef>
          </c:val>
          <c:extLst>
            <c:ext xmlns:c16="http://schemas.microsoft.com/office/drawing/2014/chart" uri="{C3380CC4-5D6E-409C-BE32-E72D297353CC}">
              <c16:uniqueId val="{00000000-FA80-4CBA-A61E-BD65BA49E3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157.81</c:v>
                </c:pt>
                <c:pt idx="2">
                  <c:v>157.37</c:v>
                </c:pt>
                <c:pt idx="3">
                  <c:v>157.44999999999999</c:v>
                </c:pt>
                <c:pt idx="4">
                  <c:v>159.75</c:v>
                </c:pt>
              </c:numCache>
            </c:numRef>
          </c:val>
          <c:smooth val="0"/>
          <c:extLst>
            <c:ext xmlns:c16="http://schemas.microsoft.com/office/drawing/2014/chart" uri="{C3380CC4-5D6E-409C-BE32-E72D297353CC}">
              <c16:uniqueId val="{00000001-FA80-4CBA-A61E-BD65BA49E3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泉佐野市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自治体職員</v>
      </c>
      <c r="AE8" s="71"/>
      <c r="AF8" s="71"/>
      <c r="AG8" s="71"/>
      <c r="AH8" s="71"/>
      <c r="AI8" s="71"/>
      <c r="AJ8" s="71"/>
      <c r="AK8" s="3"/>
      <c r="AL8" s="44">
        <f>データ!S6</f>
        <v>99318</v>
      </c>
      <c r="AM8" s="44"/>
      <c r="AN8" s="44"/>
      <c r="AO8" s="44"/>
      <c r="AP8" s="44"/>
      <c r="AQ8" s="44"/>
      <c r="AR8" s="44"/>
      <c r="AS8" s="44"/>
      <c r="AT8" s="45">
        <f>データ!T6</f>
        <v>56.51</v>
      </c>
      <c r="AU8" s="45"/>
      <c r="AV8" s="45"/>
      <c r="AW8" s="45"/>
      <c r="AX8" s="45"/>
      <c r="AY8" s="45"/>
      <c r="AZ8" s="45"/>
      <c r="BA8" s="45"/>
      <c r="BB8" s="45">
        <f>データ!U6</f>
        <v>1757.53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59.89</v>
      </c>
      <c r="J10" s="45"/>
      <c r="K10" s="45"/>
      <c r="L10" s="45"/>
      <c r="M10" s="45"/>
      <c r="N10" s="45"/>
      <c r="O10" s="45"/>
      <c r="P10" s="45">
        <f>データ!P6</f>
        <v>46.85</v>
      </c>
      <c r="Q10" s="45"/>
      <c r="R10" s="45"/>
      <c r="S10" s="45"/>
      <c r="T10" s="45"/>
      <c r="U10" s="45"/>
      <c r="V10" s="45"/>
      <c r="W10" s="45">
        <f>データ!Q6</f>
        <v>88.62</v>
      </c>
      <c r="X10" s="45"/>
      <c r="Y10" s="45"/>
      <c r="Z10" s="45"/>
      <c r="AA10" s="45"/>
      <c r="AB10" s="45"/>
      <c r="AC10" s="45"/>
      <c r="AD10" s="44">
        <f>データ!R6</f>
        <v>2530</v>
      </c>
      <c r="AE10" s="44"/>
      <c r="AF10" s="44"/>
      <c r="AG10" s="44"/>
      <c r="AH10" s="44"/>
      <c r="AI10" s="44"/>
      <c r="AJ10" s="44"/>
      <c r="AK10" s="2"/>
      <c r="AL10" s="44">
        <f>データ!V6</f>
        <v>46551</v>
      </c>
      <c r="AM10" s="44"/>
      <c r="AN10" s="44"/>
      <c r="AO10" s="44"/>
      <c r="AP10" s="44"/>
      <c r="AQ10" s="44"/>
      <c r="AR10" s="44"/>
      <c r="AS10" s="44"/>
      <c r="AT10" s="45">
        <f>データ!W6</f>
        <v>9.8699999999999992</v>
      </c>
      <c r="AU10" s="45"/>
      <c r="AV10" s="45"/>
      <c r="AW10" s="45"/>
      <c r="AX10" s="45"/>
      <c r="AY10" s="45"/>
      <c r="AZ10" s="45"/>
      <c r="BA10" s="45"/>
      <c r="BB10" s="45">
        <f>データ!X6</f>
        <v>4716.41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4WfACzlbVM/+PEgchsoGfvSQDZ98xzwBLDVR5A9eq75Ugsp7G11W6suygGr9x8WB5zsctJDsMeIaGKuOy+irA==" saltValue="+HZM+uGFvx/fsHFB01QK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272132</v>
      </c>
      <c r="D6" s="19">
        <f t="shared" si="3"/>
        <v>46</v>
      </c>
      <c r="E6" s="19">
        <f t="shared" si="3"/>
        <v>17</v>
      </c>
      <c r="F6" s="19">
        <f t="shared" si="3"/>
        <v>1</v>
      </c>
      <c r="G6" s="19">
        <f t="shared" si="3"/>
        <v>0</v>
      </c>
      <c r="H6" s="19" t="str">
        <f t="shared" si="3"/>
        <v>大阪府　泉佐野市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59.89</v>
      </c>
      <c r="P6" s="20">
        <f t="shared" si="3"/>
        <v>46.85</v>
      </c>
      <c r="Q6" s="20">
        <f t="shared" si="3"/>
        <v>88.62</v>
      </c>
      <c r="R6" s="20">
        <f t="shared" si="3"/>
        <v>2530</v>
      </c>
      <c r="S6" s="20">
        <f t="shared" si="3"/>
        <v>99318</v>
      </c>
      <c r="T6" s="20">
        <f t="shared" si="3"/>
        <v>56.51</v>
      </c>
      <c r="U6" s="20">
        <f t="shared" si="3"/>
        <v>1757.53</v>
      </c>
      <c r="V6" s="20">
        <f t="shared" si="3"/>
        <v>46551</v>
      </c>
      <c r="W6" s="20">
        <f t="shared" si="3"/>
        <v>9.8699999999999992</v>
      </c>
      <c r="X6" s="20">
        <f t="shared" si="3"/>
        <v>4716.41</v>
      </c>
      <c r="Y6" s="21">
        <f>IF(Y7="",NA(),Y7)</f>
        <v>114.9</v>
      </c>
      <c r="Z6" s="21">
        <f t="shared" ref="Z6:AH6" si="4">IF(Z7="",NA(),Z7)</f>
        <v>110.97</v>
      </c>
      <c r="AA6" s="21">
        <f t="shared" si="4"/>
        <v>110.66</v>
      </c>
      <c r="AB6" s="21">
        <f t="shared" si="4"/>
        <v>114.7</v>
      </c>
      <c r="AC6" s="21">
        <f t="shared" si="4"/>
        <v>106.44</v>
      </c>
      <c r="AD6" s="21">
        <f t="shared" si="4"/>
        <v>109.91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4.49</v>
      </c>
      <c r="AQ6" s="21">
        <f t="shared" si="5"/>
        <v>5.41</v>
      </c>
      <c r="AR6" s="21">
        <f t="shared" si="5"/>
        <v>5.61</v>
      </c>
      <c r="AS6" s="21">
        <f t="shared" si="5"/>
        <v>6.26</v>
      </c>
      <c r="AT6" s="20" t="str">
        <f>IF(AT7="","",IF(AT7="-","【-】","【"&amp;SUBSTITUTE(TEXT(AT7,"#,##0.00"),"-","△")&amp;"】"))</f>
        <v>【3.12】</v>
      </c>
      <c r="AU6" s="21">
        <f>IF(AU7="",NA(),AU7)</f>
        <v>44.17</v>
      </c>
      <c r="AV6" s="21">
        <f t="shared" ref="AV6:BD6" si="6">IF(AV7="",NA(),AV7)</f>
        <v>48.06</v>
      </c>
      <c r="AW6" s="21">
        <f t="shared" si="6"/>
        <v>50.78</v>
      </c>
      <c r="AX6" s="21">
        <f t="shared" si="6"/>
        <v>49.29</v>
      </c>
      <c r="AY6" s="21">
        <f t="shared" si="6"/>
        <v>64.16</v>
      </c>
      <c r="AZ6" s="21">
        <f t="shared" si="6"/>
        <v>47.61</v>
      </c>
      <c r="BA6" s="21">
        <f t="shared" si="6"/>
        <v>68.53</v>
      </c>
      <c r="BB6" s="21">
        <f t="shared" si="6"/>
        <v>69.180000000000007</v>
      </c>
      <c r="BC6" s="21">
        <f t="shared" si="6"/>
        <v>76.319999999999993</v>
      </c>
      <c r="BD6" s="21">
        <f t="shared" si="6"/>
        <v>80.33</v>
      </c>
      <c r="BE6" s="20" t="str">
        <f>IF(BE7="","",IF(BE7="-","【-】","【"&amp;SUBSTITUTE(TEXT(BE7,"#,##0.00"),"-","△")&amp;"】"))</f>
        <v>【82.75】</v>
      </c>
      <c r="BF6" s="21">
        <f>IF(BF7="",NA(),BF7)</f>
        <v>801.3</v>
      </c>
      <c r="BG6" s="21">
        <f t="shared" ref="BG6:BO6" si="7">IF(BG7="",NA(),BG7)</f>
        <v>772.4</v>
      </c>
      <c r="BH6" s="21">
        <f t="shared" si="7"/>
        <v>856.19</v>
      </c>
      <c r="BI6" s="21">
        <f t="shared" si="7"/>
        <v>820.38</v>
      </c>
      <c r="BJ6" s="21">
        <f t="shared" si="7"/>
        <v>801.58</v>
      </c>
      <c r="BK6" s="21">
        <f t="shared" si="7"/>
        <v>1092.22</v>
      </c>
      <c r="BL6" s="21">
        <f t="shared" si="7"/>
        <v>825.1</v>
      </c>
      <c r="BM6" s="21">
        <f t="shared" si="7"/>
        <v>789.87</v>
      </c>
      <c r="BN6" s="21">
        <f t="shared" si="7"/>
        <v>749.43</v>
      </c>
      <c r="BO6" s="21">
        <f t="shared" si="7"/>
        <v>698.04</v>
      </c>
      <c r="BP6" s="20" t="str">
        <f>IF(BP7="","",IF(BP7="-","【-】","【"&amp;SUBSTITUTE(TEXT(BP7,"#,##0.00"),"-","△")&amp;"】"))</f>
        <v>【602.56】</v>
      </c>
      <c r="BQ6" s="21">
        <f>IF(BQ7="",NA(),BQ7)</f>
        <v>115.99</v>
      </c>
      <c r="BR6" s="21">
        <f t="shared" ref="BR6:BZ6" si="8">IF(BR7="",NA(),BR7)</f>
        <v>115.87</v>
      </c>
      <c r="BS6" s="21">
        <f t="shared" si="8"/>
        <v>113.53</v>
      </c>
      <c r="BT6" s="21">
        <f t="shared" si="8"/>
        <v>112.8</v>
      </c>
      <c r="BU6" s="21">
        <f t="shared" si="8"/>
        <v>121.05</v>
      </c>
      <c r="BV6" s="21">
        <f t="shared" si="8"/>
        <v>97.53</v>
      </c>
      <c r="BW6" s="21">
        <f t="shared" si="8"/>
        <v>97.07</v>
      </c>
      <c r="BX6" s="21">
        <f t="shared" si="8"/>
        <v>98.06</v>
      </c>
      <c r="BY6" s="21">
        <f t="shared" si="8"/>
        <v>98.46</v>
      </c>
      <c r="BZ6" s="21">
        <f t="shared" si="8"/>
        <v>97.98</v>
      </c>
      <c r="CA6" s="20" t="str">
        <f>IF(CA7="","",IF(CA7="-","【-】","【"&amp;SUBSTITUTE(TEXT(CA7,"#,##0.00"),"-","△")&amp;"】"))</f>
        <v>【97.94】</v>
      </c>
      <c r="CB6" s="21">
        <f>IF(CB7="",NA(),CB7)</f>
        <v>171.82</v>
      </c>
      <c r="CC6" s="21">
        <f t="shared" ref="CC6:CK6" si="9">IF(CC7="",NA(),CC7)</f>
        <v>171.3</v>
      </c>
      <c r="CD6" s="21">
        <f t="shared" si="9"/>
        <v>174.1</v>
      </c>
      <c r="CE6" s="21">
        <f t="shared" si="9"/>
        <v>176.04</v>
      </c>
      <c r="CF6" s="21">
        <f t="shared" si="9"/>
        <v>164.54</v>
      </c>
      <c r="CG6" s="21">
        <f t="shared" si="9"/>
        <v>155.83000000000001</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64.92</v>
      </c>
      <c r="CT6" s="21">
        <f t="shared" si="10"/>
        <v>64.14</v>
      </c>
      <c r="CU6" s="21">
        <f t="shared" si="10"/>
        <v>63.71</v>
      </c>
      <c r="CV6" s="21">
        <f t="shared" si="10"/>
        <v>64.95</v>
      </c>
      <c r="CW6" s="20" t="str">
        <f>IF(CW7="","",IF(CW7="-","【-】","【"&amp;SUBSTITUTE(TEXT(CW7,"#,##0.00"),"-","△")&amp;"】"))</f>
        <v>【60.13】</v>
      </c>
      <c r="CX6" s="21">
        <f>IF(CX7="",NA(),CX7)</f>
        <v>91</v>
      </c>
      <c r="CY6" s="21">
        <f t="shared" ref="CY6:DG6" si="11">IF(CY7="",NA(),CY7)</f>
        <v>90.58</v>
      </c>
      <c r="CZ6" s="21">
        <f t="shared" si="11"/>
        <v>89.53</v>
      </c>
      <c r="DA6" s="21">
        <f t="shared" si="11"/>
        <v>89.18</v>
      </c>
      <c r="DB6" s="21">
        <f t="shared" si="11"/>
        <v>88.87</v>
      </c>
      <c r="DC6" s="21">
        <f t="shared" si="11"/>
        <v>85.82</v>
      </c>
      <c r="DD6" s="21">
        <f t="shared" si="11"/>
        <v>92.88</v>
      </c>
      <c r="DE6" s="21">
        <f t="shared" si="11"/>
        <v>92.9</v>
      </c>
      <c r="DF6" s="21">
        <f t="shared" si="11"/>
        <v>92.89</v>
      </c>
      <c r="DG6" s="21">
        <f t="shared" si="11"/>
        <v>93.08</v>
      </c>
      <c r="DH6" s="20" t="str">
        <f>IF(DH7="","",IF(DH7="-","【-】","【"&amp;SUBSTITUTE(TEXT(DH7,"#,##0.00"),"-","△")&amp;"】"))</f>
        <v>【96.00】</v>
      </c>
      <c r="DI6" s="21">
        <f>IF(DI7="",NA(),DI7)</f>
        <v>3.63</v>
      </c>
      <c r="DJ6" s="21">
        <f t="shared" ref="DJ6:DR6" si="12">IF(DJ7="",NA(),DJ7)</f>
        <v>7.16</v>
      </c>
      <c r="DK6" s="21">
        <f t="shared" si="12"/>
        <v>10.4</v>
      </c>
      <c r="DL6" s="21">
        <f t="shared" si="12"/>
        <v>13.47</v>
      </c>
      <c r="DM6" s="21">
        <f t="shared" si="12"/>
        <v>16.41</v>
      </c>
      <c r="DN6" s="21">
        <f t="shared" si="12"/>
        <v>15.29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7.0000000000000007E-2</v>
      </c>
      <c r="EG6" s="21">
        <f t="shared" si="14"/>
        <v>0.12</v>
      </c>
      <c r="EH6" s="20">
        <f t="shared" si="14"/>
        <v>0</v>
      </c>
      <c r="EI6" s="20">
        <f t="shared" si="14"/>
        <v>0</v>
      </c>
      <c r="EJ6" s="21">
        <f t="shared" si="14"/>
        <v>0.15</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272132</v>
      </c>
      <c r="D7" s="23">
        <v>46</v>
      </c>
      <c r="E7" s="23">
        <v>17</v>
      </c>
      <c r="F7" s="23">
        <v>1</v>
      </c>
      <c r="G7" s="23">
        <v>0</v>
      </c>
      <c r="H7" s="23" t="s">
        <v>96</v>
      </c>
      <c r="I7" s="23" t="s">
        <v>97</v>
      </c>
      <c r="J7" s="23" t="s">
        <v>98</v>
      </c>
      <c r="K7" s="23" t="s">
        <v>99</v>
      </c>
      <c r="L7" s="23" t="s">
        <v>100</v>
      </c>
      <c r="M7" s="23" t="s">
        <v>101</v>
      </c>
      <c r="N7" s="24" t="s">
        <v>102</v>
      </c>
      <c r="O7" s="24">
        <v>59.89</v>
      </c>
      <c r="P7" s="24">
        <v>46.85</v>
      </c>
      <c r="Q7" s="24">
        <v>88.62</v>
      </c>
      <c r="R7" s="24">
        <v>2530</v>
      </c>
      <c r="S7" s="24">
        <v>99318</v>
      </c>
      <c r="T7" s="24">
        <v>56.51</v>
      </c>
      <c r="U7" s="24">
        <v>1757.53</v>
      </c>
      <c r="V7" s="24">
        <v>46551</v>
      </c>
      <c r="W7" s="24">
        <v>9.8699999999999992</v>
      </c>
      <c r="X7" s="24">
        <v>4716.41</v>
      </c>
      <c r="Y7" s="24">
        <v>114.9</v>
      </c>
      <c r="Z7" s="24">
        <v>110.97</v>
      </c>
      <c r="AA7" s="24">
        <v>110.66</v>
      </c>
      <c r="AB7" s="24">
        <v>114.7</v>
      </c>
      <c r="AC7" s="24">
        <v>106.44</v>
      </c>
      <c r="AD7" s="24">
        <v>109.91</v>
      </c>
      <c r="AE7" s="24">
        <v>108.04</v>
      </c>
      <c r="AF7" s="24">
        <v>107.49</v>
      </c>
      <c r="AG7" s="24">
        <v>107.64</v>
      </c>
      <c r="AH7" s="24">
        <v>106.35</v>
      </c>
      <c r="AI7" s="24">
        <v>105.36</v>
      </c>
      <c r="AJ7" s="24">
        <v>0</v>
      </c>
      <c r="AK7" s="24">
        <v>0</v>
      </c>
      <c r="AL7" s="24">
        <v>0</v>
      </c>
      <c r="AM7" s="24">
        <v>0</v>
      </c>
      <c r="AN7" s="24">
        <v>0</v>
      </c>
      <c r="AO7" s="24">
        <v>9.42</v>
      </c>
      <c r="AP7" s="24">
        <v>4.49</v>
      </c>
      <c r="AQ7" s="24">
        <v>5.41</v>
      </c>
      <c r="AR7" s="24">
        <v>5.61</v>
      </c>
      <c r="AS7" s="24">
        <v>6.26</v>
      </c>
      <c r="AT7" s="24">
        <v>3.12</v>
      </c>
      <c r="AU7" s="24">
        <v>44.17</v>
      </c>
      <c r="AV7" s="24">
        <v>48.06</v>
      </c>
      <c r="AW7" s="24">
        <v>50.78</v>
      </c>
      <c r="AX7" s="24">
        <v>49.29</v>
      </c>
      <c r="AY7" s="24">
        <v>64.16</v>
      </c>
      <c r="AZ7" s="24">
        <v>47.61</v>
      </c>
      <c r="BA7" s="24">
        <v>68.53</v>
      </c>
      <c r="BB7" s="24">
        <v>69.180000000000007</v>
      </c>
      <c r="BC7" s="24">
        <v>76.319999999999993</v>
      </c>
      <c r="BD7" s="24">
        <v>80.33</v>
      </c>
      <c r="BE7" s="24">
        <v>82.75</v>
      </c>
      <c r="BF7" s="24">
        <v>801.3</v>
      </c>
      <c r="BG7" s="24">
        <v>772.4</v>
      </c>
      <c r="BH7" s="24">
        <v>856.19</v>
      </c>
      <c r="BI7" s="24">
        <v>820.38</v>
      </c>
      <c r="BJ7" s="24">
        <v>801.58</v>
      </c>
      <c r="BK7" s="24">
        <v>1092.22</v>
      </c>
      <c r="BL7" s="24">
        <v>825.1</v>
      </c>
      <c r="BM7" s="24">
        <v>789.87</v>
      </c>
      <c r="BN7" s="24">
        <v>749.43</v>
      </c>
      <c r="BO7" s="24">
        <v>698.04</v>
      </c>
      <c r="BP7" s="24">
        <v>602.55999999999995</v>
      </c>
      <c r="BQ7" s="24">
        <v>115.99</v>
      </c>
      <c r="BR7" s="24">
        <v>115.87</v>
      </c>
      <c r="BS7" s="24">
        <v>113.53</v>
      </c>
      <c r="BT7" s="24">
        <v>112.8</v>
      </c>
      <c r="BU7" s="24">
        <v>121.05</v>
      </c>
      <c r="BV7" s="24">
        <v>97.53</v>
      </c>
      <c r="BW7" s="24">
        <v>97.07</v>
      </c>
      <c r="BX7" s="24">
        <v>98.06</v>
      </c>
      <c r="BY7" s="24">
        <v>98.46</v>
      </c>
      <c r="BZ7" s="24">
        <v>97.98</v>
      </c>
      <c r="CA7" s="24">
        <v>97.94</v>
      </c>
      <c r="CB7" s="24">
        <v>171.82</v>
      </c>
      <c r="CC7" s="24">
        <v>171.3</v>
      </c>
      <c r="CD7" s="24">
        <v>174.1</v>
      </c>
      <c r="CE7" s="24">
        <v>176.04</v>
      </c>
      <c r="CF7" s="24">
        <v>164.54</v>
      </c>
      <c r="CG7" s="24">
        <v>155.83000000000001</v>
      </c>
      <c r="CH7" s="24">
        <v>157.81</v>
      </c>
      <c r="CI7" s="24">
        <v>157.37</v>
      </c>
      <c r="CJ7" s="24">
        <v>157.44999999999999</v>
      </c>
      <c r="CK7" s="24">
        <v>159.75</v>
      </c>
      <c r="CL7" s="24">
        <v>140.97999999999999</v>
      </c>
      <c r="CM7" s="24" t="s">
        <v>102</v>
      </c>
      <c r="CN7" s="24" t="s">
        <v>102</v>
      </c>
      <c r="CO7" s="24" t="s">
        <v>102</v>
      </c>
      <c r="CP7" s="24" t="s">
        <v>102</v>
      </c>
      <c r="CQ7" s="24" t="s">
        <v>102</v>
      </c>
      <c r="CR7" s="24">
        <v>61.51</v>
      </c>
      <c r="CS7" s="24">
        <v>64.92</v>
      </c>
      <c r="CT7" s="24">
        <v>64.14</v>
      </c>
      <c r="CU7" s="24">
        <v>63.71</v>
      </c>
      <c r="CV7" s="24">
        <v>64.95</v>
      </c>
      <c r="CW7" s="24">
        <v>60.13</v>
      </c>
      <c r="CX7" s="24">
        <v>91</v>
      </c>
      <c r="CY7" s="24">
        <v>90.58</v>
      </c>
      <c r="CZ7" s="24">
        <v>89.53</v>
      </c>
      <c r="DA7" s="24">
        <v>89.18</v>
      </c>
      <c r="DB7" s="24">
        <v>88.87</v>
      </c>
      <c r="DC7" s="24">
        <v>85.82</v>
      </c>
      <c r="DD7" s="24">
        <v>92.88</v>
      </c>
      <c r="DE7" s="24">
        <v>92.9</v>
      </c>
      <c r="DF7" s="24">
        <v>92.89</v>
      </c>
      <c r="DG7" s="24">
        <v>93.08</v>
      </c>
      <c r="DH7" s="24">
        <v>96</v>
      </c>
      <c r="DI7" s="24">
        <v>3.63</v>
      </c>
      <c r="DJ7" s="24">
        <v>7.16</v>
      </c>
      <c r="DK7" s="24">
        <v>10.4</v>
      </c>
      <c r="DL7" s="24">
        <v>13.47</v>
      </c>
      <c r="DM7" s="24">
        <v>16.41</v>
      </c>
      <c r="DN7" s="24">
        <v>15.29</v>
      </c>
      <c r="DO7" s="24">
        <v>25.66</v>
      </c>
      <c r="DP7" s="24">
        <v>27.46</v>
      </c>
      <c r="DQ7" s="24">
        <v>29.93</v>
      </c>
      <c r="DR7" s="24">
        <v>31.89</v>
      </c>
      <c r="DS7" s="24">
        <v>42.2</v>
      </c>
      <c r="DT7" s="24">
        <v>0</v>
      </c>
      <c r="DU7" s="24">
        <v>0</v>
      </c>
      <c r="DV7" s="24">
        <v>0</v>
      </c>
      <c r="DW7" s="24">
        <v>0</v>
      </c>
      <c r="DX7" s="24">
        <v>0</v>
      </c>
      <c r="DY7" s="24">
        <v>0.11</v>
      </c>
      <c r="DZ7" s="24">
        <v>1.61</v>
      </c>
      <c r="EA7" s="24">
        <v>2.08</v>
      </c>
      <c r="EB7" s="24">
        <v>2.74</v>
      </c>
      <c r="EC7" s="24">
        <v>3.24</v>
      </c>
      <c r="ED7" s="24">
        <v>9.4600000000000009</v>
      </c>
      <c r="EE7" s="24">
        <v>0</v>
      </c>
      <c r="EF7" s="24">
        <v>7.0000000000000007E-2</v>
      </c>
      <c r="EG7" s="24">
        <v>0.12</v>
      </c>
      <c r="EH7" s="24">
        <v>0</v>
      </c>
      <c r="EI7" s="24">
        <v>0</v>
      </c>
      <c r="EJ7" s="24">
        <v>0.15</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2026-02-09T15:19:07Z</cp:lastPrinted>
  <dcterms:created xsi:type="dcterms:W3CDTF">2025-12-23T06:02:59Z</dcterms:created>
  <dcterms:modified xsi:type="dcterms:W3CDTF">2026-02-19T02:45:11Z</dcterms:modified>
  <cp:category/>
</cp:coreProperties>
</file>