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G0000SV1NS701\d11757$\doc\財政\09 公営企業\01.決算統計\R7年度（R6決算）\22_経営比較分析表\07_アップロード\02_アップロードデータ（分析表）\01-1_作業用\"/>
    </mc:Choice>
  </mc:AlternateContent>
  <xr:revisionPtr revIDLastSave="0" documentId="13_ncr:1_{4605B0D6-BE12-4DC4-B9F5-333AB6DAF829}" xr6:coauthVersionLast="47" xr6:coauthVersionMax="47" xr10:uidLastSave="{00000000-0000-0000-0000-000000000000}"/>
  <workbookProtection workbookAlgorithmName="SHA-512" workbookHashValue="T20SY8SGaF4YMm/TwE579ta7aAXHdo6yKZQPUC3/8p7oth6c7BvoO37WbtakqpTdcmfVvDsE2e2nNHfxmz4FRg==" workbookSaltValue="iuV3KxoCaNhcUxznR3MNpQ==" workbookSpinCount="100000" lockStructure="1"/>
  <bookViews>
    <workbookView xWindow="-108" yWindow="-108" windowWidth="23256" windowHeight="13896"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AG6" i="5"/>
  <c r="AF6" i="5"/>
  <c r="AE6" i="5"/>
  <c r="AD6" i="5"/>
  <c r="AC6" i="5"/>
  <c r="AB6" i="5"/>
  <c r="AA6" i="5"/>
  <c r="Z6" i="5"/>
  <c r="Y6" i="5"/>
  <c r="X6" i="5"/>
  <c r="W6" i="5"/>
  <c r="BB10" i="4" s="1"/>
  <c r="V6" i="5"/>
  <c r="AT10" i="4" s="1"/>
  <c r="U6" i="5"/>
  <c r="AL10" i="4" s="1"/>
  <c r="T6" i="5"/>
  <c r="S6" i="5"/>
  <c r="R6" i="5"/>
  <c r="Q6" i="5"/>
  <c r="P6" i="5"/>
  <c r="O6" i="5"/>
  <c r="I10" i="4" s="1"/>
  <c r="N6" i="5"/>
  <c r="B10" i="4" s="1"/>
  <c r="M6" i="5"/>
  <c r="AD8" i="4" s="1"/>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J85" i="4"/>
  <c r="H85" i="4"/>
  <c r="E85" i="4"/>
  <c r="W10" i="4"/>
  <c r="P10" i="4"/>
  <c r="BB8" i="4"/>
  <c r="AT8" i="4"/>
  <c r="AL8" i="4"/>
  <c r="W8" i="4"/>
  <c r="P8" i="4"/>
  <c r="I8" i="4"/>
  <c r="B8" i="4"/>
  <c r="B6" i="4"/>
</calcChain>
</file>

<file path=xl/sharedStrings.xml><?xml version="1.0" encoding="utf-8"?>
<sst xmlns="http://schemas.openxmlformats.org/spreadsheetml/2006/main" count="228" uniqueCount="112">
  <si>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</si>
  <si>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</si>
  <si>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</si>
  <si>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</si>
  <si>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</si>
  <si>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</si>
  <si>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</si>
  <si>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</si>
  <si>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</si>
  <si>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</si>
  <si>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</si>
  <si>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</si>
  <si>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</si>
  <si>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</si>
  <si>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</si>
  <si>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</si>
  <si>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</si>
  <si>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</si>
  <si>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</si>
  <si>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</si>
  <si>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</si>
  <si>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</si>
  <si>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</si>
  <si>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</si>
  <si>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</si>
  <si>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</si>
  <si>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</si>
  <si>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</si>
  <si>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</si>
  <si>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</si>
  <si>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</si>
  <si>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</si>
  <si>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</si>
  <si>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</si>
  <si>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</si>
  <si>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</si>
  <si>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</si>
  <si>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</si>
  <si>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</si>
  <si>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</si>
  <si>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</si>
  <si>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</si>
  <si>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</si>
  <si>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</si>
  <si>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</si>
  <si>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</si>
  <si>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</si>
  <si>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</si>
  <si>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</si>
  <si>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</si>
  <si>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</si>
  <si>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</si>
  <si>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</si>
  <si>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</si>
  <si>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</si>
  <si>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</si>
  <si>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</si>
  <si>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</si>
  <si>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</si>
  <si>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</si>
  <si>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</si>
  <si>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</si>
  <si>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</si>
  <si>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</si>
  <si>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</si>
  <si>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</si>
  <si>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</si>
  <si>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</si>
  <si>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</si>
  <si>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</si>
  <si>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</si>
  <si>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</si>
  <si>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</si>
  <si>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</si>
  <si>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</si>
  <si>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</si>
  <si>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</si>
  <si>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</si>
  <si>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</si>
  <si>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</si>
  <si>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</si>
  <si>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</si>
  <si>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</si>
  <si>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</si>
  <si>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</si>
  <si>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</si>
  <si>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</si>
  <si>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</si>
  <si>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</si>
  <si>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</si>
  <si>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</si>
  <si>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</si>
  <si>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</si>
  <si>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大阪府　泉佐野市</t>
  </si>
  <si>
    <t>法適用</t>
  </si>
  <si>
    <t>水道事業</t>
  </si>
  <si>
    <t>末端給水事業</t>
  </si>
  <si>
    <t>A4</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</si>
  <si>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</si>
  <si>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</si>
  <si>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</si>
  <si>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</si>
  <si>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</si>
  <si>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</si>
  <si>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</si>
  <si>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</si>
  <si>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</si>
  <si>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</si>
  <si>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</si>
  <si>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本市の水道事業は、昭和30年の給水開始以降60年が経過し、法定耐用年数を超えた水道管が年々増加しており、老朽化した水道管の更新が急務となっています。
　①有形固定資産減価償却率は、類似団体平均値を下回っており、関西国際空港開港に向けて整備した水道施設や管路が多くあることから、本市の施設全体の更新等の必要性が他の類似団体と比較すると若干低いことを示しています。
　②管路経年化率及び③管路更新率は新型コロナウイルス感染拡大の影響により収益が低下していたことで、事業費の確保が難しく、かつ口径の大きい基幹管路の更新を重視していることから、更新延長が伸び悩み、ほぼ横ばいの推移となっています。類似団体平均値との比較は若干高い割合となっています。</t>
    <phoneticPr fontId="4"/>
  </si>
  <si>
    <t>本市の水道事業の経営は、健全性については概ね維持できていますが、効率性については施設利用率や有収率等、今後も検討すべき課題が残されています。
　①経常収支比率及び⑤料金回収率は、令和元年度まで類似団体平均値より高くなっておりましたが、令和2年度からは新型コロナウイルス感染拡大の影響で経済活動低下が続き、関西国際空港やホテル等企業の水道料金が伸び悩んでいることから類似団体平均値を下回っておりました。しかし、令和5年度は新型コロナウイルス感染症の感染症法上の位置付けが5類へ移行したことにより水道料金が回復基調にあり、令和6年度においても引き続き回復傾向にあることから、類似団体平均値より高くなっております。
　③流動比率は、平成26年度に一般会計へ長期貸付けを行ったこと、また、平成30年度には下水道事業特別会計へ長期貸付けを行ったことにより、流動資産が減少し、類似団体平均値を下回っています。
　⑧有収率は、供給した水量が収益に反映されているかを判断する指標であり、令和6年度は微減したものの、近年は上昇傾向にあり、類似団体平均値に対しても上回っています。</t>
    <rPh sb="253" eb="255">
      <t>キチョウ</t>
    </rPh>
    <rPh sb="259" eb="261">
      <t>レイワ</t>
    </rPh>
    <rPh sb="262" eb="264">
      <t>ネンド</t>
    </rPh>
    <rPh sb="269" eb="270">
      <t>ヒ</t>
    </rPh>
    <rPh sb="271" eb="272">
      <t>ツヅ</t>
    </rPh>
    <rPh sb="273" eb="275">
      <t>カイフク</t>
    </rPh>
    <rPh sb="435" eb="437">
      <t>レイワ</t>
    </rPh>
    <rPh sb="438" eb="440">
      <t>ネンド</t>
    </rPh>
    <rPh sb="441" eb="443">
      <t>ビゲン</t>
    </rPh>
    <phoneticPr fontId="4"/>
  </si>
  <si>
    <t>　経営状況は、平成22年度に累積欠損を解消し、その後も単年度黒字を維持し続けております。令和5年度以降は、新型コロナウイルス感染症の感染症法上の位置付けが5類へ移行したことにより事業用の料金収入は回復に向かっておりますが、人口の減少及び節水機器の普及等により総合的には非常に厳しい経営状況が続くものと予測されます。
　このような状況を踏まえ、令和5年度に改定した水道事業経営戦略に基づき、健全な水道事業経営を目指します。
　また、水道施設のうち、老朽化の進む水道管については、アセットマネジメントに基づき計画的な更新に取組みます。さらに、施設利用率や有収率の向上を図るため、施設の適正規模への見直しを含めた検討や漏水調査の継続実施に取組んでいきます。</t>
    <rPh sb="49" eb="51">
      <t>イコウ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</si>
</sst>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0.77</c:v>
                </c:pt>
                <c:pt idx="1">
                  <c:v>0.81</c:v>
                </c:pt>
                <c:pt idx="2">
                  <c:v>0.81</c:v>
                </c:pt>
                <c:pt idx="3">
                  <c:v>0.85</c:v>
                </c:pt>
                <c:pt idx="4">
                  <c:v>0.85</c:v>
                </c:pt>
              </c:numCache>
            </c:numRef>
          </c:val>
          <c:extLst>
            <c:ext xmlns:c16="http://schemas.microsoft.com/office/drawing/2014/chart" uri="{C3380CC4-5D6E-409C-BE32-E72D297353CC}">
              <c16:uniqueId val="{00000000-6A02-49EE-915B-7DF9B07B608E}"/>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c:v>
                </c:pt>
                <c:pt idx="1">
                  <c:v>0.56000000000000005</c:v>
                </c:pt>
                <c:pt idx="2">
                  <c:v>0.6</c:v>
                </c:pt>
                <c:pt idx="3">
                  <c:v>0.53</c:v>
                </c:pt>
                <c:pt idx="4">
                  <c:v>0.54</c:v>
                </c:pt>
              </c:numCache>
            </c:numRef>
          </c:val>
          <c:smooth val="0"/>
          <c:extLst>
            <c:ext xmlns:c16="http://schemas.microsoft.com/office/drawing/2014/chart" uri="{C3380CC4-5D6E-409C-BE32-E72D297353CC}">
              <c16:uniqueId val="{00000001-6A02-49EE-915B-7DF9B07B608E}"/>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49.81</c:v>
                </c:pt>
                <c:pt idx="1">
                  <c:v>48.53</c:v>
                </c:pt>
                <c:pt idx="2">
                  <c:v>47.83</c:v>
                </c:pt>
                <c:pt idx="3">
                  <c:v>48.63</c:v>
                </c:pt>
                <c:pt idx="4">
                  <c:v>49.8</c:v>
                </c:pt>
              </c:numCache>
            </c:numRef>
          </c:val>
          <c:extLst>
            <c:ext xmlns:c16="http://schemas.microsoft.com/office/drawing/2014/chart" uri="{C3380CC4-5D6E-409C-BE32-E72D297353CC}">
              <c16:uniqueId val="{00000000-B302-453D-A3C4-1AA8F9184E9B}"/>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59.91</c:v>
                </c:pt>
                <c:pt idx="1">
                  <c:v>59.4</c:v>
                </c:pt>
                <c:pt idx="2">
                  <c:v>59.24</c:v>
                </c:pt>
                <c:pt idx="3">
                  <c:v>58.77</c:v>
                </c:pt>
                <c:pt idx="4">
                  <c:v>59.17</c:v>
                </c:pt>
              </c:numCache>
            </c:numRef>
          </c:val>
          <c:smooth val="0"/>
          <c:extLst>
            <c:ext xmlns:c16="http://schemas.microsoft.com/office/drawing/2014/chart" uri="{C3380CC4-5D6E-409C-BE32-E72D297353CC}">
              <c16:uniqueId val="{00000001-B302-453D-A3C4-1AA8F9184E9B}"/>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90.8</c:v>
                </c:pt>
                <c:pt idx="1">
                  <c:v>92.54</c:v>
                </c:pt>
                <c:pt idx="2">
                  <c:v>92.94</c:v>
                </c:pt>
                <c:pt idx="3">
                  <c:v>92.99</c:v>
                </c:pt>
                <c:pt idx="4">
                  <c:v>92.51</c:v>
                </c:pt>
              </c:numCache>
            </c:numRef>
          </c:val>
          <c:extLst>
            <c:ext xmlns:c16="http://schemas.microsoft.com/office/drawing/2014/chart" uri="{C3380CC4-5D6E-409C-BE32-E72D297353CC}">
              <c16:uniqueId val="{00000000-0799-4291-8138-4D65F7342BE9}"/>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87.26</c:v>
                </c:pt>
                <c:pt idx="1">
                  <c:v>87.57</c:v>
                </c:pt>
                <c:pt idx="2">
                  <c:v>87.26</c:v>
                </c:pt>
                <c:pt idx="3">
                  <c:v>86.95</c:v>
                </c:pt>
                <c:pt idx="4">
                  <c:v>86.58</c:v>
                </c:pt>
              </c:numCache>
            </c:numRef>
          </c:val>
          <c:smooth val="0"/>
          <c:extLst>
            <c:ext xmlns:c16="http://schemas.microsoft.com/office/drawing/2014/chart" uri="{C3380CC4-5D6E-409C-BE32-E72D297353CC}">
              <c16:uniqueId val="{00000001-0799-4291-8138-4D65F7342BE9}"/>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102.63</c:v>
                </c:pt>
                <c:pt idx="1">
                  <c:v>105.71</c:v>
                </c:pt>
                <c:pt idx="2">
                  <c:v>103.13</c:v>
                </c:pt>
                <c:pt idx="3">
                  <c:v>109.69</c:v>
                </c:pt>
                <c:pt idx="4">
                  <c:v>111.25</c:v>
                </c:pt>
              </c:numCache>
            </c:numRef>
          </c:val>
          <c:extLst>
            <c:ext xmlns:c16="http://schemas.microsoft.com/office/drawing/2014/chart" uri="{C3380CC4-5D6E-409C-BE32-E72D297353CC}">
              <c16:uniqueId val="{00000000-AAE7-49E3-AB49-A68BA05025F9}"/>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110.91</c:v>
                </c:pt>
                <c:pt idx="1">
                  <c:v>111.49</c:v>
                </c:pt>
                <c:pt idx="2">
                  <c:v>109.09</c:v>
                </c:pt>
                <c:pt idx="3">
                  <c:v>109.05</c:v>
                </c:pt>
                <c:pt idx="4">
                  <c:v>107.61</c:v>
                </c:pt>
              </c:numCache>
            </c:numRef>
          </c:val>
          <c:smooth val="0"/>
          <c:extLst>
            <c:ext xmlns:c16="http://schemas.microsoft.com/office/drawing/2014/chart" uri="{C3380CC4-5D6E-409C-BE32-E72D297353CC}">
              <c16:uniqueId val="{00000001-AAE7-49E3-AB49-A68BA05025F9}"/>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46.49</c:v>
                </c:pt>
                <c:pt idx="1">
                  <c:v>47.62</c:v>
                </c:pt>
                <c:pt idx="2">
                  <c:v>47.75</c:v>
                </c:pt>
                <c:pt idx="3">
                  <c:v>48.62</c:v>
                </c:pt>
                <c:pt idx="4">
                  <c:v>49.1</c:v>
                </c:pt>
              </c:numCache>
            </c:numRef>
          </c:val>
          <c:extLst>
            <c:ext xmlns:c16="http://schemas.microsoft.com/office/drawing/2014/chart" uri="{C3380CC4-5D6E-409C-BE32-E72D297353CC}">
              <c16:uniqueId val="{00000000-5777-47BD-910D-B837CDCE2967}"/>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49.2</c:v>
                </c:pt>
                <c:pt idx="1">
                  <c:v>50.01</c:v>
                </c:pt>
                <c:pt idx="2">
                  <c:v>50.99</c:v>
                </c:pt>
                <c:pt idx="3">
                  <c:v>51.79</c:v>
                </c:pt>
                <c:pt idx="4">
                  <c:v>52.02</c:v>
                </c:pt>
              </c:numCache>
            </c:numRef>
          </c:val>
          <c:smooth val="0"/>
          <c:extLst>
            <c:ext xmlns:c16="http://schemas.microsoft.com/office/drawing/2014/chart" uri="{C3380CC4-5D6E-409C-BE32-E72D297353CC}">
              <c16:uniqueId val="{00000001-5777-47BD-910D-B837CDCE2967}"/>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24.17</c:v>
                </c:pt>
                <c:pt idx="1">
                  <c:v>24.53</c:v>
                </c:pt>
                <c:pt idx="2">
                  <c:v>26.29</c:v>
                </c:pt>
                <c:pt idx="3">
                  <c:v>26.18</c:v>
                </c:pt>
                <c:pt idx="4">
                  <c:v>26.47</c:v>
                </c:pt>
              </c:numCache>
            </c:numRef>
          </c:val>
          <c:extLst>
            <c:ext xmlns:c16="http://schemas.microsoft.com/office/drawing/2014/chart" uri="{C3380CC4-5D6E-409C-BE32-E72D297353CC}">
              <c16:uniqueId val="{00000000-261D-4529-ADF0-AFC057ADE428}"/>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18.329999999999998</c:v>
                </c:pt>
                <c:pt idx="1">
                  <c:v>20.27</c:v>
                </c:pt>
                <c:pt idx="2">
                  <c:v>21.69</c:v>
                </c:pt>
                <c:pt idx="3">
                  <c:v>23.19</c:v>
                </c:pt>
                <c:pt idx="4">
                  <c:v>24.61</c:v>
                </c:pt>
              </c:numCache>
            </c:numRef>
          </c:val>
          <c:smooth val="0"/>
          <c:extLst>
            <c:ext xmlns:c16="http://schemas.microsoft.com/office/drawing/2014/chart" uri="{C3380CC4-5D6E-409C-BE32-E72D297353CC}">
              <c16:uniqueId val="{00000001-261D-4529-ADF0-AFC057ADE428}"/>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2D7-44B8-8206-D567476B4DC2}"/>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0.92</c:v>
                </c:pt>
                <c:pt idx="1">
                  <c:v>0.87</c:v>
                </c:pt>
                <c:pt idx="2">
                  <c:v>0.93</c:v>
                </c:pt>
                <c:pt idx="3">
                  <c:v>1.02</c:v>
                </c:pt>
                <c:pt idx="4">
                  <c:v>1.24</c:v>
                </c:pt>
              </c:numCache>
            </c:numRef>
          </c:val>
          <c:smooth val="0"/>
          <c:extLst>
            <c:ext xmlns:c16="http://schemas.microsoft.com/office/drawing/2014/chart" uri="{C3380CC4-5D6E-409C-BE32-E72D297353CC}">
              <c16:uniqueId val="{00000001-D2D7-44B8-8206-D567476B4DC2}"/>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96.34</c:v>
                </c:pt>
                <c:pt idx="1">
                  <c:v>93.69</c:v>
                </c:pt>
                <c:pt idx="2">
                  <c:v>91.46</c:v>
                </c:pt>
                <c:pt idx="3">
                  <c:v>109.85</c:v>
                </c:pt>
                <c:pt idx="4">
                  <c:v>124.92</c:v>
                </c:pt>
              </c:numCache>
            </c:numRef>
          </c:val>
          <c:extLst>
            <c:ext xmlns:c16="http://schemas.microsoft.com/office/drawing/2014/chart" uri="{C3380CC4-5D6E-409C-BE32-E72D297353CC}">
              <c16:uniqueId val="{00000000-15D8-417C-81D1-7BE383F73EA7}"/>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350.79</c:v>
                </c:pt>
                <c:pt idx="1">
                  <c:v>354.57</c:v>
                </c:pt>
                <c:pt idx="2">
                  <c:v>357.74</c:v>
                </c:pt>
                <c:pt idx="3">
                  <c:v>344.88</c:v>
                </c:pt>
                <c:pt idx="4">
                  <c:v>326.02</c:v>
                </c:pt>
              </c:numCache>
            </c:numRef>
          </c:val>
          <c:smooth val="0"/>
          <c:extLst>
            <c:ext xmlns:c16="http://schemas.microsoft.com/office/drawing/2014/chart" uri="{C3380CC4-5D6E-409C-BE32-E72D297353CC}">
              <c16:uniqueId val="{00000001-15D8-417C-81D1-7BE383F73EA7}"/>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364.02</c:v>
                </c:pt>
                <c:pt idx="1">
                  <c:v>334.08</c:v>
                </c:pt>
                <c:pt idx="2">
                  <c:v>347.08</c:v>
                </c:pt>
                <c:pt idx="3">
                  <c:v>319.02</c:v>
                </c:pt>
                <c:pt idx="4">
                  <c:v>309.47000000000003</c:v>
                </c:pt>
              </c:numCache>
            </c:numRef>
          </c:val>
          <c:extLst>
            <c:ext xmlns:c16="http://schemas.microsoft.com/office/drawing/2014/chart" uri="{C3380CC4-5D6E-409C-BE32-E72D297353CC}">
              <c16:uniqueId val="{00000000-9E46-4C72-90F7-FA5B34E85AB4}"/>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322.92</c:v>
                </c:pt>
                <c:pt idx="1">
                  <c:v>303.45999999999998</c:v>
                </c:pt>
                <c:pt idx="2">
                  <c:v>307.27999999999997</c:v>
                </c:pt>
                <c:pt idx="3">
                  <c:v>304.02</c:v>
                </c:pt>
                <c:pt idx="4">
                  <c:v>300.54000000000002</c:v>
                </c:pt>
              </c:numCache>
            </c:numRef>
          </c:val>
          <c:smooth val="0"/>
          <c:extLst>
            <c:ext xmlns:c16="http://schemas.microsoft.com/office/drawing/2014/chart" uri="{C3380CC4-5D6E-409C-BE32-E72D297353CC}">
              <c16:uniqueId val="{00000001-9E46-4C72-90F7-FA5B34E85AB4}"/>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95.44</c:v>
                </c:pt>
                <c:pt idx="1">
                  <c:v>100.09</c:v>
                </c:pt>
                <c:pt idx="2">
                  <c:v>97.38</c:v>
                </c:pt>
                <c:pt idx="3">
                  <c:v>104.89</c:v>
                </c:pt>
                <c:pt idx="4">
                  <c:v>106.1</c:v>
                </c:pt>
              </c:numCache>
            </c:numRef>
          </c:val>
          <c:extLst>
            <c:ext xmlns:c16="http://schemas.microsoft.com/office/drawing/2014/chart" uri="{C3380CC4-5D6E-409C-BE32-E72D297353CC}">
              <c16:uniqueId val="{00000000-1A44-40AF-828D-A94DB379362A}"/>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100.85</c:v>
                </c:pt>
                <c:pt idx="1">
                  <c:v>103.79</c:v>
                </c:pt>
                <c:pt idx="2">
                  <c:v>98.3</c:v>
                </c:pt>
                <c:pt idx="3">
                  <c:v>98.89</c:v>
                </c:pt>
                <c:pt idx="4">
                  <c:v>99.25</c:v>
                </c:pt>
              </c:numCache>
            </c:numRef>
          </c:val>
          <c:smooth val="0"/>
          <c:extLst>
            <c:ext xmlns:c16="http://schemas.microsoft.com/office/drawing/2014/chart" uri="{C3380CC4-5D6E-409C-BE32-E72D297353CC}">
              <c16:uniqueId val="{00000001-1A44-40AF-828D-A94DB379362A}"/>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181.69</c:v>
                </c:pt>
                <c:pt idx="1">
                  <c:v>185.59</c:v>
                </c:pt>
                <c:pt idx="2">
                  <c:v>188.69</c:v>
                </c:pt>
                <c:pt idx="3">
                  <c:v>184.13</c:v>
                </c:pt>
                <c:pt idx="4">
                  <c:v>184.32</c:v>
                </c:pt>
              </c:numCache>
            </c:numRef>
          </c:val>
          <c:extLst>
            <c:ext xmlns:c16="http://schemas.microsoft.com/office/drawing/2014/chart" uri="{C3380CC4-5D6E-409C-BE32-E72D297353CC}">
              <c16:uniqueId val="{00000000-4017-49E5-A244-9617B6D2E03E}"/>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167.1</c:v>
                </c:pt>
                <c:pt idx="1">
                  <c:v>167.86</c:v>
                </c:pt>
                <c:pt idx="2">
                  <c:v>173.68</c:v>
                </c:pt>
                <c:pt idx="3">
                  <c:v>174.52</c:v>
                </c:pt>
                <c:pt idx="4">
                  <c:v>178.92</c:v>
                </c:pt>
              </c:numCache>
            </c:numRef>
          </c:val>
          <c:smooth val="0"/>
          <c:extLst>
            <c:ext xmlns:c16="http://schemas.microsoft.com/office/drawing/2014/chart" uri="{C3380CC4-5D6E-409C-BE32-E72D297353CC}">
              <c16:uniqueId val="{00000001-4017-49E5-A244-9617B6D2E03E}"/>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2">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2">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1" t="str">
        <f>データ!H6</f>
        <v>大阪府　泉佐野市</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2">
      <c r="A8" s="2"/>
      <c r="B8" s="40" t="str">
        <f>データ!$I$6</f>
        <v>法適用</v>
      </c>
      <c r="C8" s="41"/>
      <c r="D8" s="41"/>
      <c r="E8" s="41"/>
      <c r="F8" s="41"/>
      <c r="G8" s="41"/>
      <c r="H8" s="41"/>
      <c r="I8" s="40" t="str">
        <f>データ!$J$6</f>
        <v>水道事業</v>
      </c>
      <c r="J8" s="41"/>
      <c r="K8" s="41"/>
      <c r="L8" s="41"/>
      <c r="M8" s="41"/>
      <c r="N8" s="41"/>
      <c r="O8" s="42"/>
      <c r="P8" s="43" t="str">
        <f>データ!$K$6</f>
        <v>末端給水事業</v>
      </c>
      <c r="Q8" s="43"/>
      <c r="R8" s="43"/>
      <c r="S8" s="43"/>
      <c r="T8" s="43"/>
      <c r="U8" s="43"/>
      <c r="V8" s="43"/>
      <c r="W8" s="43" t="str">
        <f>データ!$L$6</f>
        <v>A4</v>
      </c>
      <c r="X8" s="43"/>
      <c r="Y8" s="43"/>
      <c r="Z8" s="43"/>
      <c r="AA8" s="43"/>
      <c r="AB8" s="43"/>
      <c r="AC8" s="43"/>
      <c r="AD8" s="43" t="str">
        <f>データ!$M$6</f>
        <v>自治体職員</v>
      </c>
      <c r="AE8" s="43"/>
      <c r="AF8" s="43"/>
      <c r="AG8" s="43"/>
      <c r="AH8" s="43"/>
      <c r="AI8" s="43"/>
      <c r="AJ8" s="43"/>
      <c r="AK8" s="2"/>
      <c r="AL8" s="44">
        <f>データ!$R$6</f>
        <v>99318</v>
      </c>
      <c r="AM8" s="44"/>
      <c r="AN8" s="44"/>
      <c r="AO8" s="44"/>
      <c r="AP8" s="44"/>
      <c r="AQ8" s="44"/>
      <c r="AR8" s="44"/>
      <c r="AS8" s="44"/>
      <c r="AT8" s="45">
        <f>データ!$S$6</f>
        <v>56.51</v>
      </c>
      <c r="AU8" s="46"/>
      <c r="AV8" s="46"/>
      <c r="AW8" s="46"/>
      <c r="AX8" s="46"/>
      <c r="AY8" s="46"/>
      <c r="AZ8" s="46"/>
      <c r="BA8" s="46"/>
      <c r="BB8" s="47">
        <f>データ!$T$6</f>
        <v>1757.53</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2">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2">
      <c r="A10" s="2"/>
      <c r="B10" s="45" t="str">
        <f>データ!$N$6</f>
        <v>-</v>
      </c>
      <c r="C10" s="46"/>
      <c r="D10" s="46"/>
      <c r="E10" s="46"/>
      <c r="F10" s="46"/>
      <c r="G10" s="46"/>
      <c r="H10" s="46"/>
      <c r="I10" s="45">
        <f>データ!$O$6</f>
        <v>67.69</v>
      </c>
      <c r="J10" s="46"/>
      <c r="K10" s="46"/>
      <c r="L10" s="46"/>
      <c r="M10" s="46"/>
      <c r="N10" s="46"/>
      <c r="O10" s="80"/>
      <c r="P10" s="47">
        <f>データ!$P$6</f>
        <v>99.96</v>
      </c>
      <c r="Q10" s="47"/>
      <c r="R10" s="47"/>
      <c r="S10" s="47"/>
      <c r="T10" s="47"/>
      <c r="U10" s="47"/>
      <c r="V10" s="47"/>
      <c r="W10" s="44">
        <f>データ!$Q$6</f>
        <v>2926</v>
      </c>
      <c r="X10" s="44"/>
      <c r="Y10" s="44"/>
      <c r="Z10" s="44"/>
      <c r="AA10" s="44"/>
      <c r="AB10" s="44"/>
      <c r="AC10" s="44"/>
      <c r="AD10" s="2"/>
      <c r="AE10" s="2"/>
      <c r="AF10" s="2"/>
      <c r="AG10" s="2"/>
      <c r="AH10" s="2"/>
      <c r="AI10" s="2"/>
      <c r="AJ10" s="2"/>
      <c r="AK10" s="2"/>
      <c r="AL10" s="44">
        <f>データ!$U$6</f>
        <v>99326</v>
      </c>
      <c r="AM10" s="44"/>
      <c r="AN10" s="44"/>
      <c r="AO10" s="44"/>
      <c r="AP10" s="44"/>
      <c r="AQ10" s="44"/>
      <c r="AR10" s="44"/>
      <c r="AS10" s="44"/>
      <c r="AT10" s="45">
        <f>データ!$V$6</f>
        <v>56.51</v>
      </c>
      <c r="AU10" s="46"/>
      <c r="AV10" s="46"/>
      <c r="AW10" s="46"/>
      <c r="AX10" s="46"/>
      <c r="AY10" s="46"/>
      <c r="AZ10" s="46"/>
      <c r="BA10" s="46"/>
      <c r="BB10" s="47">
        <f>データ!$W$6</f>
        <v>1757.67</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2">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2">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6" t="s">
        <v>110</v>
      </c>
      <c r="BM16" s="57"/>
      <c r="BN16" s="57"/>
      <c r="BO16" s="57"/>
      <c r="BP16" s="57"/>
      <c r="BQ16" s="57"/>
      <c r="BR16" s="57"/>
      <c r="BS16" s="57"/>
      <c r="BT16" s="57"/>
      <c r="BU16" s="57"/>
      <c r="BV16" s="57"/>
      <c r="BW16" s="57"/>
      <c r="BX16" s="57"/>
      <c r="BY16" s="57"/>
      <c r="BZ16" s="58"/>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6"/>
      <c r="BM17" s="57"/>
      <c r="BN17" s="57"/>
      <c r="BO17" s="57"/>
      <c r="BP17" s="57"/>
      <c r="BQ17" s="57"/>
      <c r="BR17" s="57"/>
      <c r="BS17" s="57"/>
      <c r="BT17" s="57"/>
      <c r="BU17" s="57"/>
      <c r="BV17" s="57"/>
      <c r="BW17" s="57"/>
      <c r="BX17" s="57"/>
      <c r="BY17" s="57"/>
      <c r="BZ17" s="58"/>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6"/>
      <c r="BM18" s="57"/>
      <c r="BN18" s="57"/>
      <c r="BO18" s="57"/>
      <c r="BP18" s="57"/>
      <c r="BQ18" s="57"/>
      <c r="BR18" s="57"/>
      <c r="BS18" s="57"/>
      <c r="BT18" s="57"/>
      <c r="BU18" s="57"/>
      <c r="BV18" s="57"/>
      <c r="BW18" s="57"/>
      <c r="BX18" s="57"/>
      <c r="BY18" s="57"/>
      <c r="BZ18" s="58"/>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6"/>
      <c r="BM19" s="57"/>
      <c r="BN19" s="57"/>
      <c r="BO19" s="57"/>
      <c r="BP19" s="57"/>
      <c r="BQ19" s="57"/>
      <c r="BR19" s="57"/>
      <c r="BS19" s="57"/>
      <c r="BT19" s="57"/>
      <c r="BU19" s="57"/>
      <c r="BV19" s="57"/>
      <c r="BW19" s="57"/>
      <c r="BX19" s="57"/>
      <c r="BY19" s="57"/>
      <c r="BZ19" s="58"/>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6"/>
      <c r="BM20" s="57"/>
      <c r="BN20" s="57"/>
      <c r="BO20" s="57"/>
      <c r="BP20" s="57"/>
      <c r="BQ20" s="57"/>
      <c r="BR20" s="57"/>
      <c r="BS20" s="57"/>
      <c r="BT20" s="57"/>
      <c r="BU20" s="57"/>
      <c r="BV20" s="57"/>
      <c r="BW20" s="57"/>
      <c r="BX20" s="57"/>
      <c r="BY20" s="57"/>
      <c r="BZ20" s="58"/>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6"/>
      <c r="BM21" s="57"/>
      <c r="BN21" s="57"/>
      <c r="BO21" s="57"/>
      <c r="BP21" s="57"/>
      <c r="BQ21" s="57"/>
      <c r="BR21" s="57"/>
      <c r="BS21" s="57"/>
      <c r="BT21" s="57"/>
      <c r="BU21" s="57"/>
      <c r="BV21" s="57"/>
      <c r="BW21" s="57"/>
      <c r="BX21" s="57"/>
      <c r="BY21" s="57"/>
      <c r="BZ21" s="58"/>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6"/>
      <c r="BM22" s="57"/>
      <c r="BN22" s="57"/>
      <c r="BO22" s="57"/>
      <c r="BP22" s="57"/>
      <c r="BQ22" s="57"/>
      <c r="BR22" s="57"/>
      <c r="BS22" s="57"/>
      <c r="BT22" s="57"/>
      <c r="BU22" s="57"/>
      <c r="BV22" s="57"/>
      <c r="BW22" s="57"/>
      <c r="BX22" s="57"/>
      <c r="BY22" s="57"/>
      <c r="BZ22" s="58"/>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6"/>
      <c r="BM23" s="57"/>
      <c r="BN23" s="57"/>
      <c r="BO23" s="57"/>
      <c r="BP23" s="57"/>
      <c r="BQ23" s="57"/>
      <c r="BR23" s="57"/>
      <c r="BS23" s="57"/>
      <c r="BT23" s="57"/>
      <c r="BU23" s="57"/>
      <c r="BV23" s="57"/>
      <c r="BW23" s="57"/>
      <c r="BX23" s="57"/>
      <c r="BY23" s="57"/>
      <c r="BZ23" s="58"/>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6"/>
      <c r="BM24" s="57"/>
      <c r="BN24" s="57"/>
      <c r="BO24" s="57"/>
      <c r="BP24" s="57"/>
      <c r="BQ24" s="57"/>
      <c r="BR24" s="57"/>
      <c r="BS24" s="57"/>
      <c r="BT24" s="57"/>
      <c r="BU24" s="57"/>
      <c r="BV24" s="57"/>
      <c r="BW24" s="57"/>
      <c r="BX24" s="57"/>
      <c r="BY24" s="57"/>
      <c r="BZ24" s="58"/>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6"/>
      <c r="BM25" s="57"/>
      <c r="BN25" s="57"/>
      <c r="BO25" s="57"/>
      <c r="BP25" s="57"/>
      <c r="BQ25" s="57"/>
      <c r="BR25" s="57"/>
      <c r="BS25" s="57"/>
      <c r="BT25" s="57"/>
      <c r="BU25" s="57"/>
      <c r="BV25" s="57"/>
      <c r="BW25" s="57"/>
      <c r="BX25" s="57"/>
      <c r="BY25" s="57"/>
      <c r="BZ25" s="58"/>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6"/>
      <c r="BM26" s="57"/>
      <c r="BN26" s="57"/>
      <c r="BO26" s="57"/>
      <c r="BP26" s="57"/>
      <c r="BQ26" s="57"/>
      <c r="BR26" s="57"/>
      <c r="BS26" s="57"/>
      <c r="BT26" s="57"/>
      <c r="BU26" s="57"/>
      <c r="BV26" s="57"/>
      <c r="BW26" s="57"/>
      <c r="BX26" s="57"/>
      <c r="BY26" s="57"/>
      <c r="BZ26" s="58"/>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6"/>
      <c r="BM27" s="57"/>
      <c r="BN27" s="57"/>
      <c r="BO27" s="57"/>
      <c r="BP27" s="57"/>
      <c r="BQ27" s="57"/>
      <c r="BR27" s="57"/>
      <c r="BS27" s="57"/>
      <c r="BT27" s="57"/>
      <c r="BU27" s="57"/>
      <c r="BV27" s="57"/>
      <c r="BW27" s="57"/>
      <c r="BX27" s="57"/>
      <c r="BY27" s="57"/>
      <c r="BZ27" s="58"/>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6"/>
      <c r="BM28" s="57"/>
      <c r="BN28" s="57"/>
      <c r="BO28" s="57"/>
      <c r="BP28" s="57"/>
      <c r="BQ28" s="57"/>
      <c r="BR28" s="57"/>
      <c r="BS28" s="57"/>
      <c r="BT28" s="57"/>
      <c r="BU28" s="57"/>
      <c r="BV28" s="57"/>
      <c r="BW28" s="57"/>
      <c r="BX28" s="57"/>
      <c r="BY28" s="57"/>
      <c r="BZ28" s="58"/>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6"/>
      <c r="BM29" s="57"/>
      <c r="BN29" s="57"/>
      <c r="BO29" s="57"/>
      <c r="BP29" s="57"/>
      <c r="BQ29" s="57"/>
      <c r="BR29" s="57"/>
      <c r="BS29" s="57"/>
      <c r="BT29" s="57"/>
      <c r="BU29" s="57"/>
      <c r="BV29" s="57"/>
      <c r="BW29" s="57"/>
      <c r="BX29" s="57"/>
      <c r="BY29" s="57"/>
      <c r="BZ29" s="58"/>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6"/>
      <c r="BM30" s="57"/>
      <c r="BN30" s="57"/>
      <c r="BO30" s="57"/>
      <c r="BP30" s="57"/>
      <c r="BQ30" s="57"/>
      <c r="BR30" s="57"/>
      <c r="BS30" s="57"/>
      <c r="BT30" s="57"/>
      <c r="BU30" s="57"/>
      <c r="BV30" s="57"/>
      <c r="BW30" s="57"/>
      <c r="BX30" s="57"/>
      <c r="BY30" s="57"/>
      <c r="BZ30" s="58"/>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6"/>
      <c r="BM31" s="57"/>
      <c r="BN31" s="57"/>
      <c r="BO31" s="57"/>
      <c r="BP31" s="57"/>
      <c r="BQ31" s="57"/>
      <c r="BR31" s="57"/>
      <c r="BS31" s="57"/>
      <c r="BT31" s="57"/>
      <c r="BU31" s="57"/>
      <c r="BV31" s="57"/>
      <c r="BW31" s="57"/>
      <c r="BX31" s="57"/>
      <c r="BY31" s="57"/>
      <c r="BZ31" s="58"/>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6"/>
      <c r="BM32" s="57"/>
      <c r="BN32" s="57"/>
      <c r="BO32" s="57"/>
      <c r="BP32" s="57"/>
      <c r="BQ32" s="57"/>
      <c r="BR32" s="57"/>
      <c r="BS32" s="57"/>
      <c r="BT32" s="57"/>
      <c r="BU32" s="57"/>
      <c r="BV32" s="57"/>
      <c r="BW32" s="57"/>
      <c r="BX32" s="57"/>
      <c r="BY32" s="57"/>
      <c r="BZ32" s="58"/>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6"/>
      <c r="BM33" s="57"/>
      <c r="BN33" s="57"/>
      <c r="BO33" s="57"/>
      <c r="BP33" s="57"/>
      <c r="BQ33" s="57"/>
      <c r="BR33" s="57"/>
      <c r="BS33" s="57"/>
      <c r="BT33" s="57"/>
      <c r="BU33" s="57"/>
      <c r="BV33" s="57"/>
      <c r="BW33" s="57"/>
      <c r="BX33" s="57"/>
      <c r="BY33" s="57"/>
      <c r="BZ33" s="58"/>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6"/>
      <c r="BM34" s="57"/>
      <c r="BN34" s="57"/>
      <c r="BO34" s="57"/>
      <c r="BP34" s="57"/>
      <c r="BQ34" s="57"/>
      <c r="BR34" s="57"/>
      <c r="BS34" s="57"/>
      <c r="BT34" s="57"/>
      <c r="BU34" s="57"/>
      <c r="BV34" s="57"/>
      <c r="BW34" s="57"/>
      <c r="BX34" s="57"/>
      <c r="BY34" s="57"/>
      <c r="BZ34" s="58"/>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6"/>
      <c r="BM35" s="57"/>
      <c r="BN35" s="57"/>
      <c r="BO35" s="57"/>
      <c r="BP35" s="57"/>
      <c r="BQ35" s="57"/>
      <c r="BR35" s="57"/>
      <c r="BS35" s="57"/>
      <c r="BT35" s="57"/>
      <c r="BU35" s="57"/>
      <c r="BV35" s="57"/>
      <c r="BW35" s="57"/>
      <c r="BX35" s="57"/>
      <c r="BY35" s="57"/>
      <c r="BZ35" s="58"/>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6"/>
      <c r="BM36" s="57"/>
      <c r="BN36" s="57"/>
      <c r="BO36" s="57"/>
      <c r="BP36" s="57"/>
      <c r="BQ36" s="57"/>
      <c r="BR36" s="57"/>
      <c r="BS36" s="57"/>
      <c r="BT36" s="57"/>
      <c r="BU36" s="57"/>
      <c r="BV36" s="57"/>
      <c r="BW36" s="57"/>
      <c r="BX36" s="57"/>
      <c r="BY36" s="57"/>
      <c r="BZ36" s="58"/>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6"/>
      <c r="BM37" s="57"/>
      <c r="BN37" s="57"/>
      <c r="BO37" s="57"/>
      <c r="BP37" s="57"/>
      <c r="BQ37" s="57"/>
      <c r="BR37" s="57"/>
      <c r="BS37" s="57"/>
      <c r="BT37" s="57"/>
      <c r="BU37" s="57"/>
      <c r="BV37" s="57"/>
      <c r="BW37" s="57"/>
      <c r="BX37" s="57"/>
      <c r="BY37" s="57"/>
      <c r="BZ37" s="58"/>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6"/>
      <c r="BM38" s="57"/>
      <c r="BN38" s="57"/>
      <c r="BO38" s="57"/>
      <c r="BP38" s="57"/>
      <c r="BQ38" s="57"/>
      <c r="BR38" s="57"/>
      <c r="BS38" s="57"/>
      <c r="BT38" s="57"/>
      <c r="BU38" s="57"/>
      <c r="BV38" s="57"/>
      <c r="BW38" s="57"/>
      <c r="BX38" s="57"/>
      <c r="BY38" s="57"/>
      <c r="BZ38" s="58"/>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6"/>
      <c r="BM39" s="57"/>
      <c r="BN39" s="57"/>
      <c r="BO39" s="57"/>
      <c r="BP39" s="57"/>
      <c r="BQ39" s="57"/>
      <c r="BR39" s="57"/>
      <c r="BS39" s="57"/>
      <c r="BT39" s="57"/>
      <c r="BU39" s="57"/>
      <c r="BV39" s="57"/>
      <c r="BW39" s="57"/>
      <c r="BX39" s="57"/>
      <c r="BY39" s="57"/>
      <c r="BZ39" s="58"/>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6"/>
      <c r="BM40" s="57"/>
      <c r="BN40" s="57"/>
      <c r="BO40" s="57"/>
      <c r="BP40" s="57"/>
      <c r="BQ40" s="57"/>
      <c r="BR40" s="57"/>
      <c r="BS40" s="57"/>
      <c r="BT40" s="57"/>
      <c r="BU40" s="57"/>
      <c r="BV40" s="57"/>
      <c r="BW40" s="57"/>
      <c r="BX40" s="57"/>
      <c r="BY40" s="57"/>
      <c r="BZ40" s="58"/>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6"/>
      <c r="BM41" s="57"/>
      <c r="BN41" s="57"/>
      <c r="BO41" s="57"/>
      <c r="BP41" s="57"/>
      <c r="BQ41" s="57"/>
      <c r="BR41" s="57"/>
      <c r="BS41" s="57"/>
      <c r="BT41" s="57"/>
      <c r="BU41" s="57"/>
      <c r="BV41" s="57"/>
      <c r="BW41" s="57"/>
      <c r="BX41" s="57"/>
      <c r="BY41" s="57"/>
      <c r="BZ41" s="58"/>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6"/>
      <c r="BM42" s="57"/>
      <c r="BN42" s="57"/>
      <c r="BO42" s="57"/>
      <c r="BP42" s="57"/>
      <c r="BQ42" s="57"/>
      <c r="BR42" s="57"/>
      <c r="BS42" s="57"/>
      <c r="BT42" s="57"/>
      <c r="BU42" s="57"/>
      <c r="BV42" s="57"/>
      <c r="BW42" s="57"/>
      <c r="BX42" s="57"/>
      <c r="BY42" s="57"/>
      <c r="BZ42" s="58"/>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6"/>
      <c r="BM43" s="57"/>
      <c r="BN43" s="57"/>
      <c r="BO43" s="57"/>
      <c r="BP43" s="57"/>
      <c r="BQ43" s="57"/>
      <c r="BR43" s="57"/>
      <c r="BS43" s="57"/>
      <c r="BT43" s="57"/>
      <c r="BU43" s="57"/>
      <c r="BV43" s="57"/>
      <c r="BW43" s="57"/>
      <c r="BX43" s="57"/>
      <c r="BY43" s="57"/>
      <c r="BZ43" s="58"/>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6"/>
      <c r="BM44" s="57"/>
      <c r="BN44" s="57"/>
      <c r="BO44" s="57"/>
      <c r="BP44" s="57"/>
      <c r="BQ44" s="57"/>
      <c r="BR44" s="57"/>
      <c r="BS44" s="57"/>
      <c r="BT44" s="57"/>
      <c r="BU44" s="57"/>
      <c r="BV44" s="57"/>
      <c r="BW44" s="57"/>
      <c r="BX44" s="57"/>
      <c r="BY44" s="57"/>
      <c r="BZ44" s="58"/>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109</v>
      </c>
      <c r="BM47" s="57"/>
      <c r="BN47" s="57"/>
      <c r="BO47" s="57"/>
      <c r="BP47" s="57"/>
      <c r="BQ47" s="57"/>
      <c r="BR47" s="57"/>
      <c r="BS47" s="57"/>
      <c r="BT47" s="57"/>
      <c r="BU47" s="57"/>
      <c r="BV47" s="57"/>
      <c r="BW47" s="57"/>
      <c r="BX47" s="57"/>
      <c r="BY47" s="57"/>
      <c r="BZ47" s="58"/>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2">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5" customHeight="1" x14ac:dyDescent="0.2">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111</v>
      </c>
      <c r="BM66" s="57"/>
      <c r="BN66" s="57"/>
      <c r="BO66" s="57"/>
      <c r="BP66" s="57"/>
      <c r="BQ66" s="57"/>
      <c r="BR66" s="57"/>
      <c r="BS66" s="57"/>
      <c r="BT66" s="57"/>
      <c r="BU66" s="57"/>
      <c r="BV66" s="57"/>
      <c r="BW66" s="57"/>
      <c r="BX66" s="57"/>
      <c r="BY66" s="57"/>
      <c r="BZ66" s="58"/>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2ekFW0PgWO/Oe0tZBdKR207qZpHpAtZLVSKID8xlbOEZ0VZVu9PNxZtEOyfq2rNf41xsgT1zR+mbRz7sF4S3xA==" saltValue="isYC2FyZk/ILo33LImMNPQ=="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2" x14ac:dyDescent="0.2"/>
  <cols>
    <col min="2" max="144" width="11.8867187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2">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2024</v>
      </c>
      <c r="C6" s="20">
        <f t="shared" ref="C6:W6" si="3">C7</f>
        <v>272132</v>
      </c>
      <c r="D6" s="20">
        <f t="shared" si="3"/>
        <v>46</v>
      </c>
      <c r="E6" s="20">
        <f t="shared" si="3"/>
        <v>1</v>
      </c>
      <c r="F6" s="20">
        <f t="shared" si="3"/>
        <v>0</v>
      </c>
      <c r="G6" s="20">
        <f t="shared" si="3"/>
        <v>1</v>
      </c>
      <c r="H6" s="20" t="str">
        <f t="shared" si="3"/>
        <v>大阪府　泉佐野市</v>
      </c>
      <c r="I6" s="20" t="str">
        <f t="shared" si="3"/>
        <v>法適用</v>
      </c>
      <c r="J6" s="20" t="str">
        <f t="shared" si="3"/>
        <v>水道事業</v>
      </c>
      <c r="K6" s="20" t="str">
        <f t="shared" si="3"/>
        <v>末端給水事業</v>
      </c>
      <c r="L6" s="20" t="str">
        <f t="shared" si="3"/>
        <v>A4</v>
      </c>
      <c r="M6" s="20" t="str">
        <f t="shared" si="3"/>
        <v>自治体職員</v>
      </c>
      <c r="N6" s="21" t="str">
        <f t="shared" si="3"/>
        <v>-</v>
      </c>
      <c r="O6" s="21">
        <f t="shared" si="3"/>
        <v>67.69</v>
      </c>
      <c r="P6" s="21">
        <f t="shared" si="3"/>
        <v>99.96</v>
      </c>
      <c r="Q6" s="21">
        <f t="shared" si="3"/>
        <v>2926</v>
      </c>
      <c r="R6" s="21">
        <f t="shared" si="3"/>
        <v>99318</v>
      </c>
      <c r="S6" s="21">
        <f t="shared" si="3"/>
        <v>56.51</v>
      </c>
      <c r="T6" s="21">
        <f t="shared" si="3"/>
        <v>1757.53</v>
      </c>
      <c r="U6" s="21">
        <f t="shared" si="3"/>
        <v>99326</v>
      </c>
      <c r="V6" s="21">
        <f t="shared" si="3"/>
        <v>56.51</v>
      </c>
      <c r="W6" s="21">
        <f t="shared" si="3"/>
        <v>1757.67</v>
      </c>
      <c r="X6" s="22">
        <f>IF(X7="",NA(),X7)</f>
        <v>102.63</v>
      </c>
      <c r="Y6" s="22">
        <f t="shared" ref="Y6:AG6" si="4">IF(Y7="",NA(),Y7)</f>
        <v>105.71</v>
      </c>
      <c r="Z6" s="22">
        <f t="shared" si="4"/>
        <v>103.13</v>
      </c>
      <c r="AA6" s="22">
        <f t="shared" si="4"/>
        <v>109.69</v>
      </c>
      <c r="AB6" s="22">
        <f t="shared" si="4"/>
        <v>111.25</v>
      </c>
      <c r="AC6" s="22">
        <f t="shared" si="4"/>
        <v>110.91</v>
      </c>
      <c r="AD6" s="22">
        <f t="shared" si="4"/>
        <v>111.49</v>
      </c>
      <c r="AE6" s="22">
        <f t="shared" si="4"/>
        <v>109.09</v>
      </c>
      <c r="AF6" s="22">
        <f t="shared" si="4"/>
        <v>109.05</v>
      </c>
      <c r="AG6" s="22">
        <f t="shared" si="4"/>
        <v>107.61</v>
      </c>
      <c r="AH6" s="21" t="str">
        <f>IF(AH7="","",IF(AH7="-","【-】","【"&amp;SUBSTITUTE(TEXT(AH7,"#,##0.00"),"-","△")&amp;"】"))</f>
        <v>【107.26】</v>
      </c>
      <c r="AI6" s="21">
        <f>IF(AI7="",NA(),AI7)</f>
        <v>0</v>
      </c>
      <c r="AJ6" s="21">
        <f t="shared" ref="AJ6:AR6" si="5">IF(AJ7="",NA(),AJ7)</f>
        <v>0</v>
      </c>
      <c r="AK6" s="21">
        <f t="shared" si="5"/>
        <v>0</v>
      </c>
      <c r="AL6" s="21">
        <f t="shared" si="5"/>
        <v>0</v>
      </c>
      <c r="AM6" s="21">
        <f t="shared" si="5"/>
        <v>0</v>
      </c>
      <c r="AN6" s="22">
        <f t="shared" si="5"/>
        <v>0.92</v>
      </c>
      <c r="AO6" s="22">
        <f t="shared" si="5"/>
        <v>0.87</v>
      </c>
      <c r="AP6" s="22">
        <f t="shared" si="5"/>
        <v>0.93</v>
      </c>
      <c r="AQ6" s="22">
        <f t="shared" si="5"/>
        <v>1.02</v>
      </c>
      <c r="AR6" s="22">
        <f t="shared" si="5"/>
        <v>1.24</v>
      </c>
      <c r="AS6" s="21" t="str">
        <f>IF(AS7="","",IF(AS7="-","【-】","【"&amp;SUBSTITUTE(TEXT(AS7,"#,##0.00"),"-","△")&amp;"】"))</f>
        <v>【1.61】</v>
      </c>
      <c r="AT6" s="22">
        <f>IF(AT7="",NA(),AT7)</f>
        <v>96.34</v>
      </c>
      <c r="AU6" s="22">
        <f t="shared" ref="AU6:BC6" si="6">IF(AU7="",NA(),AU7)</f>
        <v>93.69</v>
      </c>
      <c r="AV6" s="22">
        <f t="shared" si="6"/>
        <v>91.46</v>
      </c>
      <c r="AW6" s="22">
        <f t="shared" si="6"/>
        <v>109.85</v>
      </c>
      <c r="AX6" s="22">
        <f t="shared" si="6"/>
        <v>124.92</v>
      </c>
      <c r="AY6" s="22">
        <f t="shared" si="6"/>
        <v>350.79</v>
      </c>
      <c r="AZ6" s="22">
        <f t="shared" si="6"/>
        <v>354.57</v>
      </c>
      <c r="BA6" s="22">
        <f t="shared" si="6"/>
        <v>357.74</v>
      </c>
      <c r="BB6" s="22">
        <f t="shared" si="6"/>
        <v>344.88</v>
      </c>
      <c r="BC6" s="22">
        <f t="shared" si="6"/>
        <v>326.02</v>
      </c>
      <c r="BD6" s="21" t="str">
        <f>IF(BD7="","",IF(BD7="-","【-】","【"&amp;SUBSTITUTE(TEXT(BD7,"#,##0.00"),"-","△")&amp;"】"))</f>
        <v>【239.69】</v>
      </c>
      <c r="BE6" s="22">
        <f>IF(BE7="",NA(),BE7)</f>
        <v>364.02</v>
      </c>
      <c r="BF6" s="22">
        <f t="shared" ref="BF6:BN6" si="7">IF(BF7="",NA(),BF7)</f>
        <v>334.08</v>
      </c>
      <c r="BG6" s="22">
        <f t="shared" si="7"/>
        <v>347.08</v>
      </c>
      <c r="BH6" s="22">
        <f t="shared" si="7"/>
        <v>319.02</v>
      </c>
      <c r="BI6" s="22">
        <f t="shared" si="7"/>
        <v>309.47000000000003</v>
      </c>
      <c r="BJ6" s="22">
        <f t="shared" si="7"/>
        <v>322.92</v>
      </c>
      <c r="BK6" s="22">
        <f t="shared" si="7"/>
        <v>303.45999999999998</v>
      </c>
      <c r="BL6" s="22">
        <f t="shared" si="7"/>
        <v>307.27999999999997</v>
      </c>
      <c r="BM6" s="22">
        <f t="shared" si="7"/>
        <v>304.02</v>
      </c>
      <c r="BN6" s="22">
        <f t="shared" si="7"/>
        <v>300.54000000000002</v>
      </c>
      <c r="BO6" s="21" t="str">
        <f>IF(BO7="","",IF(BO7="-","【-】","【"&amp;SUBSTITUTE(TEXT(BO7,"#,##0.00"),"-","△")&amp;"】"))</f>
        <v>【264.86】</v>
      </c>
      <c r="BP6" s="22">
        <f>IF(BP7="",NA(),BP7)</f>
        <v>95.44</v>
      </c>
      <c r="BQ6" s="22">
        <f t="shared" ref="BQ6:BY6" si="8">IF(BQ7="",NA(),BQ7)</f>
        <v>100.09</v>
      </c>
      <c r="BR6" s="22">
        <f t="shared" si="8"/>
        <v>97.38</v>
      </c>
      <c r="BS6" s="22">
        <f t="shared" si="8"/>
        <v>104.89</v>
      </c>
      <c r="BT6" s="22">
        <f t="shared" si="8"/>
        <v>106.1</v>
      </c>
      <c r="BU6" s="22">
        <f t="shared" si="8"/>
        <v>100.85</v>
      </c>
      <c r="BV6" s="22">
        <f t="shared" si="8"/>
        <v>103.79</v>
      </c>
      <c r="BW6" s="22">
        <f t="shared" si="8"/>
        <v>98.3</v>
      </c>
      <c r="BX6" s="22">
        <f t="shared" si="8"/>
        <v>98.89</v>
      </c>
      <c r="BY6" s="22">
        <f t="shared" si="8"/>
        <v>99.25</v>
      </c>
      <c r="BZ6" s="21" t="str">
        <f>IF(BZ7="","",IF(BZ7="-","【-】","【"&amp;SUBSTITUTE(TEXT(BZ7,"#,##0.00"),"-","△")&amp;"】"))</f>
        <v>【97.59】</v>
      </c>
      <c r="CA6" s="22">
        <f>IF(CA7="",NA(),CA7)</f>
        <v>181.69</v>
      </c>
      <c r="CB6" s="22">
        <f t="shared" ref="CB6:CJ6" si="9">IF(CB7="",NA(),CB7)</f>
        <v>185.59</v>
      </c>
      <c r="CC6" s="22">
        <f t="shared" si="9"/>
        <v>188.69</v>
      </c>
      <c r="CD6" s="22">
        <f t="shared" si="9"/>
        <v>184.13</v>
      </c>
      <c r="CE6" s="22">
        <f t="shared" si="9"/>
        <v>184.32</v>
      </c>
      <c r="CF6" s="22">
        <f t="shared" si="9"/>
        <v>167.1</v>
      </c>
      <c r="CG6" s="22">
        <f t="shared" si="9"/>
        <v>167.86</v>
      </c>
      <c r="CH6" s="22">
        <f t="shared" si="9"/>
        <v>173.68</v>
      </c>
      <c r="CI6" s="22">
        <f t="shared" si="9"/>
        <v>174.52</v>
      </c>
      <c r="CJ6" s="22">
        <f t="shared" si="9"/>
        <v>178.92</v>
      </c>
      <c r="CK6" s="21" t="str">
        <f>IF(CK7="","",IF(CK7="-","【-】","【"&amp;SUBSTITUTE(TEXT(CK7,"#,##0.00"),"-","△")&amp;"】"))</f>
        <v>【181.66】</v>
      </c>
      <c r="CL6" s="22">
        <f>IF(CL7="",NA(),CL7)</f>
        <v>49.81</v>
      </c>
      <c r="CM6" s="22">
        <f t="shared" ref="CM6:CU6" si="10">IF(CM7="",NA(),CM7)</f>
        <v>48.53</v>
      </c>
      <c r="CN6" s="22">
        <f t="shared" si="10"/>
        <v>47.83</v>
      </c>
      <c r="CO6" s="22">
        <f t="shared" si="10"/>
        <v>48.63</v>
      </c>
      <c r="CP6" s="22">
        <f t="shared" si="10"/>
        <v>49.8</v>
      </c>
      <c r="CQ6" s="22">
        <f t="shared" si="10"/>
        <v>59.91</v>
      </c>
      <c r="CR6" s="22">
        <f t="shared" si="10"/>
        <v>59.4</v>
      </c>
      <c r="CS6" s="22">
        <f t="shared" si="10"/>
        <v>59.24</v>
      </c>
      <c r="CT6" s="22">
        <f t="shared" si="10"/>
        <v>58.77</v>
      </c>
      <c r="CU6" s="22">
        <f t="shared" si="10"/>
        <v>59.17</v>
      </c>
      <c r="CV6" s="21" t="str">
        <f>IF(CV7="","",IF(CV7="-","【-】","【"&amp;SUBSTITUTE(TEXT(CV7,"#,##0.00"),"-","△")&amp;"】"))</f>
        <v>【60.21】</v>
      </c>
      <c r="CW6" s="22">
        <f>IF(CW7="",NA(),CW7)</f>
        <v>90.8</v>
      </c>
      <c r="CX6" s="22">
        <f t="shared" ref="CX6:DF6" si="11">IF(CX7="",NA(),CX7)</f>
        <v>92.54</v>
      </c>
      <c r="CY6" s="22">
        <f t="shared" si="11"/>
        <v>92.94</v>
      </c>
      <c r="CZ6" s="22">
        <f t="shared" si="11"/>
        <v>92.99</v>
      </c>
      <c r="DA6" s="22">
        <f t="shared" si="11"/>
        <v>92.51</v>
      </c>
      <c r="DB6" s="22">
        <f t="shared" si="11"/>
        <v>87.26</v>
      </c>
      <c r="DC6" s="22">
        <f t="shared" si="11"/>
        <v>87.57</v>
      </c>
      <c r="DD6" s="22">
        <f t="shared" si="11"/>
        <v>87.26</v>
      </c>
      <c r="DE6" s="22">
        <f t="shared" si="11"/>
        <v>86.95</v>
      </c>
      <c r="DF6" s="22">
        <f t="shared" si="11"/>
        <v>86.58</v>
      </c>
      <c r="DG6" s="21" t="str">
        <f>IF(DG7="","",IF(DG7="-","【-】","【"&amp;SUBSTITUTE(TEXT(DG7,"#,##0.00"),"-","△")&amp;"】"))</f>
        <v>【89.21】</v>
      </c>
      <c r="DH6" s="22">
        <f>IF(DH7="",NA(),DH7)</f>
        <v>46.49</v>
      </c>
      <c r="DI6" s="22">
        <f t="shared" ref="DI6:DQ6" si="12">IF(DI7="",NA(),DI7)</f>
        <v>47.62</v>
      </c>
      <c r="DJ6" s="22">
        <f t="shared" si="12"/>
        <v>47.75</v>
      </c>
      <c r="DK6" s="22">
        <f t="shared" si="12"/>
        <v>48.62</v>
      </c>
      <c r="DL6" s="22">
        <f t="shared" si="12"/>
        <v>49.1</v>
      </c>
      <c r="DM6" s="22">
        <f t="shared" si="12"/>
        <v>49.2</v>
      </c>
      <c r="DN6" s="22">
        <f t="shared" si="12"/>
        <v>50.01</v>
      </c>
      <c r="DO6" s="22">
        <f t="shared" si="12"/>
        <v>50.99</v>
      </c>
      <c r="DP6" s="22">
        <f t="shared" si="12"/>
        <v>51.79</v>
      </c>
      <c r="DQ6" s="22">
        <f t="shared" si="12"/>
        <v>52.02</v>
      </c>
      <c r="DR6" s="21" t="str">
        <f>IF(DR7="","",IF(DR7="-","【-】","【"&amp;SUBSTITUTE(TEXT(DR7,"#,##0.00"),"-","△")&amp;"】"))</f>
        <v>【52.41】</v>
      </c>
      <c r="DS6" s="22">
        <f>IF(DS7="",NA(),DS7)</f>
        <v>24.17</v>
      </c>
      <c r="DT6" s="22">
        <f t="shared" ref="DT6:EB6" si="13">IF(DT7="",NA(),DT7)</f>
        <v>24.53</v>
      </c>
      <c r="DU6" s="22">
        <f t="shared" si="13"/>
        <v>26.29</v>
      </c>
      <c r="DV6" s="22">
        <f t="shared" si="13"/>
        <v>26.18</v>
      </c>
      <c r="DW6" s="22">
        <f t="shared" si="13"/>
        <v>26.47</v>
      </c>
      <c r="DX6" s="22">
        <f t="shared" si="13"/>
        <v>18.329999999999998</v>
      </c>
      <c r="DY6" s="22">
        <f t="shared" si="13"/>
        <v>20.27</v>
      </c>
      <c r="DZ6" s="22">
        <f t="shared" si="13"/>
        <v>21.69</v>
      </c>
      <c r="EA6" s="22">
        <f t="shared" si="13"/>
        <v>23.19</v>
      </c>
      <c r="EB6" s="22">
        <f t="shared" si="13"/>
        <v>24.61</v>
      </c>
      <c r="EC6" s="21" t="str">
        <f>IF(EC7="","",IF(EC7="-","【-】","【"&amp;SUBSTITUTE(TEXT(EC7,"#,##0.00"),"-","△")&amp;"】"))</f>
        <v>【26.78】</v>
      </c>
      <c r="ED6" s="22">
        <f>IF(ED7="",NA(),ED7)</f>
        <v>0.77</v>
      </c>
      <c r="EE6" s="22">
        <f t="shared" ref="EE6:EM6" si="14">IF(EE7="",NA(),EE7)</f>
        <v>0.81</v>
      </c>
      <c r="EF6" s="22">
        <f t="shared" si="14"/>
        <v>0.81</v>
      </c>
      <c r="EG6" s="22">
        <f t="shared" si="14"/>
        <v>0.85</v>
      </c>
      <c r="EH6" s="22">
        <f t="shared" si="14"/>
        <v>0.85</v>
      </c>
      <c r="EI6" s="22">
        <f t="shared" si="14"/>
        <v>0.6</v>
      </c>
      <c r="EJ6" s="22">
        <f t="shared" si="14"/>
        <v>0.56000000000000005</v>
      </c>
      <c r="EK6" s="22">
        <f t="shared" si="14"/>
        <v>0.6</v>
      </c>
      <c r="EL6" s="22">
        <f t="shared" si="14"/>
        <v>0.53</v>
      </c>
      <c r="EM6" s="22">
        <f t="shared" si="14"/>
        <v>0.54</v>
      </c>
      <c r="EN6" s="21" t="str">
        <f>IF(EN7="","",IF(EN7="-","【-】","【"&amp;SUBSTITUTE(TEXT(EN7,"#,##0.00"),"-","△")&amp;"】"))</f>
        <v>【0.59】</v>
      </c>
    </row>
    <row r="7" spans="1:144" s="23" customFormat="1" x14ac:dyDescent="0.2">
      <c r="A7" s="15"/>
      <c r="B7" s="24">
        <v>2024</v>
      </c>
      <c r="C7" s="24">
        <v>272132</v>
      </c>
      <c r="D7" s="24">
        <v>46</v>
      </c>
      <c r="E7" s="24">
        <v>1</v>
      </c>
      <c r="F7" s="24">
        <v>0</v>
      </c>
      <c r="G7" s="24">
        <v>1</v>
      </c>
      <c r="H7" s="24" t="s">
        <v>93</v>
      </c>
      <c r="I7" s="24" t="s">
        <v>94</v>
      </c>
      <c r="J7" s="24" t="s">
        <v>95</v>
      </c>
      <c r="K7" s="24" t="s">
        <v>96</v>
      </c>
      <c r="L7" s="24" t="s">
        <v>97</v>
      </c>
      <c r="M7" s="24" t="s">
        <v>98</v>
      </c>
      <c r="N7" s="25" t="s">
        <v>99</v>
      </c>
      <c r="O7" s="25">
        <v>67.69</v>
      </c>
      <c r="P7" s="25">
        <v>99.96</v>
      </c>
      <c r="Q7" s="25">
        <v>2926</v>
      </c>
      <c r="R7" s="25">
        <v>99318</v>
      </c>
      <c r="S7" s="25">
        <v>56.51</v>
      </c>
      <c r="T7" s="25">
        <v>1757.53</v>
      </c>
      <c r="U7" s="25">
        <v>99326</v>
      </c>
      <c r="V7" s="25">
        <v>56.51</v>
      </c>
      <c r="W7" s="25">
        <v>1757.67</v>
      </c>
      <c r="X7" s="25">
        <v>102.63</v>
      </c>
      <c r="Y7" s="25">
        <v>105.71</v>
      </c>
      <c r="Z7" s="25">
        <v>103.13</v>
      </c>
      <c r="AA7" s="25">
        <v>109.69</v>
      </c>
      <c r="AB7" s="25">
        <v>111.25</v>
      </c>
      <c r="AC7" s="25">
        <v>110.91</v>
      </c>
      <c r="AD7" s="25">
        <v>111.49</v>
      </c>
      <c r="AE7" s="25">
        <v>109.09</v>
      </c>
      <c r="AF7" s="25">
        <v>109.05</v>
      </c>
      <c r="AG7" s="25">
        <v>107.61</v>
      </c>
      <c r="AH7" s="25">
        <v>107.26</v>
      </c>
      <c r="AI7" s="25">
        <v>0</v>
      </c>
      <c r="AJ7" s="25">
        <v>0</v>
      </c>
      <c r="AK7" s="25">
        <v>0</v>
      </c>
      <c r="AL7" s="25">
        <v>0</v>
      </c>
      <c r="AM7" s="25">
        <v>0</v>
      </c>
      <c r="AN7" s="25">
        <v>0.92</v>
      </c>
      <c r="AO7" s="25">
        <v>0.87</v>
      </c>
      <c r="AP7" s="25">
        <v>0.93</v>
      </c>
      <c r="AQ7" s="25">
        <v>1.02</v>
      </c>
      <c r="AR7" s="25">
        <v>1.24</v>
      </c>
      <c r="AS7" s="25">
        <v>1.61</v>
      </c>
      <c r="AT7" s="25">
        <v>96.34</v>
      </c>
      <c r="AU7" s="25">
        <v>93.69</v>
      </c>
      <c r="AV7" s="25">
        <v>91.46</v>
      </c>
      <c r="AW7" s="25">
        <v>109.85</v>
      </c>
      <c r="AX7" s="25">
        <v>124.92</v>
      </c>
      <c r="AY7" s="25">
        <v>350.79</v>
      </c>
      <c r="AZ7" s="25">
        <v>354.57</v>
      </c>
      <c r="BA7" s="25">
        <v>357.74</v>
      </c>
      <c r="BB7" s="25">
        <v>344.88</v>
      </c>
      <c r="BC7" s="25">
        <v>326.02</v>
      </c>
      <c r="BD7" s="25">
        <v>239.69</v>
      </c>
      <c r="BE7" s="25">
        <v>364.02</v>
      </c>
      <c r="BF7" s="25">
        <v>334.08</v>
      </c>
      <c r="BG7" s="25">
        <v>347.08</v>
      </c>
      <c r="BH7" s="25">
        <v>319.02</v>
      </c>
      <c r="BI7" s="25">
        <v>309.47000000000003</v>
      </c>
      <c r="BJ7" s="25">
        <v>322.92</v>
      </c>
      <c r="BK7" s="25">
        <v>303.45999999999998</v>
      </c>
      <c r="BL7" s="25">
        <v>307.27999999999997</v>
      </c>
      <c r="BM7" s="25">
        <v>304.02</v>
      </c>
      <c r="BN7" s="25">
        <v>300.54000000000002</v>
      </c>
      <c r="BO7" s="25">
        <v>264.86</v>
      </c>
      <c r="BP7" s="25">
        <v>95.44</v>
      </c>
      <c r="BQ7" s="25">
        <v>100.09</v>
      </c>
      <c r="BR7" s="25">
        <v>97.38</v>
      </c>
      <c r="BS7" s="25">
        <v>104.89</v>
      </c>
      <c r="BT7" s="25">
        <v>106.1</v>
      </c>
      <c r="BU7" s="25">
        <v>100.85</v>
      </c>
      <c r="BV7" s="25">
        <v>103.79</v>
      </c>
      <c r="BW7" s="25">
        <v>98.3</v>
      </c>
      <c r="BX7" s="25">
        <v>98.89</v>
      </c>
      <c r="BY7" s="25">
        <v>99.25</v>
      </c>
      <c r="BZ7" s="25">
        <v>97.59</v>
      </c>
      <c r="CA7" s="25">
        <v>181.69</v>
      </c>
      <c r="CB7" s="25">
        <v>185.59</v>
      </c>
      <c r="CC7" s="25">
        <v>188.69</v>
      </c>
      <c r="CD7" s="25">
        <v>184.13</v>
      </c>
      <c r="CE7" s="25">
        <v>184.32</v>
      </c>
      <c r="CF7" s="25">
        <v>167.1</v>
      </c>
      <c r="CG7" s="25">
        <v>167.86</v>
      </c>
      <c r="CH7" s="25">
        <v>173.68</v>
      </c>
      <c r="CI7" s="25">
        <v>174.52</v>
      </c>
      <c r="CJ7" s="25">
        <v>178.92</v>
      </c>
      <c r="CK7" s="25">
        <v>181.66</v>
      </c>
      <c r="CL7" s="25">
        <v>49.81</v>
      </c>
      <c r="CM7" s="25">
        <v>48.53</v>
      </c>
      <c r="CN7" s="25">
        <v>47.83</v>
      </c>
      <c r="CO7" s="25">
        <v>48.63</v>
      </c>
      <c r="CP7" s="25">
        <v>49.8</v>
      </c>
      <c r="CQ7" s="25">
        <v>59.91</v>
      </c>
      <c r="CR7" s="25">
        <v>59.4</v>
      </c>
      <c r="CS7" s="25">
        <v>59.24</v>
      </c>
      <c r="CT7" s="25">
        <v>58.77</v>
      </c>
      <c r="CU7" s="25">
        <v>59.17</v>
      </c>
      <c r="CV7" s="25">
        <v>60.21</v>
      </c>
      <c r="CW7" s="25">
        <v>90.8</v>
      </c>
      <c r="CX7" s="25">
        <v>92.54</v>
      </c>
      <c r="CY7" s="25">
        <v>92.94</v>
      </c>
      <c r="CZ7" s="25">
        <v>92.99</v>
      </c>
      <c r="DA7" s="25">
        <v>92.51</v>
      </c>
      <c r="DB7" s="25">
        <v>87.26</v>
      </c>
      <c r="DC7" s="25">
        <v>87.57</v>
      </c>
      <c r="DD7" s="25">
        <v>87.26</v>
      </c>
      <c r="DE7" s="25">
        <v>86.95</v>
      </c>
      <c r="DF7" s="25">
        <v>86.58</v>
      </c>
      <c r="DG7" s="25">
        <v>89.21</v>
      </c>
      <c r="DH7" s="25">
        <v>46.49</v>
      </c>
      <c r="DI7" s="25">
        <v>47.62</v>
      </c>
      <c r="DJ7" s="25">
        <v>47.75</v>
      </c>
      <c r="DK7" s="25">
        <v>48.62</v>
      </c>
      <c r="DL7" s="25">
        <v>49.1</v>
      </c>
      <c r="DM7" s="25">
        <v>49.2</v>
      </c>
      <c r="DN7" s="25">
        <v>50.01</v>
      </c>
      <c r="DO7" s="25">
        <v>50.99</v>
      </c>
      <c r="DP7" s="25">
        <v>51.79</v>
      </c>
      <c r="DQ7" s="25">
        <v>52.02</v>
      </c>
      <c r="DR7" s="25">
        <v>52.41</v>
      </c>
      <c r="DS7" s="25">
        <v>24.17</v>
      </c>
      <c r="DT7" s="25">
        <v>24.53</v>
      </c>
      <c r="DU7" s="25">
        <v>26.29</v>
      </c>
      <c r="DV7" s="25">
        <v>26.18</v>
      </c>
      <c r="DW7" s="25">
        <v>26.47</v>
      </c>
      <c r="DX7" s="25">
        <v>18.329999999999998</v>
      </c>
      <c r="DY7" s="25">
        <v>20.27</v>
      </c>
      <c r="DZ7" s="25">
        <v>21.69</v>
      </c>
      <c r="EA7" s="25">
        <v>23.19</v>
      </c>
      <c r="EB7" s="25">
        <v>24.61</v>
      </c>
      <c r="EC7" s="25">
        <v>26.78</v>
      </c>
      <c r="ED7" s="25">
        <v>0.77</v>
      </c>
      <c r="EE7" s="25">
        <v>0.81</v>
      </c>
      <c r="EF7" s="25">
        <v>0.81</v>
      </c>
      <c r="EG7" s="25">
        <v>0.85</v>
      </c>
      <c r="EH7" s="25">
        <v>0.85</v>
      </c>
      <c r="EI7" s="25">
        <v>0.6</v>
      </c>
      <c r="EJ7" s="25">
        <v>0.56000000000000005</v>
      </c>
      <c r="EK7" s="25">
        <v>0.6</v>
      </c>
      <c r="EL7" s="25">
        <v>0.53</v>
      </c>
      <c r="EM7" s="25">
        <v>0.54</v>
      </c>
      <c r="EN7" s="25">
        <v>0.59</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2">
      <c r="B11">
        <v>22</v>
      </c>
      <c r="C11">
        <v>21</v>
      </c>
      <c r="D11">
        <v>20</v>
      </c>
      <c r="E11">
        <v>19</v>
      </c>
      <c r="F11">
        <v>18</v>
      </c>
      <c r="G11" t="s">
        <v>105</v>
      </c>
    </row>
    <row r="12" spans="1:144" x14ac:dyDescent="0.2">
      <c r="B12">
        <v>1</v>
      </c>
      <c r="C12">
        <v>1</v>
      </c>
      <c r="D12">
        <v>1</v>
      </c>
      <c r="E12">
        <v>1</v>
      </c>
      <c r="F12">
        <v>1</v>
      </c>
      <c r="G12" t="s">
        <v>106</v>
      </c>
    </row>
    <row r="13" spans="1:144" x14ac:dyDescent="0.2">
      <c r="B13" t="s">
        <v>107</v>
      </c>
      <c r="C13" t="s">
        <v>107</v>
      </c>
      <c r="D13" t="s">
        <v>107</v>
      </c>
      <c r="E13" t="s">
        <v>107</v>
      </c>
      <c r="F13" t="s">
        <v>107</v>
      </c>
      <c r="G13" t="s">
        <v>108</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椎原　知春</cp:lastModifiedBy>
  <cp:lastPrinted>2026-01-21T00:10:59Z</cp:lastPrinted>
  <dcterms:created xsi:type="dcterms:W3CDTF">2025-12-12T09:19:40Z</dcterms:created>
  <dcterms:modified xsi:type="dcterms:W3CDTF">2026-02-19T02:44:50Z</dcterms:modified>
  <cp:category/>
</cp:coreProperties>
</file>