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DF38702E-56C9-4594-A0FB-72192F038F5D}" xr6:coauthVersionLast="47" xr6:coauthVersionMax="47" xr10:uidLastSave="{00000000-0000-0000-0000-000000000000}"/>
  <workbookProtection workbookAlgorithmName="SHA-512" workbookHashValue="AFXf0IcuysSGeGG+QvSWMEJGo9Y8Yx58OB64yIMsQ0eV0dKrP6UrGz2L/CMiXJJK9IWMYBBTZ1/sdVu3bWX6qg==" workbookSaltValue="AiJjLkR412SV8qq126eWk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E85" i="4"/>
  <c r="AT10" i="4"/>
  <c r="AT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<sst xmlns="http://schemas.openxmlformats.org/spreadsheetml/2006/main" count="236" uniqueCount="116">
  <si>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</si>
  <si>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</si>
  <si>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</si>
  <si>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</si>
  <si>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</si>
  <si>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</si>
  <si>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</si>
  <si>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</si>
  <si>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</si>
  <si>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</si>
  <si>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</si>
  <si>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</si>
  <si>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</si>
  <si>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</si>
  <si>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</si>
  <si>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</si>
  <si>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</si>
  <si>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</si>
  <si>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</si>
  <si>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</si>
  <si>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</si>
  <si>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</si>
  <si>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</si>
  <si>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</si>
  <si>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</si>
  <si>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</si>
  <si>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</si>
  <si>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</si>
  <si>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</si>
  <si>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</si>
  <si>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</si>
  <si>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</si>
  <si>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</si>
  <si>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</si>
  <si>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</si>
  <si>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</si>
  <si>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</si>
  <si>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</si>
  <si>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</si>
  <si>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</si>
  <si>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</si>
  <si>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</si>
  <si>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</si>
  <si>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</si>
  <si>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</si>
  <si>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</si>
  <si>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</si>
  <si>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</si>
  <si>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</si>
  <si>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</si>
  <si>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</si>
  <si>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</si>
  <si>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</si>
  <si>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</si>
  <si>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</si>
  <si>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</si>
  <si>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</si>
  <si>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</si>
  <si>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</si>
  <si>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</si>
  <si>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</si>
  <si>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</si>
  <si>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</si>
  <si>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</si>
  <si>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</si>
  <si>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</si>
  <si>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</si>
  <si>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</si>
  <si>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</si>
  <si>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</si>
  <si>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</si>
  <si>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</si>
  <si>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</si>
  <si>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</si>
  <si>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</si>
  <si>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</si>
  <si>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</si>
  <si>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</si>
  <si>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</si>
  <si>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</si>
  <si>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</si>
  <si>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</si>
  <si>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</si>
  <si>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</si>
  <si>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</si>
  <si>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</si>
  <si>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</si>
  <si>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</si>
  <si>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</si>
  <si>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</si>
  <si>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</si>
  <si>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</si>
  <si>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</si>
  <si>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</si>
  <si>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</si>
  <si>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</si>
  <si>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八尾市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</si>
  <si>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</si>
  <si>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</si>
  <si>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</si>
  <si>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</si>
  <si>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</si>
  <si>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</si>
  <si>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</si>
  <si>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</si>
  <si>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</si>
  <si>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</si>
  <si>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</si>
  <si>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</si>
  <si>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</si>
  <si>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</si>
  <si>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</si>
  <si>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</si>
  <si>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経常収支比率は類似団体平均値を下回っているが、100％を超えており、健全な経営状況にあり、昨年度より2.15ポイント増となり改善している。
③　流動比率は類似団体平均値を大きく下回っている。本市は合流式での下水道整備を進めてきたため、分流での整備を進めてきた類似団体よりも事業規模が大きく、整備ピーク時に発行した多額の企業債を、現在でも償還中であることが影響している。
④　企業債残高対事業規模比率は、前述の理由から類似団体平均値を上回っているが、投資額の低減により企業債の発行額が償還額を下回っているため、企業債残高は減少傾向にある。
⑤　経費回収率は100％を超え、類似団体平均値を上回っており、汚水処理に必要な費用は使用料でまかなわれている。また、流域下水道の汚水処理経費の減少のため、昨年度より6.56ポイント増となり改善している。
⑥　汚水処理原価は類似団体平均値を上回っているが、流域下水道の汚水処理経費の減少により改善している。
⑧　水洗化率の増加は、現在水洗便所設置済人口の集計方法の見直しによるものである。</t>
    <rPh sb="329" eb="331">
      <t>リュウイキ</t>
    </rPh>
    <rPh sb="331" eb="334">
      <t>ゲスイドウ</t>
    </rPh>
    <rPh sb="335" eb="339">
      <t>オスイショリ</t>
    </rPh>
    <rPh sb="339" eb="341">
      <t>ケイヒ</t>
    </rPh>
    <rPh sb="342" eb="344">
      <t>ゲンショウ</t>
    </rPh>
    <rPh sb="397" eb="399">
      <t>リュウイキ</t>
    </rPh>
    <rPh sb="399" eb="402">
      <t>ゲスイドウ</t>
    </rPh>
    <rPh sb="403" eb="407">
      <t>オスイショリ</t>
    </rPh>
    <rPh sb="407" eb="409">
      <t>ケイヒ</t>
    </rPh>
    <rPh sb="431" eb="433">
      <t>ゾウカ</t>
    </rPh>
    <rPh sb="435" eb="437">
      <t>ゲンザイ</t>
    </rPh>
    <rPh sb="437" eb="439">
      <t>スイセン</t>
    </rPh>
    <rPh sb="439" eb="441">
      <t>ベンショ</t>
    </rPh>
    <phoneticPr fontId="4"/>
  </si>
  <si>
    <t>　平成29年度に策定した「八尾市公共下水道事業経営戦略」について、令和2年度に投資財政計画の見直しを実施し、同計画に基づいた事業運営を推進してきた。本市では令和7年度に経営戦略の見直しを行い、流域下水道維持管理負担金の増加、物価上昇等を反映した投資財政計画を作成している。
　本市において負担している流域下水道維持管理負担金の増減が、経営に大きな影響を及ぼしていると考えられ、突発的な流域下水道維持管理負担金の増加が生じた場合は、経営状況の悪化の要因になることが見込まれる。
　今後は下水道事業全体での事業の優先順位を決め、修繕事業と改築事業のバランスを図りながら事業実施を行う必要がある。</t>
    <rPh sb="74" eb="76">
      <t>ホンシ</t>
    </rPh>
    <rPh sb="84" eb="88">
      <t>ケイエイセンリャク</t>
    </rPh>
    <rPh sb="89" eb="91">
      <t>ミナオ</t>
    </rPh>
    <rPh sb="93" eb="94">
      <t>オコナ</t>
    </rPh>
    <rPh sb="96" eb="98">
      <t>リュウイキ</t>
    </rPh>
    <rPh sb="98" eb="101">
      <t>ゲスイドウ</t>
    </rPh>
    <rPh sb="101" eb="105">
      <t>イジカンリ</t>
    </rPh>
    <rPh sb="105" eb="108">
      <t>フタンキン</t>
    </rPh>
    <rPh sb="109" eb="111">
      <t>ゾウカ</t>
    </rPh>
    <rPh sb="112" eb="117">
      <t>ブッカジョウショウトウ</t>
    </rPh>
    <rPh sb="118" eb="120">
      <t>ハンエイ</t>
    </rPh>
    <rPh sb="122" eb="124">
      <t>トウシ</t>
    </rPh>
    <rPh sb="124" eb="126">
      <t>ザイセイ</t>
    </rPh>
    <rPh sb="126" eb="128">
      <t>ケイカク</t>
    </rPh>
    <rPh sb="129" eb="131">
      <t>サクセイ</t>
    </rPh>
    <rPh sb="138" eb="140">
      <t>ホンシ</t>
    </rPh>
    <rPh sb="144" eb="146">
      <t>フタン</t>
    </rPh>
    <rPh sb="150" eb="152">
      <t>リュウイキ</t>
    </rPh>
    <rPh sb="152" eb="155">
      <t>ゲスイドウ</t>
    </rPh>
    <rPh sb="155" eb="159">
      <t>イジカンリ</t>
    </rPh>
    <rPh sb="159" eb="162">
      <t>フタンキン</t>
    </rPh>
    <rPh sb="163" eb="165">
      <t>ゾウゲン</t>
    </rPh>
    <rPh sb="167" eb="169">
      <t>ケイエイ</t>
    </rPh>
    <rPh sb="170" eb="171">
      <t>オオ</t>
    </rPh>
    <rPh sb="173" eb="175">
      <t>エイキョウ</t>
    </rPh>
    <rPh sb="176" eb="177">
      <t>オヨ</t>
    </rPh>
    <rPh sb="183" eb="184">
      <t>カンガ</t>
    </rPh>
    <rPh sb="188" eb="191">
      <t>トッパツテキ</t>
    </rPh>
    <rPh sb="208" eb="209">
      <t>ショウ</t>
    </rPh>
    <rPh sb="211" eb="213">
      <t>バアイ</t>
    </rPh>
    <rPh sb="217" eb="219">
      <t>ゾウカ</t>
    </rPh>
    <rPh sb="229" eb="231">
      <t>アッカ</t>
    </rPh>
    <rPh sb="232" eb="234">
      <t>ヨウイン</t>
    </rPh>
    <rPh sb="240" eb="242">
      <t>ミコ</t>
    </rPh>
    <rPh sb="248" eb="250">
      <t>コンゴ</t>
    </rPh>
    <rPh sb="251" eb="254">
      <t>ゲスイドウ</t>
    </rPh>
    <rPh sb="254" eb="256">
      <t>ジギョウ</t>
    </rPh>
    <rPh sb="256" eb="258">
      <t>ゼンタイ</t>
    </rPh>
    <rPh sb="260" eb="262">
      <t>ジギョウ</t>
    </rPh>
    <rPh sb="263" eb="265">
      <t>ユウセン</t>
    </rPh>
    <rPh sb="265" eb="267">
      <t>ジュンイ</t>
    </rPh>
    <rPh sb="268" eb="269">
      <t>キ</t>
    </rPh>
    <rPh sb="271" eb="273">
      <t>シュウゼン</t>
    </rPh>
    <rPh sb="273" eb="275">
      <t>ジギョウ</t>
    </rPh>
    <rPh sb="276" eb="278">
      <t>カイチク</t>
    </rPh>
    <rPh sb="278" eb="280">
      <t>ジギョウ</t>
    </rPh>
    <rPh sb="286" eb="287">
      <t>ハカ</t>
    </rPh>
    <rPh sb="291" eb="293">
      <t>ジギョウ</t>
    </rPh>
    <rPh sb="293" eb="295">
      <t>ジッシオコナヒツヨウ</t>
    </rPh>
    <phoneticPr fontId="4"/>
  </si>
  <si>
    <t>　①有形固定資産減価償却率、②管渠老朽化率ともに類似団体平均値を下回っているが、増加傾向にある。
　本市は昭和35年より事業を開始し、平成10年頃の事業量のピークにかけて徐々に事業量が増加したため、①有形固定資産減価償却率及び②管渠老朽化率については類似団体よりも下回っているが、遅れて増加傾向となっている。
　今後老朽化が進むことによる①有形固定資産減価償却率及び②管渠老朽化率の増加に備え、ストックマネジメント計画に基づく事業を実施している。</t>
    <rPh sb="74" eb="76">
      <t>ジギョウ</t>
    </rPh>
    <rPh sb="76" eb="77">
      <t>リョウ</t>
    </rPh>
    <rPh sb="85" eb="87">
      <t>ジョジョ</t>
    </rPh>
    <rPh sb="88" eb="91">
      <t>ジギョウリョウ</t>
    </rPh>
    <rPh sb="92" eb="94">
      <t>ゾウカ</t>
    </rPh>
    <rPh sb="132" eb="134">
      <t>シタマワ</t>
    </rPh>
    <rPh sb="140" eb="141">
      <t>オク</t>
    </rPh>
    <rPh sb="145" eb="14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</si>
</sst>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0.01</c:v>
                </c:pt>
                <c:pt idx="2">
                  <c:v>0.06</c:v>
                </c:pt>
                <c:pt idx="3" formatCode="#,##0.00;&quot;△&quot;#,##0.00">
                  <c:v>0</c:v>
                </c:pt>
                <c:pt idx="4">
                  <c:v>0.09</c:v>
                </c:pt>
              </c:numCache>
            </c:numRef>
          </c:val>
          <c:extLst>
            <c:ext xmlns:c16="http://schemas.microsoft.com/office/drawing/2014/chart" uri="{C3380CC4-5D6E-409C-BE32-E72D297353CC}">
              <c16:uniqueId val="{00000000-7E3D-417C-B539-6819FB6074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7E3D-417C-B539-6819FB6074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03-42BC-BA76-8793DD132A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3103-42BC-BA76-8793DD132A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92.18</c:v>
                </c:pt>
                <c:pt idx="1">
                  <c:v>92.56</c:v>
                </c:pt>
                <c:pt idx="2">
                  <c:v>92.54</c:v>
                </c:pt>
                <c:pt idx="3">
                  <c:v>92.97</c:v>
                </c:pt>
                <c:pt idx="4">
                  <c:v>94.96</c:v>
                </c:pt>
              </c:numCache>
            </c:numRef>
          </c:val>
          <c:extLst>
            <c:ext xmlns:c16="http://schemas.microsoft.com/office/drawing/2014/chart" uri="{C3380CC4-5D6E-409C-BE32-E72D297353CC}">
              <c16:uniqueId val="{00000000-8286-4C55-8B0E-83583CA2A1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8286-4C55-8B0E-83583CA2A1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c:v>
                </c:pt>
                <c:pt idx="1">
                  <c:v>105.41</c:v>
                </c:pt>
                <c:pt idx="2">
                  <c:v>106.9</c:v>
                </c:pt>
                <c:pt idx="3">
                  <c:v>102.77</c:v>
                </c:pt>
                <c:pt idx="4">
                  <c:v>104.92</c:v>
                </c:pt>
              </c:numCache>
            </c:numRef>
          </c:val>
          <c:extLst>
            <c:ext xmlns:c16="http://schemas.microsoft.com/office/drawing/2014/chart" uri="{C3380CC4-5D6E-409C-BE32-E72D297353CC}">
              <c16:uniqueId val="{00000000-1D1A-4432-B018-16F4FBB10B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1D1A-4432-B018-16F4FBB10B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15.41</c:v>
                </c:pt>
                <c:pt idx="1">
                  <c:v>17.829999999999998</c:v>
                </c:pt>
                <c:pt idx="2">
                  <c:v>20.309999999999999</c:v>
                </c:pt>
                <c:pt idx="3">
                  <c:v>22.78</c:v>
                </c:pt>
                <c:pt idx="4">
                  <c:v>25.16</c:v>
                </c:pt>
              </c:numCache>
            </c:numRef>
          </c:val>
          <c:extLst>
            <c:ext xmlns:c16="http://schemas.microsoft.com/office/drawing/2014/chart" uri="{C3380CC4-5D6E-409C-BE32-E72D297353CC}">
              <c16:uniqueId val="{00000000-A600-4AE3-9761-52365A04DC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A600-4AE3-9761-52365A04DC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5.01</c:v>
                </c:pt>
                <c:pt idx="1">
                  <c:v>7.25</c:v>
                </c:pt>
                <c:pt idx="2">
                  <c:v>8.0500000000000007</c:v>
                </c:pt>
                <c:pt idx="3">
                  <c:v>8.81</c:v>
                </c:pt>
                <c:pt idx="4">
                  <c:v>9.4</c:v>
                </c:pt>
              </c:numCache>
            </c:numRef>
          </c:val>
          <c:extLst>
            <c:ext xmlns:c16="http://schemas.microsoft.com/office/drawing/2014/chart" uri="{C3380CC4-5D6E-409C-BE32-E72D297353CC}">
              <c16:uniqueId val="{00000000-A7CC-4D0D-9484-8710A8925D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A7CC-4D0D-9484-8710A8925D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37-42CE-AFFC-74C853CAFB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F37-42CE-AFFC-74C853CAFB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46.22</c:v>
                </c:pt>
                <c:pt idx="1">
                  <c:v>40.950000000000003</c:v>
                </c:pt>
                <c:pt idx="2">
                  <c:v>42.86</c:v>
                </c:pt>
                <c:pt idx="3">
                  <c:v>42.24</c:v>
                </c:pt>
                <c:pt idx="4">
                  <c:v>52.29</c:v>
                </c:pt>
              </c:numCache>
            </c:numRef>
          </c:val>
          <c:extLst>
            <c:ext xmlns:c16="http://schemas.microsoft.com/office/drawing/2014/chart" uri="{C3380CC4-5D6E-409C-BE32-E72D297353CC}">
              <c16:uniqueId val="{00000000-9753-4C19-8688-080A89043F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9753-4C19-8688-080A89043F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631.01</c:v>
                </c:pt>
                <c:pt idx="1">
                  <c:v>603.16999999999996</c:v>
                </c:pt>
                <c:pt idx="2">
                  <c:v>570.4</c:v>
                </c:pt>
                <c:pt idx="3">
                  <c:v>545.41</c:v>
                </c:pt>
                <c:pt idx="4">
                  <c:v>515.29</c:v>
                </c:pt>
              </c:numCache>
            </c:numRef>
          </c:val>
          <c:extLst>
            <c:ext xmlns:c16="http://schemas.microsoft.com/office/drawing/2014/chart" uri="{C3380CC4-5D6E-409C-BE32-E72D297353CC}">
              <c16:uniqueId val="{00000000-2A27-4741-9892-86DF50152A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2A27-4741-9892-86DF50152A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111.7</c:v>
                </c:pt>
                <c:pt idx="1">
                  <c:v>112.02</c:v>
                </c:pt>
                <c:pt idx="2">
                  <c:v>115.3</c:v>
                </c:pt>
                <c:pt idx="3">
                  <c:v>104.25</c:v>
                </c:pt>
                <c:pt idx="4">
                  <c:v>110.81</c:v>
                </c:pt>
              </c:numCache>
            </c:numRef>
          </c:val>
          <c:extLst>
            <c:ext xmlns:c16="http://schemas.microsoft.com/office/drawing/2014/chart" uri="{C3380CC4-5D6E-409C-BE32-E72D297353CC}">
              <c16:uniqueId val="{00000000-DB67-40EB-B5B3-26E93A9D6B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DB67-40EB-B5B3-26E93A9D6B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130.99</c:v>
                </c:pt>
                <c:pt idx="1">
                  <c:v>130.71</c:v>
                </c:pt>
                <c:pt idx="2">
                  <c:v>128.05000000000001</c:v>
                </c:pt>
                <c:pt idx="3">
                  <c:v>141.94999999999999</c:v>
                </c:pt>
                <c:pt idx="4">
                  <c:v>135.08000000000001</c:v>
                </c:pt>
              </c:numCache>
            </c:numRef>
          </c:val>
          <c:extLst>
            <c:ext xmlns:c16="http://schemas.microsoft.com/office/drawing/2014/chart" uri="{C3380CC4-5D6E-409C-BE32-E72D297353CC}">
              <c16:uniqueId val="{00000000-30B3-4512-A6B7-37EFE32B51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30B3-4512-A6B7-37EFE32B51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八尾市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Ab</v>
      </c>
      <c r="X8" s="64"/>
      <c r="Y8" s="64"/>
      <c r="Z8" s="64"/>
      <c r="AA8" s="64"/>
      <c r="AB8" s="64"/>
      <c r="AC8" s="64"/>
      <c r="AD8" s="65" t="str">
        <f>データ!$M$6</f>
        <v>非設置</v>
      </c>
      <c r="AE8" s="65"/>
      <c r="AF8" s="65"/>
      <c r="AG8" s="65"/>
      <c r="AH8" s="65"/>
      <c r="AI8" s="65"/>
      <c r="AJ8" s="65"/>
      <c r="AK8" s="3"/>
      <c r="AL8" s="44">
        <f>データ!S6</f>
        <v>259158</v>
      </c>
      <c r="AM8" s="44"/>
      <c r="AN8" s="44"/>
      <c r="AO8" s="44"/>
      <c r="AP8" s="44"/>
      <c r="AQ8" s="44"/>
      <c r="AR8" s="44"/>
      <c r="AS8" s="44"/>
      <c r="AT8" s="45">
        <f>データ!T6</f>
        <v>41.72</v>
      </c>
      <c r="AU8" s="45"/>
      <c r="AV8" s="45"/>
      <c r="AW8" s="45"/>
      <c r="AX8" s="45"/>
      <c r="AY8" s="45"/>
      <c r="AZ8" s="45"/>
      <c r="BA8" s="45"/>
      <c r="BB8" s="45">
        <f>データ!U6</f>
        <v>6211.84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56.77</v>
      </c>
      <c r="J10" s="45"/>
      <c r="K10" s="45"/>
      <c r="L10" s="45"/>
      <c r="M10" s="45"/>
      <c r="N10" s="45"/>
      <c r="O10" s="45"/>
      <c r="P10" s="45">
        <f>データ!P6</f>
        <v>96.55</v>
      </c>
      <c r="Q10" s="45"/>
      <c r="R10" s="45"/>
      <c r="S10" s="45"/>
      <c r="T10" s="45"/>
      <c r="U10" s="45"/>
      <c r="V10" s="45"/>
      <c r="W10" s="45">
        <f>データ!Q6</f>
        <v>59.09</v>
      </c>
      <c r="X10" s="45"/>
      <c r="Y10" s="45"/>
      <c r="Z10" s="45"/>
      <c r="AA10" s="45"/>
      <c r="AB10" s="45"/>
      <c r="AC10" s="45"/>
      <c r="AD10" s="44">
        <f>データ!R6</f>
        <v>2563</v>
      </c>
      <c r="AE10" s="44"/>
      <c r="AF10" s="44"/>
      <c r="AG10" s="44"/>
      <c r="AH10" s="44"/>
      <c r="AI10" s="44"/>
      <c r="AJ10" s="44"/>
      <c r="AK10" s="2"/>
      <c r="AL10" s="44">
        <f>データ!V6</f>
        <v>249366</v>
      </c>
      <c r="AM10" s="44"/>
      <c r="AN10" s="44"/>
      <c r="AO10" s="44"/>
      <c r="AP10" s="44"/>
      <c r="AQ10" s="44"/>
      <c r="AR10" s="44"/>
      <c r="AS10" s="44"/>
      <c r="AT10" s="45">
        <f>データ!W6</f>
        <v>28.79</v>
      </c>
      <c r="AU10" s="45"/>
      <c r="AV10" s="45"/>
      <c r="AW10" s="45"/>
      <c r="AX10" s="45"/>
      <c r="AY10" s="45"/>
      <c r="AZ10" s="45"/>
      <c r="BA10" s="45"/>
      <c r="BB10" s="45">
        <f>データ!X6</f>
        <v>8661.5499999999993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FM8g5Yt0NdyWi/43V4saW+rf0VtsxwaUSxMuOVu2cPCULy/aWqNp7BW9SEkjTQe1dgZ6iqKj7aunqCtQhJTlw==" saltValue="StwtotkGM3Uq5zS5ON1/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272124</v>
      </c>
      <c r="D6" s="19">
        <f t="shared" si="3"/>
        <v>46</v>
      </c>
      <c r="E6" s="19">
        <f t="shared" si="3"/>
        <v>17</v>
      </c>
      <c r="F6" s="19">
        <f t="shared" si="3"/>
        <v>1</v>
      </c>
      <c r="G6" s="19">
        <f t="shared" si="3"/>
        <v>0</v>
      </c>
      <c r="H6" s="19" t="str">
        <f t="shared" si="3"/>
        <v>大阪府　八尾市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56.77</v>
      </c>
      <c r="P6" s="20">
        <f t="shared" si="3"/>
        <v>96.55</v>
      </c>
      <c r="Q6" s="20">
        <f t="shared" si="3"/>
        <v>59.09</v>
      </c>
      <c r="R6" s="20">
        <f t="shared" si="3"/>
        <v>2563</v>
      </c>
      <c r="S6" s="20">
        <f t="shared" si="3"/>
        <v>259158</v>
      </c>
      <c r="T6" s="20">
        <f t="shared" si="3"/>
        <v>41.72</v>
      </c>
      <c r="U6" s="20">
        <f t="shared" si="3"/>
        <v>6211.84</v>
      </c>
      <c r="V6" s="20">
        <f t="shared" si="3"/>
        <v>249366</v>
      </c>
      <c r="W6" s="20">
        <f t="shared" si="3"/>
        <v>28.79</v>
      </c>
      <c r="X6" s="20">
        <f t="shared" si="3"/>
        <v>8661.5499999999993</v>
      </c>
      <c r="Y6" s="21">
        <f>IF(Y7="",NA(),Y7)</f>
        <v>105.2</v>
      </c>
      <c r="Z6" s="21">
        <f t="shared" ref="Z6:AH6" si="4">IF(Z7="",NA(),Z7)</f>
        <v>105.41</v>
      </c>
      <c r="AA6" s="21">
        <f t="shared" si="4"/>
        <v>106.9</v>
      </c>
      <c r="AB6" s="21">
        <f t="shared" si="4"/>
        <v>102.77</v>
      </c>
      <c r="AC6" s="21">
        <f t="shared" si="4"/>
        <v>104.92</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46.22</v>
      </c>
      <c r="AV6" s="21">
        <f t="shared" ref="AV6:BD6" si="6">IF(AV7="",NA(),AV7)</f>
        <v>40.950000000000003</v>
      </c>
      <c r="AW6" s="21">
        <f t="shared" si="6"/>
        <v>42.86</v>
      </c>
      <c r="AX6" s="21">
        <f t="shared" si="6"/>
        <v>42.24</v>
      </c>
      <c r="AY6" s="21">
        <f t="shared" si="6"/>
        <v>52.29</v>
      </c>
      <c r="AZ6" s="21">
        <f t="shared" si="6"/>
        <v>84.84</v>
      </c>
      <c r="BA6" s="21">
        <f t="shared" si="6"/>
        <v>88.42</v>
      </c>
      <c r="BB6" s="21">
        <f t="shared" si="6"/>
        <v>93.63</v>
      </c>
      <c r="BC6" s="21">
        <f t="shared" si="6"/>
        <v>100.41</v>
      </c>
      <c r="BD6" s="21">
        <f t="shared" si="6"/>
        <v>113.88</v>
      </c>
      <c r="BE6" s="20" t="str">
        <f>IF(BE7="","",IF(BE7="-","【-】","【"&amp;SUBSTITUTE(TEXT(BE7,"#,##0.00"),"-","△")&amp;"】"))</f>
        <v>【82.75】</v>
      </c>
      <c r="BF6" s="21">
        <f>IF(BF7="",NA(),BF7)</f>
        <v>631.01</v>
      </c>
      <c r="BG6" s="21">
        <f t="shared" ref="BG6:BO6" si="7">IF(BG7="",NA(),BG7)</f>
        <v>603.16999999999996</v>
      </c>
      <c r="BH6" s="21">
        <f t="shared" si="7"/>
        <v>570.4</v>
      </c>
      <c r="BI6" s="21">
        <f t="shared" si="7"/>
        <v>545.41</v>
      </c>
      <c r="BJ6" s="21">
        <f t="shared" si="7"/>
        <v>515.29</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111.7</v>
      </c>
      <c r="BR6" s="21">
        <f t="shared" ref="BR6:BZ6" si="8">IF(BR7="",NA(),BR7)</f>
        <v>112.02</v>
      </c>
      <c r="BS6" s="21">
        <f t="shared" si="8"/>
        <v>115.3</v>
      </c>
      <c r="BT6" s="21">
        <f t="shared" si="8"/>
        <v>104.25</v>
      </c>
      <c r="BU6" s="21">
        <f t="shared" si="8"/>
        <v>110.81</v>
      </c>
      <c r="BV6" s="21">
        <f t="shared" si="8"/>
        <v>102.36</v>
      </c>
      <c r="BW6" s="21">
        <f t="shared" si="8"/>
        <v>103.76</v>
      </c>
      <c r="BX6" s="21">
        <f t="shared" si="8"/>
        <v>103.57</v>
      </c>
      <c r="BY6" s="21">
        <f t="shared" si="8"/>
        <v>104.04</v>
      </c>
      <c r="BZ6" s="21">
        <f t="shared" si="8"/>
        <v>103.73</v>
      </c>
      <c r="CA6" s="20" t="str">
        <f>IF(CA7="","",IF(CA7="-","【-】","【"&amp;SUBSTITUTE(TEXT(CA7,"#,##0.00"),"-","△")&amp;"】"))</f>
        <v>【97.94】</v>
      </c>
      <c r="CB6" s="21">
        <f>IF(CB7="",NA(),CB7)</f>
        <v>130.99</v>
      </c>
      <c r="CC6" s="21">
        <f t="shared" ref="CC6:CK6" si="9">IF(CC7="",NA(),CC7)</f>
        <v>130.71</v>
      </c>
      <c r="CD6" s="21">
        <f t="shared" si="9"/>
        <v>128.05000000000001</v>
      </c>
      <c r="CE6" s="21">
        <f t="shared" si="9"/>
        <v>141.94999999999999</v>
      </c>
      <c r="CF6" s="21">
        <f t="shared" si="9"/>
        <v>135.08000000000001</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92.18</v>
      </c>
      <c r="CY6" s="21">
        <f t="shared" ref="CY6:DG6" si="11">IF(CY7="",NA(),CY7)</f>
        <v>92.56</v>
      </c>
      <c r="CZ6" s="21">
        <f t="shared" si="11"/>
        <v>92.54</v>
      </c>
      <c r="DA6" s="21">
        <f t="shared" si="11"/>
        <v>92.97</v>
      </c>
      <c r="DB6" s="21">
        <f t="shared" si="11"/>
        <v>94.96</v>
      </c>
      <c r="DC6" s="21">
        <f t="shared" si="11"/>
        <v>97.24</v>
      </c>
      <c r="DD6" s="21">
        <f t="shared" si="11"/>
        <v>97.79</v>
      </c>
      <c r="DE6" s="21">
        <f t="shared" si="11"/>
        <v>97.75</v>
      </c>
      <c r="DF6" s="21">
        <f t="shared" si="11"/>
        <v>97.83</v>
      </c>
      <c r="DG6" s="21">
        <f t="shared" si="11"/>
        <v>97.9</v>
      </c>
      <c r="DH6" s="20" t="str">
        <f>IF(DH7="","",IF(DH7="-","【-】","【"&amp;SUBSTITUTE(TEXT(DH7,"#,##0.00"),"-","△")&amp;"】"))</f>
        <v>【96.00】</v>
      </c>
      <c r="DI6" s="21">
        <f>IF(DI7="",NA(),DI7)</f>
        <v>15.41</v>
      </c>
      <c r="DJ6" s="21">
        <f t="shared" ref="DJ6:DR6" si="12">IF(DJ7="",NA(),DJ7)</f>
        <v>17.829999999999998</v>
      </c>
      <c r="DK6" s="21">
        <f t="shared" si="12"/>
        <v>20.309999999999999</v>
      </c>
      <c r="DL6" s="21">
        <f t="shared" si="12"/>
        <v>22.78</v>
      </c>
      <c r="DM6" s="21">
        <f t="shared" si="12"/>
        <v>25.16</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5.01</v>
      </c>
      <c r="DU6" s="21">
        <f t="shared" ref="DU6:EC6" si="13">IF(DU7="",NA(),DU7)</f>
        <v>7.25</v>
      </c>
      <c r="DV6" s="21">
        <f t="shared" si="13"/>
        <v>8.0500000000000007</v>
      </c>
      <c r="DW6" s="21">
        <f t="shared" si="13"/>
        <v>8.81</v>
      </c>
      <c r="DX6" s="21">
        <f t="shared" si="13"/>
        <v>9.4</v>
      </c>
      <c r="DY6" s="21">
        <f t="shared" si="13"/>
        <v>5.86</v>
      </c>
      <c r="DZ6" s="21">
        <f t="shared" si="13"/>
        <v>6.66</v>
      </c>
      <c r="EA6" s="21">
        <f t="shared" si="13"/>
        <v>8.49</v>
      </c>
      <c r="EB6" s="21">
        <f t="shared" si="13"/>
        <v>10.08</v>
      </c>
      <c r="EC6" s="21">
        <f t="shared" si="13"/>
        <v>11.2</v>
      </c>
      <c r="ED6" s="20" t="str">
        <f>IF(ED7="","",IF(ED7="-","【-】","【"&amp;SUBSTITUTE(TEXT(ED7,"#,##0.00"),"-","△")&amp;"】"))</f>
        <v>【9.46】</v>
      </c>
      <c r="EE6" s="21">
        <f>IF(EE7="",NA(),EE7)</f>
        <v>0.08</v>
      </c>
      <c r="EF6" s="21">
        <f t="shared" ref="EF6:EN6" si="14">IF(EF7="",NA(),EF7)</f>
        <v>0.01</v>
      </c>
      <c r="EG6" s="21">
        <f t="shared" si="14"/>
        <v>0.06</v>
      </c>
      <c r="EH6" s="20">
        <f t="shared" si="14"/>
        <v>0</v>
      </c>
      <c r="EI6" s="21">
        <f t="shared" si="14"/>
        <v>0.09</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272124</v>
      </c>
      <c r="D7" s="23">
        <v>46</v>
      </c>
      <c r="E7" s="23">
        <v>17</v>
      </c>
      <c r="F7" s="23">
        <v>1</v>
      </c>
      <c r="G7" s="23">
        <v>0</v>
      </c>
      <c r="H7" s="23" t="s">
        <v>96</v>
      </c>
      <c r="I7" s="23" t="s">
        <v>97</v>
      </c>
      <c r="J7" s="23" t="s">
        <v>98</v>
      </c>
      <c r="K7" s="23" t="s">
        <v>99</v>
      </c>
      <c r="L7" s="23" t="s">
        <v>100</v>
      </c>
      <c r="M7" s="23" t="s">
        <v>101</v>
      </c>
      <c r="N7" s="24" t="s">
        <v>102</v>
      </c>
      <c r="O7" s="24">
        <v>56.77</v>
      </c>
      <c r="P7" s="24">
        <v>96.55</v>
      </c>
      <c r="Q7" s="24">
        <v>59.09</v>
      </c>
      <c r="R7" s="24">
        <v>2563</v>
      </c>
      <c r="S7" s="24">
        <v>259158</v>
      </c>
      <c r="T7" s="24">
        <v>41.72</v>
      </c>
      <c r="U7" s="24">
        <v>6211.84</v>
      </c>
      <c r="V7" s="24">
        <v>249366</v>
      </c>
      <c r="W7" s="24">
        <v>28.79</v>
      </c>
      <c r="X7" s="24">
        <v>8661.5499999999993</v>
      </c>
      <c r="Y7" s="24">
        <v>105.2</v>
      </c>
      <c r="Z7" s="24">
        <v>105.41</v>
      </c>
      <c r="AA7" s="24">
        <v>106.9</v>
      </c>
      <c r="AB7" s="24">
        <v>102.77</v>
      </c>
      <c r="AC7" s="24">
        <v>104.92</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46.22</v>
      </c>
      <c r="AV7" s="24">
        <v>40.950000000000003</v>
      </c>
      <c r="AW7" s="24">
        <v>42.86</v>
      </c>
      <c r="AX7" s="24">
        <v>42.24</v>
      </c>
      <c r="AY7" s="24">
        <v>52.29</v>
      </c>
      <c r="AZ7" s="24">
        <v>84.84</v>
      </c>
      <c r="BA7" s="24">
        <v>88.42</v>
      </c>
      <c r="BB7" s="24">
        <v>93.63</v>
      </c>
      <c r="BC7" s="24">
        <v>100.41</v>
      </c>
      <c r="BD7" s="24">
        <v>113.88</v>
      </c>
      <c r="BE7" s="24">
        <v>82.75</v>
      </c>
      <c r="BF7" s="24">
        <v>631.01</v>
      </c>
      <c r="BG7" s="24">
        <v>603.16999999999996</v>
      </c>
      <c r="BH7" s="24">
        <v>570.4</v>
      </c>
      <c r="BI7" s="24">
        <v>545.41</v>
      </c>
      <c r="BJ7" s="24">
        <v>515.29</v>
      </c>
      <c r="BK7" s="24">
        <v>565.62</v>
      </c>
      <c r="BL7" s="24">
        <v>544.61</v>
      </c>
      <c r="BM7" s="24">
        <v>525.07000000000005</v>
      </c>
      <c r="BN7" s="24">
        <v>499.16</v>
      </c>
      <c r="BO7" s="24">
        <v>481.58</v>
      </c>
      <c r="BP7" s="24">
        <v>602.55999999999995</v>
      </c>
      <c r="BQ7" s="24">
        <v>111.7</v>
      </c>
      <c r="BR7" s="24">
        <v>112.02</v>
      </c>
      <c r="BS7" s="24">
        <v>115.3</v>
      </c>
      <c r="BT7" s="24">
        <v>104.25</v>
      </c>
      <c r="BU7" s="24">
        <v>110.81</v>
      </c>
      <c r="BV7" s="24">
        <v>102.36</v>
      </c>
      <c r="BW7" s="24">
        <v>103.76</v>
      </c>
      <c r="BX7" s="24">
        <v>103.57</v>
      </c>
      <c r="BY7" s="24">
        <v>104.04</v>
      </c>
      <c r="BZ7" s="24">
        <v>103.73</v>
      </c>
      <c r="CA7" s="24">
        <v>97.94</v>
      </c>
      <c r="CB7" s="24">
        <v>130.99</v>
      </c>
      <c r="CC7" s="24">
        <v>130.71</v>
      </c>
      <c r="CD7" s="24">
        <v>128.05000000000001</v>
      </c>
      <c r="CE7" s="24">
        <v>141.94999999999999</v>
      </c>
      <c r="CF7" s="24">
        <v>135.08000000000001</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92.18</v>
      </c>
      <c r="CY7" s="24">
        <v>92.56</v>
      </c>
      <c r="CZ7" s="24">
        <v>92.54</v>
      </c>
      <c r="DA7" s="24">
        <v>92.97</v>
      </c>
      <c r="DB7" s="24">
        <v>94.96</v>
      </c>
      <c r="DC7" s="24">
        <v>97.24</v>
      </c>
      <c r="DD7" s="24">
        <v>97.79</v>
      </c>
      <c r="DE7" s="24">
        <v>97.75</v>
      </c>
      <c r="DF7" s="24">
        <v>97.83</v>
      </c>
      <c r="DG7" s="24">
        <v>97.9</v>
      </c>
      <c r="DH7" s="24">
        <v>96</v>
      </c>
      <c r="DI7" s="24">
        <v>15.41</v>
      </c>
      <c r="DJ7" s="24">
        <v>17.829999999999998</v>
      </c>
      <c r="DK7" s="24">
        <v>20.309999999999999</v>
      </c>
      <c r="DL7" s="24">
        <v>22.78</v>
      </c>
      <c r="DM7" s="24">
        <v>25.16</v>
      </c>
      <c r="DN7" s="24">
        <v>27.39</v>
      </c>
      <c r="DO7" s="24">
        <v>30.42</v>
      </c>
      <c r="DP7" s="24">
        <v>32.96</v>
      </c>
      <c r="DQ7" s="24">
        <v>34.909999999999997</v>
      </c>
      <c r="DR7" s="24">
        <v>36.93</v>
      </c>
      <c r="DS7" s="24">
        <v>42.2</v>
      </c>
      <c r="DT7" s="24">
        <v>5.01</v>
      </c>
      <c r="DU7" s="24">
        <v>7.25</v>
      </c>
      <c r="DV7" s="24">
        <v>8.0500000000000007</v>
      </c>
      <c r="DW7" s="24">
        <v>8.81</v>
      </c>
      <c r="DX7" s="24">
        <v>9.4</v>
      </c>
      <c r="DY7" s="24">
        <v>5.86</v>
      </c>
      <c r="DZ7" s="24">
        <v>6.66</v>
      </c>
      <c r="EA7" s="24">
        <v>8.49</v>
      </c>
      <c r="EB7" s="24">
        <v>10.08</v>
      </c>
      <c r="EC7" s="24">
        <v>11.2</v>
      </c>
      <c r="ED7" s="24">
        <v>9.4600000000000009</v>
      </c>
      <c r="EE7" s="24">
        <v>0.08</v>
      </c>
      <c r="EF7" s="24">
        <v>0.01</v>
      </c>
      <c r="EG7" s="24">
        <v>0.06</v>
      </c>
      <c r="EH7" s="24">
        <v>0</v>
      </c>
      <c r="EI7" s="24">
        <v>0.09</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2026-02-16T07:01:22Z</cp:lastPrinted>
  <dcterms:created xsi:type="dcterms:W3CDTF">2025-12-23T06:02:59Z</dcterms:created>
  <dcterms:modified xsi:type="dcterms:W3CDTF">2026-02-19T02:44:11Z</dcterms:modified>
  <cp:category/>
</cp:coreProperties>
</file>