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12 茨木市○修正依頼中\③市→府修正提出\"/>
    </mc:Choice>
  </mc:AlternateContent>
  <xr:revisionPtr revIDLastSave="0" documentId="13_ncr:1_{04753761-591B-41D2-869F-E36EFBACFFD6}" xr6:coauthVersionLast="47" xr6:coauthVersionMax="47" xr10:uidLastSave="{00000000-0000-0000-0000-000000000000}"/>
  <workbookProtection workbookAlgorithmName="SHA-512" workbookHashValue="MMIzMCge0ghvUq/zFS39YS50x70t7ZQl89/HeTfxWvBSbH0+qAH3x/2XhMiveimxnlb/HWeWGomD8CIXfCmlSg==" workbookSaltValue="mbDVcVSF0XfVXhwAXa+kP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I10" i="4"/>
  <c r="AL8" i="4"/>
  <c r="P8" i="4"/>
  <c r="I8" i="4"/>
</calcChain>
</file>

<file path=xl/sharedStrings.xml><?xml version="1.0" encoding="utf-8"?>
<sst xmlns="http://schemas.openxmlformats.org/spreadsheetml/2006/main" count="258" uniqueCount="116">
  <si>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</si>
  <si>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</si>
  <si>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</si>
  <si>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</si>
  <si>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</si>
  <si>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</si>
  <si>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</si>
  <si>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</si>
  <si>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</si>
  <si>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</si>
  <si>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</si>
  <si>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</si>
  <si>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</si>
  <si>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</si>
  <si>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</si>
  <si>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</si>
  <si>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</si>
  <si>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</si>
  <si>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</si>
  <si>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</si>
  <si>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</si>
  <si>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</si>
  <si>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</si>
  <si>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</si>
  <si>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</si>
  <si>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</si>
  <si>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</si>
  <si>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</si>
  <si>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</si>
  <si>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</si>
  <si>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</si>
  <si>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</si>
  <si>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</si>
  <si>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</si>
  <si>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</si>
  <si>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</si>
  <si>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</si>
  <si>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</si>
  <si>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</si>
  <si>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</si>
  <si>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</si>
  <si>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</si>
  <si>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</si>
  <si>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</si>
  <si>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</si>
  <si>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</si>
  <si>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</si>
  <si>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</si>
  <si>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</si>
  <si>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</si>
  <si>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</si>
  <si>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</si>
  <si>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</si>
  <si>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</si>
  <si>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</si>
  <si>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</si>
  <si>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</si>
  <si>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</si>
  <si>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</si>
  <si>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</si>
  <si>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</si>
  <si>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</si>
  <si>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</si>
  <si>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</si>
  <si>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</si>
  <si>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</si>
  <si>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</si>
  <si>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</si>
  <si>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</si>
  <si>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</si>
  <si>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</si>
  <si>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</si>
  <si>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</si>
  <si>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</si>
  <si>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</si>
  <si>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</si>
  <si>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</si>
  <si>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</si>
  <si>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</si>
  <si>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</si>
  <si>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</si>
  <si>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</si>
  <si>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</si>
  <si>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</si>
  <si>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</si>
  <si>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</si>
  <si>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</si>
  <si>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</si>
  <si>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</si>
  <si>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</si>
  <si>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</si>
  <si>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</si>
  <si>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</si>
  <si>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</si>
  <si>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</si>
  <si>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</si>
  <si>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茨木市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</si>
  <si>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</si>
  <si>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</si>
  <si>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</si>
  <si>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</si>
  <si>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</si>
  <si>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</si>
  <si>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</si>
  <si>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</si>
  <si>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</si>
  <si>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</si>
  <si>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</si>
  <si>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</si>
  <si>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</si>
  <si>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</si>
  <si>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</si>
  <si>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</si>
  <si>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が年々上昇しているが、これは多くの公設浄化槽が平成25年度以降に設置していることから減価償却累計額が増加しているためである。そのため、当面耐用年数を迎える公設浄化槽はない。
　浄化槽事業のため、②管渠老朽化率・③管渠改善率の対象となる管渠はない。</t>
    <rPh sb="111" eb="117">
      <t>カンキョロウキュウカリツ</t>
    </rPh>
    <phoneticPr fontId="4"/>
  </si>
  <si>
    <t>　平成25年度から事業を開始し、令和６年度において、類似団体平均値と比較すると、効率的な事業運営の観点では、①経常収支比率及び⑧水洗化率はやや高い水準にある。①経常収支比率については一般会計からの繰入金により100％を前後している状態にある。⑥汚水処理原価については高い水準であるが、これは事業が小規模でありスケールメリットが生かせず、維持管理費が高く事業投資に費用がかかるためである。
　経営の健全性の観点では、②累積欠損金比率が営業収益で算出していることから、一般会計からの繰入金が計上されていないため欠損額が高く、類似団体平均値と比較して高い水準になっている。
　また、③流動比率については、類似団体平均値が大きく変動しているため比較すると低い水準にあるものの、例年とほぼ同水準で推移している。
　⑤経費回収率については、使用料を算出根拠としているが、一般会計からの補てん分の繰入金を使用料に算入していないため、類似団体平均値と比較して低い水準にある。
　④企業債残高対事業規模比率については、事業開始から日が浅く投資規模が使用料水準と比較して過大なものになっていることから、類似団体平均値と比較して高い水準になっている。
　なお、⑦施設利用率については、汚水処理施設を保有していないため、該当数値はない。</t>
    <rPh sb="307" eb="308">
      <t>オオ</t>
    </rPh>
    <rPh sb="310" eb="312">
      <t>ヘンドウ</t>
    </rPh>
    <rPh sb="323" eb="324">
      <t>ヒク</t>
    </rPh>
    <rPh sb="325" eb="327">
      <t>スイジュン</t>
    </rPh>
    <rPh sb="334" eb="336">
      <t>レイネン</t>
    </rPh>
    <rPh sb="339" eb="342">
      <t>ドウスイジュン</t>
    </rPh>
    <rPh sb="343" eb="345">
      <t>スイイ</t>
    </rPh>
    <rPh sb="421" eb="422">
      <t>ヒク</t>
    </rPh>
    <rPh sb="423" eb="425">
      <t>スイジュン</t>
    </rPh>
    <rPh sb="456" eb="457">
      <t>ヒ</t>
    </rPh>
    <rPh sb="458" eb="459">
      <t>アサ</t>
    </rPh>
    <phoneticPr fontId="4"/>
  </si>
  <si>
    <t>　浄化槽事業は、公共下水道事業と比べると経費回収率が低い状況が続くと考えられる。しかし、一般廃棄物の処理という地方公共団体の責務を果たすとともに、一般会計における全体的な経費削減につながるため、市全体としてはメリットのある事業である。このため、会計上不足する経費については、一般会計がその効果に応じて負担し、事業の安定的な運営を図っている。市全体の利益となる事業であることから、今後も早期の普及率向上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</si>
</sst>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67-467C-BB33-23E625C498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067-467C-BB33-23E625C498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E3-475B-9A4D-EA8115FBF7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71.180000000000007</c:v>
                </c:pt>
              </c:numCache>
            </c:numRef>
          </c:val>
          <c:smooth val="0"/>
          <c:extLst>
            <c:ext xmlns:c16="http://schemas.microsoft.com/office/drawing/2014/chart" uri="{C3380CC4-5D6E-409C-BE32-E72D297353CC}">
              <c16:uniqueId val="{00000001-2DE3-475B-9A4D-EA8115FBF7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97.9</c:v>
                </c:pt>
                <c:pt idx="1">
                  <c:v>98.93</c:v>
                </c:pt>
                <c:pt idx="2">
                  <c:v>98.95</c:v>
                </c:pt>
                <c:pt idx="3">
                  <c:v>98.93</c:v>
                </c:pt>
                <c:pt idx="4">
                  <c:v>98.59</c:v>
                </c:pt>
              </c:numCache>
            </c:numRef>
          </c:val>
          <c:extLst>
            <c:ext xmlns:c16="http://schemas.microsoft.com/office/drawing/2014/chart" uri="{C3380CC4-5D6E-409C-BE32-E72D297353CC}">
              <c16:uniqueId val="{00000000-C45B-4137-A3F7-4C9AA2E2CB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70.92</c:v>
                </c:pt>
              </c:numCache>
            </c:numRef>
          </c:val>
          <c:smooth val="0"/>
          <c:extLst>
            <c:ext xmlns:c16="http://schemas.microsoft.com/office/drawing/2014/chart" uri="{C3380CC4-5D6E-409C-BE32-E72D297353CC}">
              <c16:uniqueId val="{00000001-C45B-4137-A3F7-4C9AA2E2CB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121.67</c:v>
                </c:pt>
                <c:pt idx="1">
                  <c:v>109.18</c:v>
                </c:pt>
                <c:pt idx="2">
                  <c:v>111.05</c:v>
                </c:pt>
                <c:pt idx="3">
                  <c:v>115.52</c:v>
                </c:pt>
                <c:pt idx="4">
                  <c:v>110.86</c:v>
                </c:pt>
              </c:numCache>
            </c:numRef>
          </c:val>
          <c:extLst>
            <c:ext xmlns:c16="http://schemas.microsoft.com/office/drawing/2014/chart" uri="{C3380CC4-5D6E-409C-BE32-E72D297353CC}">
              <c16:uniqueId val="{00000000-2EFA-4DFC-A572-8E22314717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105.56</c:v>
                </c:pt>
              </c:numCache>
            </c:numRef>
          </c:val>
          <c:smooth val="0"/>
          <c:extLst>
            <c:ext xmlns:c16="http://schemas.microsoft.com/office/drawing/2014/chart" uri="{C3380CC4-5D6E-409C-BE32-E72D297353CC}">
              <c16:uniqueId val="{00000001-2EFA-4DFC-A572-8E22314717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17.09</c:v>
                </c:pt>
                <c:pt idx="1">
                  <c:v>20.170000000000002</c:v>
                </c:pt>
                <c:pt idx="2">
                  <c:v>23.26</c:v>
                </c:pt>
                <c:pt idx="3">
                  <c:v>26.35</c:v>
                </c:pt>
                <c:pt idx="4">
                  <c:v>27.65</c:v>
                </c:pt>
              </c:numCache>
            </c:numRef>
          </c:val>
          <c:extLst>
            <c:ext xmlns:c16="http://schemas.microsoft.com/office/drawing/2014/chart" uri="{C3380CC4-5D6E-409C-BE32-E72D297353CC}">
              <c16:uniqueId val="{00000000-8E52-4F08-8C4C-421D601088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18.09</c:v>
                </c:pt>
              </c:numCache>
            </c:numRef>
          </c:val>
          <c:smooth val="0"/>
          <c:extLst>
            <c:ext xmlns:c16="http://schemas.microsoft.com/office/drawing/2014/chart" uri="{C3380CC4-5D6E-409C-BE32-E72D297353CC}">
              <c16:uniqueId val="{00000001-8E52-4F08-8C4C-421D601088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55-4830-A7A1-9F35AE0FBC8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B55-4830-A7A1-9F35AE0FBC8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893.43</c:v>
                </c:pt>
                <c:pt idx="1">
                  <c:v>1010.68</c:v>
                </c:pt>
                <c:pt idx="2">
                  <c:v>980.82</c:v>
                </c:pt>
                <c:pt idx="3">
                  <c:v>898.13</c:v>
                </c:pt>
                <c:pt idx="4">
                  <c:v>950.92</c:v>
                </c:pt>
              </c:numCache>
            </c:numRef>
          </c:val>
          <c:extLst>
            <c:ext xmlns:c16="http://schemas.microsoft.com/office/drawing/2014/chart" uri="{C3380CC4-5D6E-409C-BE32-E72D297353CC}">
              <c16:uniqueId val="{00000000-5163-4CC8-8416-203550D624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40.89</c:v>
                </c:pt>
              </c:numCache>
            </c:numRef>
          </c:val>
          <c:smooth val="0"/>
          <c:extLst>
            <c:ext xmlns:c16="http://schemas.microsoft.com/office/drawing/2014/chart" uri="{C3380CC4-5D6E-409C-BE32-E72D297353CC}">
              <c16:uniqueId val="{00000001-5163-4CC8-8416-203550D624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118.34</c:v>
                </c:pt>
                <c:pt idx="1">
                  <c:v>73.59</c:v>
                </c:pt>
                <c:pt idx="2">
                  <c:v>79.45</c:v>
                </c:pt>
                <c:pt idx="3">
                  <c:v>87.44</c:v>
                </c:pt>
                <c:pt idx="4">
                  <c:v>75.45</c:v>
                </c:pt>
              </c:numCache>
            </c:numRef>
          </c:val>
          <c:extLst>
            <c:ext xmlns:c16="http://schemas.microsoft.com/office/drawing/2014/chart" uri="{C3380CC4-5D6E-409C-BE32-E72D297353CC}">
              <c16:uniqueId val="{00000000-2F8B-4317-B6F6-62061755974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126.98</c:v>
                </c:pt>
              </c:numCache>
            </c:numRef>
          </c:val>
          <c:smooth val="0"/>
          <c:extLst>
            <c:ext xmlns:c16="http://schemas.microsoft.com/office/drawing/2014/chart" uri="{C3380CC4-5D6E-409C-BE32-E72D297353CC}">
              <c16:uniqueId val="{00000001-2F8B-4317-B6F6-62061755974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6779.61</c:v>
                </c:pt>
                <c:pt idx="1">
                  <c:v>6326.26</c:v>
                </c:pt>
                <c:pt idx="2">
                  <c:v>6133.69</c:v>
                </c:pt>
                <c:pt idx="3">
                  <c:v>6261.75</c:v>
                </c:pt>
                <c:pt idx="4">
                  <c:v>6343.72</c:v>
                </c:pt>
              </c:numCache>
            </c:numRef>
          </c:val>
          <c:extLst>
            <c:ext xmlns:c16="http://schemas.microsoft.com/office/drawing/2014/chart" uri="{C3380CC4-5D6E-409C-BE32-E72D297353CC}">
              <c16:uniqueId val="{00000000-AD3D-4748-BB59-0F20A0029D4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537.62</c:v>
                </c:pt>
              </c:numCache>
            </c:numRef>
          </c:val>
          <c:smooth val="0"/>
          <c:extLst>
            <c:ext xmlns:c16="http://schemas.microsoft.com/office/drawing/2014/chart" uri="{C3380CC4-5D6E-409C-BE32-E72D297353CC}">
              <c16:uniqueId val="{00000001-AD3D-4748-BB59-0F20A0029D4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9.66</c:v>
                </c:pt>
                <c:pt idx="1">
                  <c:v>8.2899999999999991</c:v>
                </c:pt>
                <c:pt idx="2">
                  <c:v>8.4</c:v>
                </c:pt>
                <c:pt idx="3">
                  <c:v>6.74</c:v>
                </c:pt>
                <c:pt idx="4">
                  <c:v>6.48</c:v>
                </c:pt>
              </c:numCache>
            </c:numRef>
          </c:val>
          <c:extLst>
            <c:ext xmlns:c16="http://schemas.microsoft.com/office/drawing/2014/chart" uri="{C3380CC4-5D6E-409C-BE32-E72D297353CC}">
              <c16:uniqueId val="{00000000-39C9-45F6-8C96-880E4129D9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37.880000000000003</c:v>
                </c:pt>
              </c:numCache>
            </c:numRef>
          </c:val>
          <c:smooth val="0"/>
          <c:extLst>
            <c:ext xmlns:c16="http://schemas.microsoft.com/office/drawing/2014/chart" uri="{C3380CC4-5D6E-409C-BE32-E72D297353CC}">
              <c16:uniqueId val="{00000001-39C9-45F6-8C96-880E4129D9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997.35</c:v>
                </c:pt>
                <c:pt idx="1">
                  <c:v>1210.53</c:v>
                </c:pt>
                <c:pt idx="2">
                  <c:v>1202.8900000000001</c:v>
                </c:pt>
                <c:pt idx="3">
                  <c:v>1493.89</c:v>
                </c:pt>
                <c:pt idx="4">
                  <c:v>1554.57</c:v>
                </c:pt>
              </c:numCache>
            </c:numRef>
          </c:val>
          <c:extLst>
            <c:ext xmlns:c16="http://schemas.microsoft.com/office/drawing/2014/chart" uri="{C3380CC4-5D6E-409C-BE32-E72D297353CC}">
              <c16:uniqueId val="{00000000-75BF-4A05-8883-395301A6AF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355.98</c:v>
                </c:pt>
              </c:numCache>
            </c:numRef>
          </c:val>
          <c:smooth val="0"/>
          <c:extLst>
            <c:ext xmlns:c16="http://schemas.microsoft.com/office/drawing/2014/chart" uri="{C3380CC4-5D6E-409C-BE32-E72D297353CC}">
              <c16:uniqueId val="{00000001-75BF-4A05-8883-395301A6AF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5546875" defaultRowHeight="13.2" x14ac:dyDescent="0.2"/>
  <cols>
    <col min="1" max="1" width="2.554687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茨木市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286042</v>
      </c>
      <c r="AM8" s="41"/>
      <c r="AN8" s="41"/>
      <c r="AO8" s="41"/>
      <c r="AP8" s="41"/>
      <c r="AQ8" s="41"/>
      <c r="AR8" s="41"/>
      <c r="AS8" s="41"/>
      <c r="AT8" s="34">
        <f>データ!T6</f>
        <v>76.489999999999995</v>
      </c>
      <c r="AU8" s="34"/>
      <c r="AV8" s="34"/>
      <c r="AW8" s="34"/>
      <c r="AX8" s="34"/>
      <c r="AY8" s="34"/>
      <c r="AZ8" s="34"/>
      <c r="BA8" s="34"/>
      <c r="BB8" s="34">
        <f>データ!U6</f>
        <v>3739.6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38.06</v>
      </c>
      <c r="J10" s="34"/>
      <c r="K10" s="34"/>
      <c r="L10" s="34"/>
      <c r="M10" s="34"/>
      <c r="N10" s="34"/>
      <c r="O10" s="34"/>
      <c r="P10" s="34">
        <f>データ!P6</f>
        <v>0.22</v>
      </c>
      <c r="Q10" s="34"/>
      <c r="R10" s="34"/>
      <c r="S10" s="34"/>
      <c r="T10" s="34"/>
      <c r="U10" s="34"/>
      <c r="V10" s="34"/>
      <c r="W10" s="34">
        <f>データ!Q6</f>
        <v>100</v>
      </c>
      <c r="X10" s="34"/>
      <c r="Y10" s="34"/>
      <c r="Z10" s="34"/>
      <c r="AA10" s="34"/>
      <c r="AB10" s="34"/>
      <c r="AC10" s="34"/>
      <c r="AD10" s="41">
        <f>データ!R6</f>
        <v>2035</v>
      </c>
      <c r="AE10" s="41"/>
      <c r="AF10" s="41"/>
      <c r="AG10" s="41"/>
      <c r="AH10" s="41"/>
      <c r="AI10" s="41"/>
      <c r="AJ10" s="41"/>
      <c r="AK10" s="2"/>
      <c r="AL10" s="41">
        <f>データ!V6</f>
        <v>640</v>
      </c>
      <c r="AM10" s="41"/>
      <c r="AN10" s="41"/>
      <c r="AO10" s="41"/>
      <c r="AP10" s="41"/>
      <c r="AQ10" s="41"/>
      <c r="AR10" s="41"/>
      <c r="AS10" s="41"/>
      <c r="AT10" s="34">
        <f>データ!W6</f>
        <v>0.59</v>
      </c>
      <c r="AU10" s="34"/>
      <c r="AV10" s="34"/>
      <c r="AW10" s="34"/>
      <c r="AX10" s="34"/>
      <c r="AY10" s="34"/>
      <c r="AZ10" s="34"/>
      <c r="BA10" s="34"/>
      <c r="BB10" s="34">
        <f>データ!X6</f>
        <v>1084.75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Yfr6/evxNs4uuT7tzBztSpao2hzSZVNjsLMRulFiG2vRmiuprKu8RvnUDF5sdcT0Pnvg5UYR/4QGLULItDbPDQ==" saltValue="YLw3DuoNsHBK+tQoVHDgu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272116</v>
      </c>
      <c r="D6" s="19">
        <f t="shared" si="3"/>
        <v>46</v>
      </c>
      <c r="E6" s="19">
        <f t="shared" si="3"/>
        <v>18</v>
      </c>
      <c r="F6" s="19">
        <f t="shared" si="3"/>
        <v>0</v>
      </c>
      <c r="G6" s="19">
        <f t="shared" si="3"/>
        <v>0</v>
      </c>
      <c r="H6" s="19" t="str">
        <f t="shared" si="3"/>
        <v>大阪府　茨木市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38.06</v>
      </c>
      <c r="P6" s="20">
        <f t="shared" si="3"/>
        <v>0.22</v>
      </c>
      <c r="Q6" s="20">
        <f t="shared" si="3"/>
        <v>100</v>
      </c>
      <c r="R6" s="20">
        <f t="shared" si="3"/>
        <v>2035</v>
      </c>
      <c r="S6" s="20">
        <f t="shared" si="3"/>
        <v>286042</v>
      </c>
      <c r="T6" s="20">
        <f t="shared" si="3"/>
        <v>76.489999999999995</v>
      </c>
      <c r="U6" s="20">
        <f t="shared" si="3"/>
        <v>3739.6</v>
      </c>
      <c r="V6" s="20">
        <f t="shared" si="3"/>
        <v>640</v>
      </c>
      <c r="W6" s="20">
        <f t="shared" si="3"/>
        <v>0.59</v>
      </c>
      <c r="X6" s="20">
        <f t="shared" si="3"/>
        <v>1084.75</v>
      </c>
      <c r="Y6" s="21">
        <f>IF(Y7="",NA(),Y7)</f>
        <v>121.67</v>
      </c>
      <c r="Z6" s="21">
        <f t="shared" ref="Z6:AH6" si="4">IF(Z7="",NA(),Z7)</f>
        <v>109.18</v>
      </c>
      <c r="AA6" s="21">
        <f t="shared" si="4"/>
        <v>111.05</v>
      </c>
      <c r="AB6" s="21">
        <f t="shared" si="4"/>
        <v>115.52</v>
      </c>
      <c r="AC6" s="21">
        <f t="shared" si="4"/>
        <v>110.86</v>
      </c>
      <c r="AD6" s="21">
        <f t="shared" si="4"/>
        <v>95.33</v>
      </c>
      <c r="AE6" s="21">
        <f t="shared" si="4"/>
        <v>92.17</v>
      </c>
      <c r="AF6" s="21">
        <f t="shared" si="4"/>
        <v>101.83</v>
      </c>
      <c r="AG6" s="21">
        <f t="shared" si="4"/>
        <v>95.1</v>
      </c>
      <c r="AH6" s="21">
        <f t="shared" si="4"/>
        <v>105.56</v>
      </c>
      <c r="AI6" s="20" t="str">
        <f>IF(AI7="","",IF(AI7="-","【-】","【"&amp;SUBSTITUTE(TEXT(AI7,"#,##0.00"),"-","△")&amp;"】"))</f>
        <v>【100.06】</v>
      </c>
      <c r="AJ6" s="21">
        <f>IF(AJ7="",NA(),AJ7)</f>
        <v>893.43</v>
      </c>
      <c r="AK6" s="21">
        <f t="shared" ref="AK6:AS6" si="5">IF(AK7="",NA(),AK7)</f>
        <v>1010.68</v>
      </c>
      <c r="AL6" s="21">
        <f t="shared" si="5"/>
        <v>980.82</v>
      </c>
      <c r="AM6" s="21">
        <f t="shared" si="5"/>
        <v>898.13</v>
      </c>
      <c r="AN6" s="21">
        <f t="shared" si="5"/>
        <v>950.92</v>
      </c>
      <c r="AO6" s="21">
        <f t="shared" si="5"/>
        <v>162.82</v>
      </c>
      <c r="AP6" s="21">
        <f t="shared" si="5"/>
        <v>193.62</v>
      </c>
      <c r="AQ6" s="21">
        <f t="shared" si="5"/>
        <v>44.51</v>
      </c>
      <c r="AR6" s="21">
        <f t="shared" si="5"/>
        <v>225.85</v>
      </c>
      <c r="AS6" s="21">
        <f t="shared" si="5"/>
        <v>40.89</v>
      </c>
      <c r="AT6" s="20" t="str">
        <f>IF(AT7="","",IF(AT7="-","【-】","【"&amp;SUBSTITUTE(TEXT(AT7,"#,##0.00"),"-","△")&amp;"】"))</f>
        <v>【84.61】</v>
      </c>
      <c r="AU6" s="21">
        <f>IF(AU7="",NA(),AU7)</f>
        <v>118.34</v>
      </c>
      <c r="AV6" s="21">
        <f t="shared" ref="AV6:BD6" si="6">IF(AV7="",NA(),AV7)</f>
        <v>73.59</v>
      </c>
      <c r="AW6" s="21">
        <f t="shared" si="6"/>
        <v>79.45</v>
      </c>
      <c r="AX6" s="21">
        <f t="shared" si="6"/>
        <v>87.44</v>
      </c>
      <c r="AY6" s="21">
        <f t="shared" si="6"/>
        <v>75.45</v>
      </c>
      <c r="AZ6" s="21">
        <f t="shared" si="6"/>
        <v>125.61</v>
      </c>
      <c r="BA6" s="21">
        <f t="shared" si="6"/>
        <v>67.75</v>
      </c>
      <c r="BB6" s="21">
        <f t="shared" si="6"/>
        <v>150.30000000000001</v>
      </c>
      <c r="BC6" s="21">
        <f t="shared" si="6"/>
        <v>45.1</v>
      </c>
      <c r="BD6" s="21">
        <f t="shared" si="6"/>
        <v>126.98</v>
      </c>
      <c r="BE6" s="20" t="str">
        <f>IF(BE7="","",IF(BE7="-","【-】","【"&amp;SUBSTITUTE(TEXT(BE7,"#,##0.00"),"-","△")&amp;"】"))</f>
        <v>【106.63】</v>
      </c>
      <c r="BF6" s="21">
        <f>IF(BF7="",NA(),BF7)</f>
        <v>6779.61</v>
      </c>
      <c r="BG6" s="21">
        <f t="shared" ref="BG6:BO6" si="7">IF(BG7="",NA(),BG7)</f>
        <v>6326.26</v>
      </c>
      <c r="BH6" s="21">
        <f t="shared" si="7"/>
        <v>6133.69</v>
      </c>
      <c r="BI6" s="21">
        <f t="shared" si="7"/>
        <v>6261.75</v>
      </c>
      <c r="BJ6" s="21">
        <f t="shared" si="7"/>
        <v>6343.72</v>
      </c>
      <c r="BK6" s="21">
        <f t="shared" si="7"/>
        <v>398.42</v>
      </c>
      <c r="BL6" s="21">
        <f t="shared" si="7"/>
        <v>393.35</v>
      </c>
      <c r="BM6" s="21">
        <f t="shared" si="7"/>
        <v>397.03</v>
      </c>
      <c r="BN6" s="21">
        <f t="shared" si="7"/>
        <v>424.95</v>
      </c>
      <c r="BO6" s="21">
        <f t="shared" si="7"/>
        <v>537.62</v>
      </c>
      <c r="BP6" s="20" t="str">
        <f>IF(BP7="","",IF(BP7="-","【-】","【"&amp;SUBSTITUTE(TEXT(BP7,"#,##0.00"),"-","△")&amp;"】"))</f>
        <v>【386.06】</v>
      </c>
      <c r="BQ6" s="21">
        <f>IF(BQ7="",NA(),BQ7)</f>
        <v>9.66</v>
      </c>
      <c r="BR6" s="21">
        <f t="shared" ref="BR6:BZ6" si="8">IF(BR7="",NA(),BR7)</f>
        <v>8.2899999999999991</v>
      </c>
      <c r="BS6" s="21">
        <f t="shared" si="8"/>
        <v>8.4</v>
      </c>
      <c r="BT6" s="21">
        <f t="shared" si="8"/>
        <v>6.74</v>
      </c>
      <c r="BU6" s="21">
        <f t="shared" si="8"/>
        <v>6.48</v>
      </c>
      <c r="BV6" s="21">
        <f t="shared" si="8"/>
        <v>50.7</v>
      </c>
      <c r="BW6" s="21">
        <f t="shared" si="8"/>
        <v>48.13</v>
      </c>
      <c r="BX6" s="21">
        <f t="shared" si="8"/>
        <v>46.58</v>
      </c>
      <c r="BY6" s="21">
        <f t="shared" si="8"/>
        <v>41.67</v>
      </c>
      <c r="BZ6" s="21">
        <f t="shared" si="8"/>
        <v>37.880000000000003</v>
      </c>
      <c r="CA6" s="20" t="str">
        <f>IF(CA7="","",IF(CA7="-","【-】","【"&amp;SUBSTITUTE(TEXT(CA7,"#,##0.00"),"-","△")&amp;"】"))</f>
        <v>【51.14】</v>
      </c>
      <c r="CB6" s="21">
        <f>IF(CB7="",NA(),CB7)</f>
        <v>997.35</v>
      </c>
      <c r="CC6" s="21">
        <f t="shared" ref="CC6:CK6" si="9">IF(CC7="",NA(),CC7)</f>
        <v>1210.53</v>
      </c>
      <c r="CD6" s="21">
        <f t="shared" si="9"/>
        <v>1202.8900000000001</v>
      </c>
      <c r="CE6" s="21">
        <f t="shared" si="9"/>
        <v>1493.89</v>
      </c>
      <c r="CF6" s="21">
        <f t="shared" si="9"/>
        <v>1554.57</v>
      </c>
      <c r="CG6" s="21">
        <f t="shared" si="9"/>
        <v>289.81</v>
      </c>
      <c r="CH6" s="21">
        <f t="shared" si="9"/>
        <v>301.54000000000002</v>
      </c>
      <c r="CI6" s="21">
        <f t="shared" si="9"/>
        <v>311.73</v>
      </c>
      <c r="CJ6" s="21">
        <f t="shared" si="9"/>
        <v>326.49</v>
      </c>
      <c r="CK6" s="21">
        <f t="shared" si="9"/>
        <v>355.98</v>
      </c>
      <c r="CL6" s="20" t="str">
        <f>IF(CL7="","",IF(CL7="-","【-】","【"&amp;SUBSTITUTE(TEXT(CL7,"#,##0.00"),"-","△")&amp;"】"))</f>
        <v>【329.31】</v>
      </c>
      <c r="CM6" s="21" t="str">
        <f>IF(CM7="",NA(),CM7)</f>
        <v>-</v>
      </c>
      <c r="CN6" s="21" t="str">
        <f t="shared" ref="CN6:CV6" si="10">IF(CN7="",NA(),CN7)</f>
        <v>-</v>
      </c>
      <c r="CO6" s="21" t="str">
        <f t="shared" si="10"/>
        <v>-</v>
      </c>
      <c r="CP6" s="21" t="str">
        <f t="shared" si="10"/>
        <v>-</v>
      </c>
      <c r="CQ6" s="21" t="str">
        <f t="shared" si="10"/>
        <v>-</v>
      </c>
      <c r="CR6" s="21">
        <f t="shared" si="10"/>
        <v>56.45</v>
      </c>
      <c r="CS6" s="21">
        <f t="shared" si="10"/>
        <v>58.26</v>
      </c>
      <c r="CT6" s="21">
        <f t="shared" si="10"/>
        <v>56.76</v>
      </c>
      <c r="CU6" s="21">
        <f t="shared" si="10"/>
        <v>58.02</v>
      </c>
      <c r="CV6" s="21">
        <f t="shared" si="10"/>
        <v>71.180000000000007</v>
      </c>
      <c r="CW6" s="20" t="str">
        <f>IF(CW7="","",IF(CW7="-","【-】","【"&amp;SUBSTITUTE(TEXT(CW7,"#,##0.00"),"-","△")&amp;"】"))</f>
        <v>【54.37】</v>
      </c>
      <c r="CX6" s="21">
        <f>IF(CX7="",NA(),CX7)</f>
        <v>97.9</v>
      </c>
      <c r="CY6" s="21">
        <f t="shared" ref="CY6:DG6" si="11">IF(CY7="",NA(),CY7)</f>
        <v>98.93</v>
      </c>
      <c r="CZ6" s="21">
        <f t="shared" si="11"/>
        <v>98.95</v>
      </c>
      <c r="DA6" s="21">
        <f t="shared" si="11"/>
        <v>98.93</v>
      </c>
      <c r="DB6" s="21">
        <f t="shared" si="11"/>
        <v>98.59</v>
      </c>
      <c r="DC6" s="21">
        <f t="shared" si="11"/>
        <v>54.99</v>
      </c>
      <c r="DD6" s="21">
        <f t="shared" si="11"/>
        <v>66.430000000000007</v>
      </c>
      <c r="DE6" s="21">
        <f t="shared" si="11"/>
        <v>66.88</v>
      </c>
      <c r="DF6" s="21">
        <f t="shared" si="11"/>
        <v>63.66</v>
      </c>
      <c r="DG6" s="21">
        <f t="shared" si="11"/>
        <v>70.92</v>
      </c>
      <c r="DH6" s="20" t="str">
        <f>IF(DH7="","",IF(DH7="-","【-】","【"&amp;SUBSTITUTE(TEXT(DH7,"#,##0.00"),"-","△")&amp;"】"))</f>
        <v>【84.89】</v>
      </c>
      <c r="DI6" s="21">
        <f>IF(DI7="",NA(),DI7)</f>
        <v>17.09</v>
      </c>
      <c r="DJ6" s="21">
        <f t="shared" ref="DJ6:DR6" si="12">IF(DJ7="",NA(),DJ7)</f>
        <v>20.170000000000002</v>
      </c>
      <c r="DK6" s="21">
        <f t="shared" si="12"/>
        <v>23.26</v>
      </c>
      <c r="DL6" s="21">
        <f t="shared" si="12"/>
        <v>26.35</v>
      </c>
      <c r="DM6" s="21">
        <f t="shared" si="12"/>
        <v>27.65</v>
      </c>
      <c r="DN6" s="21">
        <f t="shared" si="12"/>
        <v>15.4</v>
      </c>
      <c r="DO6" s="21">
        <f t="shared" si="12"/>
        <v>16.28</v>
      </c>
      <c r="DP6" s="21">
        <f t="shared" si="12"/>
        <v>16.75</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272116</v>
      </c>
      <c r="D7" s="23">
        <v>46</v>
      </c>
      <c r="E7" s="23">
        <v>18</v>
      </c>
      <c r="F7" s="23">
        <v>0</v>
      </c>
      <c r="G7" s="23">
        <v>0</v>
      </c>
      <c r="H7" s="23" t="s">
        <v>96</v>
      </c>
      <c r="I7" s="23" t="s">
        <v>97</v>
      </c>
      <c r="J7" s="23" t="s">
        <v>98</v>
      </c>
      <c r="K7" s="23" t="s">
        <v>99</v>
      </c>
      <c r="L7" s="23" t="s">
        <v>100</v>
      </c>
      <c r="M7" s="23" t="s">
        <v>101</v>
      </c>
      <c r="N7" s="24" t="s">
        <v>102</v>
      </c>
      <c r="O7" s="24">
        <v>38.06</v>
      </c>
      <c r="P7" s="24">
        <v>0.22</v>
      </c>
      <c r="Q7" s="24">
        <v>100</v>
      </c>
      <c r="R7" s="24">
        <v>2035</v>
      </c>
      <c r="S7" s="24">
        <v>286042</v>
      </c>
      <c r="T7" s="24">
        <v>76.489999999999995</v>
      </c>
      <c r="U7" s="24">
        <v>3739.6</v>
      </c>
      <c r="V7" s="24">
        <v>640</v>
      </c>
      <c r="W7" s="24">
        <v>0.59</v>
      </c>
      <c r="X7" s="24">
        <v>1084.75</v>
      </c>
      <c r="Y7" s="24">
        <v>121.67</v>
      </c>
      <c r="Z7" s="24">
        <v>109.18</v>
      </c>
      <c r="AA7" s="24">
        <v>111.05</v>
      </c>
      <c r="AB7" s="24">
        <v>115.52</v>
      </c>
      <c r="AC7" s="24">
        <v>110.86</v>
      </c>
      <c r="AD7" s="24">
        <v>95.33</v>
      </c>
      <c r="AE7" s="24">
        <v>92.17</v>
      </c>
      <c r="AF7" s="24">
        <v>101.83</v>
      </c>
      <c r="AG7" s="24">
        <v>95.1</v>
      </c>
      <c r="AH7" s="24">
        <v>105.56</v>
      </c>
      <c r="AI7" s="24">
        <v>100.06</v>
      </c>
      <c r="AJ7" s="24">
        <v>893.43</v>
      </c>
      <c r="AK7" s="24">
        <v>1010.68</v>
      </c>
      <c r="AL7" s="24">
        <v>980.82</v>
      </c>
      <c r="AM7" s="24">
        <v>898.13</v>
      </c>
      <c r="AN7" s="24">
        <v>950.92</v>
      </c>
      <c r="AO7" s="24">
        <v>162.82</v>
      </c>
      <c r="AP7" s="24">
        <v>193.62</v>
      </c>
      <c r="AQ7" s="24">
        <v>44.51</v>
      </c>
      <c r="AR7" s="24">
        <v>225.85</v>
      </c>
      <c r="AS7" s="24">
        <v>40.89</v>
      </c>
      <c r="AT7" s="24">
        <v>84.61</v>
      </c>
      <c r="AU7" s="24">
        <v>118.34</v>
      </c>
      <c r="AV7" s="24">
        <v>73.59</v>
      </c>
      <c r="AW7" s="24">
        <v>79.45</v>
      </c>
      <c r="AX7" s="24">
        <v>87.44</v>
      </c>
      <c r="AY7" s="24">
        <v>75.45</v>
      </c>
      <c r="AZ7" s="24">
        <v>125.61</v>
      </c>
      <c r="BA7" s="24">
        <v>67.75</v>
      </c>
      <c r="BB7" s="24">
        <v>150.30000000000001</v>
      </c>
      <c r="BC7" s="24">
        <v>45.1</v>
      </c>
      <c r="BD7" s="24">
        <v>126.98</v>
      </c>
      <c r="BE7" s="24">
        <v>106.63</v>
      </c>
      <c r="BF7" s="24">
        <v>6779.61</v>
      </c>
      <c r="BG7" s="24">
        <v>6326.26</v>
      </c>
      <c r="BH7" s="24">
        <v>6133.69</v>
      </c>
      <c r="BI7" s="24">
        <v>6261.75</v>
      </c>
      <c r="BJ7" s="24">
        <v>6343.72</v>
      </c>
      <c r="BK7" s="24">
        <v>398.42</v>
      </c>
      <c r="BL7" s="24">
        <v>393.35</v>
      </c>
      <c r="BM7" s="24">
        <v>397.03</v>
      </c>
      <c r="BN7" s="24">
        <v>424.95</v>
      </c>
      <c r="BO7" s="24">
        <v>537.62</v>
      </c>
      <c r="BP7" s="24">
        <v>386.06</v>
      </c>
      <c r="BQ7" s="24">
        <v>9.66</v>
      </c>
      <c r="BR7" s="24">
        <v>8.2899999999999991</v>
      </c>
      <c r="BS7" s="24">
        <v>8.4</v>
      </c>
      <c r="BT7" s="24">
        <v>6.74</v>
      </c>
      <c r="BU7" s="24">
        <v>6.48</v>
      </c>
      <c r="BV7" s="24">
        <v>50.7</v>
      </c>
      <c r="BW7" s="24">
        <v>48.13</v>
      </c>
      <c r="BX7" s="24">
        <v>46.58</v>
      </c>
      <c r="BY7" s="24">
        <v>41.67</v>
      </c>
      <c r="BZ7" s="24">
        <v>37.880000000000003</v>
      </c>
      <c r="CA7" s="24">
        <v>51.14</v>
      </c>
      <c r="CB7" s="24">
        <v>997.35</v>
      </c>
      <c r="CC7" s="24">
        <v>1210.53</v>
      </c>
      <c r="CD7" s="24">
        <v>1202.8900000000001</v>
      </c>
      <c r="CE7" s="24">
        <v>1493.89</v>
      </c>
      <c r="CF7" s="24">
        <v>1554.57</v>
      </c>
      <c r="CG7" s="24">
        <v>289.81</v>
      </c>
      <c r="CH7" s="24">
        <v>301.54000000000002</v>
      </c>
      <c r="CI7" s="24">
        <v>311.73</v>
      </c>
      <c r="CJ7" s="24">
        <v>326.49</v>
      </c>
      <c r="CK7" s="24">
        <v>355.98</v>
      </c>
      <c r="CL7" s="24">
        <v>329.31</v>
      </c>
      <c r="CM7" s="24" t="s">
        <v>102</v>
      </c>
      <c r="CN7" s="24" t="s">
        <v>102</v>
      </c>
      <c r="CO7" s="24" t="s">
        <v>102</v>
      </c>
      <c r="CP7" s="24" t="s">
        <v>102</v>
      </c>
      <c r="CQ7" s="24" t="s">
        <v>102</v>
      </c>
      <c r="CR7" s="24">
        <v>56.45</v>
      </c>
      <c r="CS7" s="24">
        <v>58.26</v>
      </c>
      <c r="CT7" s="24">
        <v>56.76</v>
      </c>
      <c r="CU7" s="24">
        <v>58.02</v>
      </c>
      <c r="CV7" s="24">
        <v>71.180000000000007</v>
      </c>
      <c r="CW7" s="24">
        <v>54.37</v>
      </c>
      <c r="CX7" s="24">
        <v>97.9</v>
      </c>
      <c r="CY7" s="24">
        <v>98.93</v>
      </c>
      <c r="CZ7" s="24">
        <v>98.95</v>
      </c>
      <c r="DA7" s="24">
        <v>98.93</v>
      </c>
      <c r="DB7" s="24">
        <v>98.59</v>
      </c>
      <c r="DC7" s="24">
        <v>54.99</v>
      </c>
      <c r="DD7" s="24">
        <v>66.430000000000007</v>
      </c>
      <c r="DE7" s="24">
        <v>66.88</v>
      </c>
      <c r="DF7" s="24">
        <v>63.66</v>
      </c>
      <c r="DG7" s="24">
        <v>70.92</v>
      </c>
      <c r="DH7" s="24">
        <v>84.89</v>
      </c>
      <c r="DI7" s="24">
        <v>17.09</v>
      </c>
      <c r="DJ7" s="24">
        <v>20.170000000000002</v>
      </c>
      <c r="DK7" s="24">
        <v>23.26</v>
      </c>
      <c r="DL7" s="24">
        <v>26.35</v>
      </c>
      <c r="DM7" s="24">
        <v>27.65</v>
      </c>
      <c r="DN7" s="24">
        <v>15.4</v>
      </c>
      <c r="DO7" s="24">
        <v>16.28</v>
      </c>
      <c r="DP7" s="24">
        <v>16.75</v>
      </c>
      <c r="DQ7" s="24">
        <v>19.34</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乾口　美穂</cp:lastModifiedBy>
  <dcterms:created xsi:type="dcterms:W3CDTF">2025-12-23T06:30:54Z</dcterms:created>
  <dcterms:modified xsi:type="dcterms:W3CDTF">2026-02-16T00:27:29Z</dcterms:modified>
  <cp:category/>
</cp:coreProperties>
</file>