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12 茨木市○修正依頼中\①当初提出\"/>
    </mc:Choice>
  </mc:AlternateContent>
  <xr:revisionPtr revIDLastSave="0" documentId="13_ncr:1_{D7393111-E8D8-4592-8A96-011C3DB84ECA}" xr6:coauthVersionLast="47" xr6:coauthVersionMax="47" xr10:uidLastSave="{00000000-0000-0000-0000-000000000000}"/>
  <workbookProtection workbookAlgorithmName="SHA-512" workbookHashValue="Doe6XjwsUhjBq9LaRpECzoISmeJwFNP0hbvru12Ys8VBLGyjTd62M0D05PB/cYZQT7T0jrjfEGEWdL3xhI+GYg==" workbookSaltValue="2KlEsa67+H/xkXkb//foMA==" workbookSpinCount="100000" lockStructure="1"/>
  <bookViews>
    <workbookView xWindow="-108" yWindow="-108" windowWidth="23256" windowHeight="13896" tabRatio="453"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G85" i="4"/>
  <c r="P10"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<sst xmlns="http://schemas.openxmlformats.org/spreadsheetml/2006/main" count="236" uniqueCount="117">
  <si>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</si>
  <si>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</si>
  <si>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</si>
  <si>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</si>
  <si>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</si>
  <si>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</si>
  <si>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</si>
  <si>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</si>
  <si>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</si>
  <si>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</si>
  <si>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</si>
  <si>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</si>
  <si>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</si>
  <si>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</si>
  <si>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</si>
  <si>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</si>
  <si>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</si>
  <si>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</si>
  <si>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</si>
  <si>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</si>
  <si>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</si>
  <si>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</si>
  <si>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</si>
  <si>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</si>
  <si>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</si>
  <si>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</si>
  <si>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</si>
  <si>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</si>
  <si>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</si>
  <si>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</si>
  <si>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</si>
  <si>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</si>
  <si>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</si>
  <si>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</si>
  <si>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</si>
  <si>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</si>
  <si>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</si>
  <si>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</si>
  <si>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</si>
  <si>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</si>
  <si>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</si>
  <si>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</si>
  <si>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</si>
  <si>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</si>
  <si>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</si>
  <si>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</si>
  <si>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</si>
  <si>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</si>
  <si>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</si>
  <si>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</si>
  <si>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</si>
  <si>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</si>
  <si>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</si>
  <si>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</si>
  <si>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</si>
  <si>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</si>
  <si>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</si>
  <si>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</si>
  <si>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</si>
  <si>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</si>
  <si>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</si>
  <si>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</si>
  <si>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</si>
  <si>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</si>
  <si>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</si>
  <si>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</si>
  <si>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</si>
  <si>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</si>
  <si>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</si>
  <si>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</si>
  <si>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</si>
  <si>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</si>
  <si>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</si>
  <si>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</si>
  <si>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</si>
  <si>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</si>
  <si>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</si>
  <si>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</si>
  <si>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</si>
  <si>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</si>
  <si>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</si>
  <si>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</si>
  <si>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</si>
  <si>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</si>
  <si>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</si>
  <si>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</si>
  <si>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</si>
  <si>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</si>
  <si>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</si>
  <si>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</si>
  <si>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</si>
  <si>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</si>
  <si>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</si>
  <si>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</si>
  <si>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</si>
  <si>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</si>
  <si>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茨木市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</si>
  <si>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</si>
  <si>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</si>
  <si>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</si>
  <si>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</si>
  <si>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</si>
  <si>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</si>
  <si>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</si>
  <si>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</si>
  <si>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</si>
  <si>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</si>
  <si>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</si>
  <si>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</si>
  <si>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</si>
  <si>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</si>
  <si>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</si>
  <si>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</si>
  <si>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</si>
  <si>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効率的な事業運営の観点では、類似団体平均値と比較して①経常収支比率は100％を超えやや高い水準であり、⑧水洗化率も高い水準にある。また、⑥汚水処理原価は低い水準である。本市は流域下水道に接続しているため、汚水処理等において一定のスケールメリットを享受していることが一因であると考えられる。
　経営の健全性の観点では、類似団体平均値と比較して⑤経費回収率が高い水準にある。これは下水道使用料が適正な水準にあることから必要な収入を確保できているためである。本市においては、令和元年度まで資金の不足分を一般会計から基準外繰入金で賄っていたため、資金残高が少なく、短期的な支払い能力は低い状況であったが、近年では現金等の流動資産が増加傾向であるため、③流動比率が上昇しており、類似団体平均値と比較して高い水準となっている。
　④企業債残高対事業規模比率については、類似団体平均値と比較して低い水準であることから、改築更新への投資規模が使用料水準と比較して過大なものになっていないことを示している。
　なお、⑦施設利用率については、汚水処理施設を保有していないため、該当数値はない。</t>
    <rPh sb="208" eb="210">
      <t>ヒツヨウ</t>
    </rPh>
    <rPh sb="299" eb="301">
      <t>キンネン</t>
    </rPh>
    <phoneticPr fontId="4"/>
  </si>
  <si>
    <t>　今後、人口減少や節水機器の普及による使用料減少や高度経済成長時に布設した管渠の更新時期を迎える。今後とも、茨木市下水道ストックマネジメント計画に基づき、計画的な管渠の改築更新を進めるとともに、茨木市下水道等事業経営戦略に基づき継続的に経営の健全性・効率性を確保していくことが重要である。</t>
    <rPh sb="1" eb="3">
      <t>コンゴ</t>
    </rPh>
    <rPh sb="49" eb="51">
      <t>コンゴ</t>
    </rPh>
    <rPh sb="114" eb="117">
      <t>ケイゾクテキ</t>
    </rPh>
    <phoneticPr fontId="4"/>
  </si>
  <si>
    <t>　昭和37年に事業を開始したが、耐用年数を迎える管渠では現状の調査結果は健全である。②管渠老朽化率は上昇しているが、法定耐用年数を経過した管渠が少ないため、類似団体平均値と比較して低い水準である。③管渠改善率は令和４年度、令和５年度に低下しているが、令和６年度は上昇している。これは更新・改良・修繕により完成した管渠延長が年度により増減するためである。
　また、類似団体平均値と比較し、①有形固定資産減価償却率は高い水準であり、②管渠老朽化率は低い水準であるが、これは近年本市においてポンプ場に設置した機械等を更新しており、機械等の耐用年数が管渠より短く、高額であることから、減価償却累計額が増加し①有形固定資産減価償却率が高い水準になったものである。
②管渠老朽化率は、管渠については老朽化が進んでいないことから、類似団体平均値と比較して低い水準となっている。</t>
    <rPh sb="125" eb="127">
      <t>レイワ</t>
    </rPh>
    <rPh sb="128" eb="130">
      <t>ネンド</t>
    </rPh>
    <rPh sb="131" eb="133">
      <t>ジョウショウ</t>
    </rPh>
    <rPh sb="152" eb="154">
      <t>カンセイ</t>
    </rPh>
    <rPh sb="208" eb="210">
      <t>スイジュン</t>
    </rPh>
    <rPh sb="215" eb="217">
      <t>カンキョ</t>
    </rPh>
    <rPh sb="217" eb="220">
      <t>ロウキュウカ</t>
    </rPh>
    <rPh sb="220" eb="221">
      <t>リツ</t>
    </rPh>
    <rPh sb="222" eb="223">
      <t>ヒク</t>
    </rPh>
    <rPh sb="224" eb="226">
      <t>スイジュン</t>
    </rPh>
    <rPh sb="234" eb="236">
      <t>キンネン</t>
    </rPh>
    <rPh sb="236" eb="238">
      <t>ホンシ</t>
    </rPh>
    <rPh sb="255" eb="257">
      <t>コウシン</t>
    </rPh>
    <rPh sb="262" eb="264">
      <t>キカイ</t>
    </rPh>
    <rPh sb="264" eb="265">
      <t>トウ</t>
    </rPh>
    <rPh sb="292" eb="294">
      <t>ルイケイ</t>
    </rPh>
    <rPh sb="312" eb="313">
      <t>タカ</t>
    </rPh>
    <rPh sb="314" eb="316">
      <t>スイジュン</t>
    </rPh>
    <rPh sb="328" eb="330">
      <t>カンキョ</t>
    </rPh>
    <rPh sb="330" eb="333">
      <t>ロウキュウカ</t>
    </rPh>
    <rPh sb="333" eb="334">
      <t>リツ</t>
    </rPh>
    <rPh sb="336" eb="338">
      <t>カンキョ</t>
    </rPh>
    <rPh sb="343" eb="346">
      <t>ロウキュウカ</t>
    </rPh>
    <rPh sb="347" eb="348">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</si>
</sst>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0.04</c:v>
                </c:pt>
                <c:pt idx="1">
                  <c:v>0.09</c:v>
                </c:pt>
                <c:pt idx="2">
                  <c:v>0.06</c:v>
                </c:pt>
                <c:pt idx="3">
                  <c:v>0.03</c:v>
                </c:pt>
                <c:pt idx="4">
                  <c:v>0.11</c:v>
                </c:pt>
              </c:numCache>
            </c:numRef>
          </c:val>
          <c:extLst>
            <c:ext xmlns:c16="http://schemas.microsoft.com/office/drawing/2014/chart" uri="{C3380CC4-5D6E-409C-BE32-E72D297353CC}">
              <c16:uniqueId val="{00000000-E47B-4DBB-A58B-D22F8026E3C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E47B-4DBB-A58B-D22F8026E3C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C5-4591-8069-29651A82AD4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29C5-4591-8069-29651A82AD4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99.02</c:v>
                </c:pt>
                <c:pt idx="1">
                  <c:v>99.05</c:v>
                </c:pt>
                <c:pt idx="2">
                  <c:v>99.06</c:v>
                </c:pt>
                <c:pt idx="3">
                  <c:v>99.07</c:v>
                </c:pt>
                <c:pt idx="4">
                  <c:v>99.09</c:v>
                </c:pt>
              </c:numCache>
            </c:numRef>
          </c:val>
          <c:extLst>
            <c:ext xmlns:c16="http://schemas.microsoft.com/office/drawing/2014/chart" uri="{C3380CC4-5D6E-409C-BE32-E72D297353CC}">
              <c16:uniqueId val="{00000000-D86B-4CDF-94D1-7C8880B6483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D86B-4CDF-94D1-7C8880B6483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115.75</c:v>
                </c:pt>
                <c:pt idx="1">
                  <c:v>118.16</c:v>
                </c:pt>
                <c:pt idx="2">
                  <c:v>118.11</c:v>
                </c:pt>
                <c:pt idx="3">
                  <c:v>110.54</c:v>
                </c:pt>
                <c:pt idx="4">
                  <c:v>114.12</c:v>
                </c:pt>
              </c:numCache>
            </c:numRef>
          </c:val>
          <c:extLst>
            <c:ext xmlns:c16="http://schemas.microsoft.com/office/drawing/2014/chart" uri="{C3380CC4-5D6E-409C-BE32-E72D297353CC}">
              <c16:uniqueId val="{00000000-9718-4336-A77C-D44B9ED6398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9718-4336-A77C-D44B9ED6398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50.82</c:v>
                </c:pt>
                <c:pt idx="1">
                  <c:v>52.02</c:v>
                </c:pt>
                <c:pt idx="2">
                  <c:v>53.1</c:v>
                </c:pt>
                <c:pt idx="3">
                  <c:v>54.6</c:v>
                </c:pt>
                <c:pt idx="4">
                  <c:v>55.42</c:v>
                </c:pt>
              </c:numCache>
            </c:numRef>
          </c:val>
          <c:extLst>
            <c:ext xmlns:c16="http://schemas.microsoft.com/office/drawing/2014/chart" uri="{C3380CC4-5D6E-409C-BE32-E72D297353CC}">
              <c16:uniqueId val="{00000000-FF5D-4340-8C5D-7E5015E5324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FF5D-4340-8C5D-7E5015E5324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3.61</c:v>
                </c:pt>
                <c:pt idx="1">
                  <c:v>4.3600000000000003</c:v>
                </c:pt>
                <c:pt idx="2">
                  <c:v>4.66</c:v>
                </c:pt>
                <c:pt idx="3">
                  <c:v>7.15</c:v>
                </c:pt>
                <c:pt idx="4">
                  <c:v>9.11</c:v>
                </c:pt>
              </c:numCache>
            </c:numRef>
          </c:val>
          <c:extLst>
            <c:ext xmlns:c16="http://schemas.microsoft.com/office/drawing/2014/chart" uri="{C3380CC4-5D6E-409C-BE32-E72D297353CC}">
              <c16:uniqueId val="{00000000-BBE8-460D-BD2F-90EEA455E44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BBE8-460D-BD2F-90EEA455E44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50-4040-8CAA-36FD864BD89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2B50-4040-8CAA-36FD864BD89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55.52</c:v>
                </c:pt>
                <c:pt idx="1">
                  <c:v>76.180000000000007</c:v>
                </c:pt>
                <c:pt idx="2">
                  <c:v>102.85</c:v>
                </c:pt>
                <c:pt idx="3">
                  <c:v>111.53</c:v>
                </c:pt>
                <c:pt idx="4">
                  <c:v>157.05000000000001</c:v>
                </c:pt>
              </c:numCache>
            </c:numRef>
          </c:val>
          <c:extLst>
            <c:ext xmlns:c16="http://schemas.microsoft.com/office/drawing/2014/chart" uri="{C3380CC4-5D6E-409C-BE32-E72D297353CC}">
              <c16:uniqueId val="{00000000-5FE8-43B8-864F-42F7CF97A6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5FE8-43B8-864F-42F7CF97A6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378.54</c:v>
                </c:pt>
                <c:pt idx="1">
                  <c:v>356.53</c:v>
                </c:pt>
                <c:pt idx="2">
                  <c:v>340.36</c:v>
                </c:pt>
                <c:pt idx="3">
                  <c:v>319.69</c:v>
                </c:pt>
                <c:pt idx="4">
                  <c:v>296.91000000000003</c:v>
                </c:pt>
              </c:numCache>
            </c:numRef>
          </c:val>
          <c:extLst>
            <c:ext xmlns:c16="http://schemas.microsoft.com/office/drawing/2014/chart" uri="{C3380CC4-5D6E-409C-BE32-E72D297353CC}">
              <c16:uniqueId val="{00000000-4B9E-4261-AB58-29086BEC17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4B9E-4261-AB58-29086BEC17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121.93</c:v>
                </c:pt>
                <c:pt idx="1">
                  <c:v>128.36000000000001</c:v>
                </c:pt>
                <c:pt idx="2">
                  <c:v>128.58000000000001</c:v>
                </c:pt>
                <c:pt idx="3">
                  <c:v>113.61</c:v>
                </c:pt>
                <c:pt idx="4">
                  <c:v>120.34</c:v>
                </c:pt>
              </c:numCache>
            </c:numRef>
          </c:val>
          <c:extLst>
            <c:ext xmlns:c16="http://schemas.microsoft.com/office/drawing/2014/chart" uri="{C3380CC4-5D6E-409C-BE32-E72D297353CC}">
              <c16:uniqueId val="{00000000-5127-47C0-8084-DE16F0D2CEB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5127-47C0-8084-DE16F0D2CEB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94.62</c:v>
                </c:pt>
                <c:pt idx="1">
                  <c:v>91.73</c:v>
                </c:pt>
                <c:pt idx="2">
                  <c:v>92.02</c:v>
                </c:pt>
                <c:pt idx="3">
                  <c:v>104.26</c:v>
                </c:pt>
                <c:pt idx="4">
                  <c:v>99.17</c:v>
                </c:pt>
              </c:numCache>
            </c:numRef>
          </c:val>
          <c:extLst>
            <c:ext xmlns:c16="http://schemas.microsoft.com/office/drawing/2014/chart" uri="{C3380CC4-5D6E-409C-BE32-E72D297353CC}">
              <c16:uniqueId val="{00000000-14B9-4F4C-90DC-F2EE4AB0BB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14B9-4F4C-90DC-F2EE4AB0BB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5546875" defaultRowHeight="13.2" x14ac:dyDescent="0.2"/>
  <cols>
    <col min="1" max="1" width="2.554687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茨木市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Aa</v>
      </c>
      <c r="X8" s="64"/>
      <c r="Y8" s="64"/>
      <c r="Z8" s="64"/>
      <c r="AA8" s="64"/>
      <c r="AB8" s="64"/>
      <c r="AC8" s="64"/>
      <c r="AD8" s="65" t="str">
        <f>データ!$M$6</f>
        <v>非設置</v>
      </c>
      <c r="AE8" s="65"/>
      <c r="AF8" s="65"/>
      <c r="AG8" s="65"/>
      <c r="AH8" s="65"/>
      <c r="AI8" s="65"/>
      <c r="AJ8" s="65"/>
      <c r="AK8" s="3"/>
      <c r="AL8" s="44">
        <f>データ!S6</f>
        <v>286042</v>
      </c>
      <c r="AM8" s="44"/>
      <c r="AN8" s="44"/>
      <c r="AO8" s="44"/>
      <c r="AP8" s="44"/>
      <c r="AQ8" s="44"/>
      <c r="AR8" s="44"/>
      <c r="AS8" s="44"/>
      <c r="AT8" s="45">
        <f>データ!T6</f>
        <v>76.489999999999995</v>
      </c>
      <c r="AU8" s="45"/>
      <c r="AV8" s="45"/>
      <c r="AW8" s="45"/>
      <c r="AX8" s="45"/>
      <c r="AY8" s="45"/>
      <c r="AZ8" s="45"/>
      <c r="BA8" s="45"/>
      <c r="BB8" s="45">
        <f>データ!U6</f>
        <v>3739.6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76.040000000000006</v>
      </c>
      <c r="J10" s="45"/>
      <c r="K10" s="45"/>
      <c r="L10" s="45"/>
      <c r="M10" s="45"/>
      <c r="N10" s="45"/>
      <c r="O10" s="45"/>
      <c r="P10" s="45">
        <f>データ!P6</f>
        <v>99.3</v>
      </c>
      <c r="Q10" s="45"/>
      <c r="R10" s="45"/>
      <c r="S10" s="45"/>
      <c r="T10" s="45"/>
      <c r="U10" s="45"/>
      <c r="V10" s="45"/>
      <c r="W10" s="45">
        <f>データ!Q6</f>
        <v>72.739999999999995</v>
      </c>
      <c r="X10" s="45"/>
      <c r="Y10" s="45"/>
      <c r="Z10" s="45"/>
      <c r="AA10" s="45"/>
      <c r="AB10" s="45"/>
      <c r="AC10" s="45"/>
      <c r="AD10" s="44">
        <f>データ!R6</f>
        <v>2035</v>
      </c>
      <c r="AE10" s="44"/>
      <c r="AF10" s="44"/>
      <c r="AG10" s="44"/>
      <c r="AH10" s="44"/>
      <c r="AI10" s="44"/>
      <c r="AJ10" s="44"/>
      <c r="AK10" s="2"/>
      <c r="AL10" s="44">
        <f>データ!V6</f>
        <v>283837</v>
      </c>
      <c r="AM10" s="44"/>
      <c r="AN10" s="44"/>
      <c r="AO10" s="44"/>
      <c r="AP10" s="44"/>
      <c r="AQ10" s="44"/>
      <c r="AR10" s="44"/>
      <c r="AS10" s="44"/>
      <c r="AT10" s="45">
        <f>データ!W6</f>
        <v>28</v>
      </c>
      <c r="AU10" s="45"/>
      <c r="AV10" s="45"/>
      <c r="AW10" s="45"/>
      <c r="AX10" s="45"/>
      <c r="AY10" s="45"/>
      <c r="AZ10" s="45"/>
      <c r="BA10" s="45"/>
      <c r="BB10" s="45">
        <f>データ!X6</f>
        <v>10137.040000000001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116</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79"/>
      <c r="BM60" s="80"/>
      <c r="BN60" s="80"/>
      <c r="BO60" s="80"/>
      <c r="BP60" s="80"/>
      <c r="BQ60" s="80"/>
      <c r="BR60" s="80"/>
      <c r="BS60" s="80"/>
      <c r="BT60" s="80"/>
      <c r="BU60" s="80"/>
      <c r="BV60" s="80"/>
      <c r="BW60" s="80"/>
      <c r="BX60" s="80"/>
      <c r="BY60" s="80"/>
      <c r="BZ60" s="81"/>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jusvmdSh1UQjX4MjlRth4HJuUvTOsddbtihyVSGcFzkc9vlx1FuTbiWiq1QoGz4HDbL4pBl2Mw5Vwz7XvWswg==" saltValue="t1Mw21uO4Nr3/5iCqKMh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272116</v>
      </c>
      <c r="D6" s="19">
        <f t="shared" si="3"/>
        <v>46</v>
      </c>
      <c r="E6" s="19">
        <f t="shared" si="3"/>
        <v>17</v>
      </c>
      <c r="F6" s="19">
        <f t="shared" si="3"/>
        <v>1</v>
      </c>
      <c r="G6" s="19">
        <f t="shared" si="3"/>
        <v>0</v>
      </c>
      <c r="H6" s="19" t="str">
        <f t="shared" si="3"/>
        <v>大阪府　茨木市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76.040000000000006</v>
      </c>
      <c r="P6" s="20">
        <f t="shared" si="3"/>
        <v>99.3</v>
      </c>
      <c r="Q6" s="20">
        <f t="shared" si="3"/>
        <v>72.739999999999995</v>
      </c>
      <c r="R6" s="20">
        <f t="shared" si="3"/>
        <v>2035</v>
      </c>
      <c r="S6" s="20">
        <f t="shared" si="3"/>
        <v>286042</v>
      </c>
      <c r="T6" s="20">
        <f t="shared" si="3"/>
        <v>76.489999999999995</v>
      </c>
      <c r="U6" s="20">
        <f t="shared" si="3"/>
        <v>3739.6</v>
      </c>
      <c r="V6" s="20">
        <f t="shared" si="3"/>
        <v>283837</v>
      </c>
      <c r="W6" s="20">
        <f t="shared" si="3"/>
        <v>28</v>
      </c>
      <c r="X6" s="20">
        <f t="shared" si="3"/>
        <v>10137.040000000001</v>
      </c>
      <c r="Y6" s="21">
        <f>IF(Y7="",NA(),Y7)</f>
        <v>115.75</v>
      </c>
      <c r="Z6" s="21">
        <f t="shared" ref="Z6:AH6" si="4">IF(Z7="",NA(),Z7)</f>
        <v>118.16</v>
      </c>
      <c r="AA6" s="21">
        <f t="shared" si="4"/>
        <v>118.11</v>
      </c>
      <c r="AB6" s="21">
        <f t="shared" si="4"/>
        <v>110.54</v>
      </c>
      <c r="AC6" s="21">
        <f t="shared" si="4"/>
        <v>114.12</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55.52</v>
      </c>
      <c r="AV6" s="21">
        <f t="shared" ref="AV6:BD6" si="6">IF(AV7="",NA(),AV7)</f>
        <v>76.180000000000007</v>
      </c>
      <c r="AW6" s="21">
        <f t="shared" si="6"/>
        <v>102.85</v>
      </c>
      <c r="AX6" s="21">
        <f t="shared" si="6"/>
        <v>111.53</v>
      </c>
      <c r="AY6" s="21">
        <f t="shared" si="6"/>
        <v>157.05000000000001</v>
      </c>
      <c r="AZ6" s="21">
        <f t="shared" si="6"/>
        <v>77.72</v>
      </c>
      <c r="BA6" s="21">
        <f t="shared" si="6"/>
        <v>86.61</v>
      </c>
      <c r="BB6" s="21">
        <f t="shared" si="6"/>
        <v>100.73</v>
      </c>
      <c r="BC6" s="21">
        <f t="shared" si="6"/>
        <v>108.7</v>
      </c>
      <c r="BD6" s="21">
        <f t="shared" si="6"/>
        <v>120.78</v>
      </c>
      <c r="BE6" s="20" t="str">
        <f>IF(BE7="","",IF(BE7="-","【-】","【"&amp;SUBSTITUTE(TEXT(BE7,"#,##0.00"),"-","△")&amp;"】"))</f>
        <v>【82.75】</v>
      </c>
      <c r="BF6" s="21">
        <f>IF(BF7="",NA(),BF7)</f>
        <v>378.54</v>
      </c>
      <c r="BG6" s="21">
        <f t="shared" ref="BG6:BO6" si="7">IF(BG7="",NA(),BG7)</f>
        <v>356.53</v>
      </c>
      <c r="BH6" s="21">
        <f t="shared" si="7"/>
        <v>340.36</v>
      </c>
      <c r="BI6" s="21">
        <f t="shared" si="7"/>
        <v>319.69</v>
      </c>
      <c r="BJ6" s="21">
        <f t="shared" si="7"/>
        <v>296.91000000000003</v>
      </c>
      <c r="BK6" s="21">
        <f t="shared" si="7"/>
        <v>485.6</v>
      </c>
      <c r="BL6" s="21">
        <f t="shared" si="7"/>
        <v>463.93</v>
      </c>
      <c r="BM6" s="21">
        <f t="shared" si="7"/>
        <v>481.88</v>
      </c>
      <c r="BN6" s="21">
        <f t="shared" si="7"/>
        <v>460.03</v>
      </c>
      <c r="BO6" s="21">
        <f t="shared" si="7"/>
        <v>447.27</v>
      </c>
      <c r="BP6" s="20" t="str">
        <f>IF(BP7="","",IF(BP7="-","【-】","【"&amp;SUBSTITUTE(TEXT(BP7,"#,##0.00"),"-","△")&amp;"】"))</f>
        <v>【602.56】</v>
      </c>
      <c r="BQ6" s="21">
        <f>IF(BQ7="",NA(),BQ7)</f>
        <v>121.93</v>
      </c>
      <c r="BR6" s="21">
        <f t="shared" ref="BR6:BZ6" si="8">IF(BR7="",NA(),BR7)</f>
        <v>128.36000000000001</v>
      </c>
      <c r="BS6" s="21">
        <f t="shared" si="8"/>
        <v>128.58000000000001</v>
      </c>
      <c r="BT6" s="21">
        <f t="shared" si="8"/>
        <v>113.61</v>
      </c>
      <c r="BU6" s="21">
        <f t="shared" si="8"/>
        <v>120.34</v>
      </c>
      <c r="BV6" s="21">
        <f t="shared" si="8"/>
        <v>99.95</v>
      </c>
      <c r="BW6" s="21">
        <f t="shared" si="8"/>
        <v>103.4</v>
      </c>
      <c r="BX6" s="21">
        <f t="shared" si="8"/>
        <v>101.87</v>
      </c>
      <c r="BY6" s="21">
        <f t="shared" si="8"/>
        <v>101.33</v>
      </c>
      <c r="BZ6" s="21">
        <f t="shared" si="8"/>
        <v>101.5</v>
      </c>
      <c r="CA6" s="20" t="str">
        <f>IF(CA7="","",IF(CA7="-","【-】","【"&amp;SUBSTITUTE(TEXT(CA7,"#,##0.00"),"-","△")&amp;"】"))</f>
        <v>【97.94】</v>
      </c>
      <c r="CB6" s="21">
        <f>IF(CB7="",NA(),CB7)</f>
        <v>94.62</v>
      </c>
      <c r="CC6" s="21">
        <f t="shared" ref="CC6:CK6" si="9">IF(CC7="",NA(),CC7)</f>
        <v>91.73</v>
      </c>
      <c r="CD6" s="21">
        <f t="shared" si="9"/>
        <v>92.02</v>
      </c>
      <c r="CE6" s="21">
        <f t="shared" si="9"/>
        <v>104.26</v>
      </c>
      <c r="CF6" s="21">
        <f t="shared" si="9"/>
        <v>99.17</v>
      </c>
      <c r="CG6" s="21">
        <f t="shared" si="9"/>
        <v>110.21</v>
      </c>
      <c r="CH6" s="21">
        <f t="shared" si="9"/>
        <v>110.26</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99.02</v>
      </c>
      <c r="CY6" s="21">
        <f t="shared" ref="CY6:DG6" si="11">IF(CY7="",NA(),CY7)</f>
        <v>99.05</v>
      </c>
      <c r="CZ6" s="21">
        <f t="shared" si="11"/>
        <v>99.06</v>
      </c>
      <c r="DA6" s="21">
        <f t="shared" si="11"/>
        <v>99.07</v>
      </c>
      <c r="DB6" s="21">
        <f t="shared" si="11"/>
        <v>99.09</v>
      </c>
      <c r="DC6" s="21">
        <f t="shared" si="11"/>
        <v>97.7</v>
      </c>
      <c r="DD6" s="21">
        <f t="shared" si="11"/>
        <v>97.59</v>
      </c>
      <c r="DE6" s="21">
        <f t="shared" si="11"/>
        <v>97.53</v>
      </c>
      <c r="DF6" s="21">
        <f t="shared" si="11"/>
        <v>97.54</v>
      </c>
      <c r="DG6" s="21">
        <f t="shared" si="11"/>
        <v>97.51</v>
      </c>
      <c r="DH6" s="20" t="str">
        <f>IF(DH7="","",IF(DH7="-","【-】","【"&amp;SUBSTITUTE(TEXT(DH7,"#,##0.00"),"-","△")&amp;"】"))</f>
        <v>【96.00】</v>
      </c>
      <c r="DI6" s="21">
        <f>IF(DI7="",NA(),DI7)</f>
        <v>50.82</v>
      </c>
      <c r="DJ6" s="21">
        <f t="shared" ref="DJ6:DR6" si="12">IF(DJ7="",NA(),DJ7)</f>
        <v>52.02</v>
      </c>
      <c r="DK6" s="21">
        <f t="shared" si="12"/>
        <v>53.1</v>
      </c>
      <c r="DL6" s="21">
        <f t="shared" si="12"/>
        <v>54.6</v>
      </c>
      <c r="DM6" s="21">
        <f t="shared" si="12"/>
        <v>55.42</v>
      </c>
      <c r="DN6" s="21">
        <f t="shared" si="12"/>
        <v>23.38</v>
      </c>
      <c r="DO6" s="21">
        <f t="shared" si="12"/>
        <v>24.59</v>
      </c>
      <c r="DP6" s="21">
        <f t="shared" si="12"/>
        <v>26.87</v>
      </c>
      <c r="DQ6" s="21">
        <f t="shared" si="12"/>
        <v>29.31</v>
      </c>
      <c r="DR6" s="21">
        <f t="shared" si="12"/>
        <v>31.67</v>
      </c>
      <c r="DS6" s="20" t="str">
        <f>IF(DS7="","",IF(DS7="-","【-】","【"&amp;SUBSTITUTE(TEXT(DS7,"#,##0.00"),"-","△")&amp;"】"))</f>
        <v>【42.20】</v>
      </c>
      <c r="DT6" s="21">
        <f>IF(DT7="",NA(),DT7)</f>
        <v>3.61</v>
      </c>
      <c r="DU6" s="21">
        <f t="shared" ref="DU6:EC6" si="13">IF(DU7="",NA(),DU7)</f>
        <v>4.3600000000000003</v>
      </c>
      <c r="DV6" s="21">
        <f t="shared" si="13"/>
        <v>4.66</v>
      </c>
      <c r="DW6" s="21">
        <f t="shared" si="13"/>
        <v>7.15</v>
      </c>
      <c r="DX6" s="21">
        <f t="shared" si="13"/>
        <v>9.11</v>
      </c>
      <c r="DY6" s="21">
        <f t="shared" si="13"/>
        <v>8.1999999999999993</v>
      </c>
      <c r="DZ6" s="21">
        <f t="shared" si="13"/>
        <v>9.43</v>
      </c>
      <c r="EA6" s="21">
        <f t="shared" si="13"/>
        <v>12.4</v>
      </c>
      <c r="EB6" s="21">
        <f t="shared" si="13"/>
        <v>13.81</v>
      </c>
      <c r="EC6" s="21">
        <f t="shared" si="13"/>
        <v>15.32</v>
      </c>
      <c r="ED6" s="20" t="str">
        <f>IF(ED7="","",IF(ED7="-","【-】","【"&amp;SUBSTITUTE(TEXT(ED7,"#,##0.00"),"-","△")&amp;"】"))</f>
        <v>【9.46】</v>
      </c>
      <c r="EE6" s="21">
        <f>IF(EE7="",NA(),EE7)</f>
        <v>0.04</v>
      </c>
      <c r="EF6" s="21">
        <f t="shared" ref="EF6:EN6" si="14">IF(EF7="",NA(),EF7)</f>
        <v>0.09</v>
      </c>
      <c r="EG6" s="21">
        <f t="shared" si="14"/>
        <v>0.06</v>
      </c>
      <c r="EH6" s="21">
        <f t="shared" si="14"/>
        <v>0.03</v>
      </c>
      <c r="EI6" s="21">
        <f t="shared" si="14"/>
        <v>0.11</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2">
      <c r="A7" s="14"/>
      <c r="B7" s="23">
        <v>2024</v>
      </c>
      <c r="C7" s="23">
        <v>272116</v>
      </c>
      <c r="D7" s="23">
        <v>46</v>
      </c>
      <c r="E7" s="23">
        <v>17</v>
      </c>
      <c r="F7" s="23">
        <v>1</v>
      </c>
      <c r="G7" s="23">
        <v>0</v>
      </c>
      <c r="H7" s="23" t="s">
        <v>96</v>
      </c>
      <c r="I7" s="23" t="s">
        <v>97</v>
      </c>
      <c r="J7" s="23" t="s">
        <v>98</v>
      </c>
      <c r="K7" s="23" t="s">
        <v>99</v>
      </c>
      <c r="L7" s="23" t="s">
        <v>100</v>
      </c>
      <c r="M7" s="23" t="s">
        <v>101</v>
      </c>
      <c r="N7" s="24" t="s">
        <v>102</v>
      </c>
      <c r="O7" s="24">
        <v>76.040000000000006</v>
      </c>
      <c r="P7" s="24">
        <v>99.3</v>
      </c>
      <c r="Q7" s="24">
        <v>72.739999999999995</v>
      </c>
      <c r="R7" s="24">
        <v>2035</v>
      </c>
      <c r="S7" s="24">
        <v>286042</v>
      </c>
      <c r="T7" s="24">
        <v>76.489999999999995</v>
      </c>
      <c r="U7" s="24">
        <v>3739.6</v>
      </c>
      <c r="V7" s="24">
        <v>283837</v>
      </c>
      <c r="W7" s="24">
        <v>28</v>
      </c>
      <c r="X7" s="24">
        <v>10137.040000000001</v>
      </c>
      <c r="Y7" s="24">
        <v>115.75</v>
      </c>
      <c r="Z7" s="24">
        <v>118.16</v>
      </c>
      <c r="AA7" s="24">
        <v>118.11</v>
      </c>
      <c r="AB7" s="24">
        <v>110.54</v>
      </c>
      <c r="AC7" s="24">
        <v>114.12</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55.52</v>
      </c>
      <c r="AV7" s="24">
        <v>76.180000000000007</v>
      </c>
      <c r="AW7" s="24">
        <v>102.85</v>
      </c>
      <c r="AX7" s="24">
        <v>111.53</v>
      </c>
      <c r="AY7" s="24">
        <v>157.05000000000001</v>
      </c>
      <c r="AZ7" s="24">
        <v>77.72</v>
      </c>
      <c r="BA7" s="24">
        <v>86.61</v>
      </c>
      <c r="BB7" s="24">
        <v>100.73</v>
      </c>
      <c r="BC7" s="24">
        <v>108.7</v>
      </c>
      <c r="BD7" s="24">
        <v>120.78</v>
      </c>
      <c r="BE7" s="24">
        <v>82.75</v>
      </c>
      <c r="BF7" s="24">
        <v>378.54</v>
      </c>
      <c r="BG7" s="24">
        <v>356.53</v>
      </c>
      <c r="BH7" s="24">
        <v>340.36</v>
      </c>
      <c r="BI7" s="24">
        <v>319.69</v>
      </c>
      <c r="BJ7" s="24">
        <v>296.91000000000003</v>
      </c>
      <c r="BK7" s="24">
        <v>485.6</v>
      </c>
      <c r="BL7" s="24">
        <v>463.93</v>
      </c>
      <c r="BM7" s="24">
        <v>481.88</v>
      </c>
      <c r="BN7" s="24">
        <v>460.03</v>
      </c>
      <c r="BO7" s="24">
        <v>447.27</v>
      </c>
      <c r="BP7" s="24">
        <v>602.55999999999995</v>
      </c>
      <c r="BQ7" s="24">
        <v>121.93</v>
      </c>
      <c r="BR7" s="24">
        <v>128.36000000000001</v>
      </c>
      <c r="BS7" s="24">
        <v>128.58000000000001</v>
      </c>
      <c r="BT7" s="24">
        <v>113.61</v>
      </c>
      <c r="BU7" s="24">
        <v>120.34</v>
      </c>
      <c r="BV7" s="24">
        <v>99.95</v>
      </c>
      <c r="BW7" s="24">
        <v>103.4</v>
      </c>
      <c r="BX7" s="24">
        <v>101.87</v>
      </c>
      <c r="BY7" s="24">
        <v>101.33</v>
      </c>
      <c r="BZ7" s="24">
        <v>101.5</v>
      </c>
      <c r="CA7" s="24">
        <v>97.94</v>
      </c>
      <c r="CB7" s="24">
        <v>94.62</v>
      </c>
      <c r="CC7" s="24">
        <v>91.73</v>
      </c>
      <c r="CD7" s="24">
        <v>92.02</v>
      </c>
      <c r="CE7" s="24">
        <v>104.26</v>
      </c>
      <c r="CF7" s="24">
        <v>99.17</v>
      </c>
      <c r="CG7" s="24">
        <v>110.21</v>
      </c>
      <c r="CH7" s="24">
        <v>110.26</v>
      </c>
      <c r="CI7" s="24">
        <v>111.88</v>
      </c>
      <c r="CJ7" s="24">
        <v>114.16</v>
      </c>
      <c r="CK7" s="24">
        <v>114.28</v>
      </c>
      <c r="CL7" s="24">
        <v>140.97999999999999</v>
      </c>
      <c r="CM7" s="24" t="s">
        <v>102</v>
      </c>
      <c r="CN7" s="24" t="s">
        <v>102</v>
      </c>
      <c r="CO7" s="24" t="s">
        <v>102</v>
      </c>
      <c r="CP7" s="24" t="s">
        <v>102</v>
      </c>
      <c r="CQ7" s="24" t="s">
        <v>102</v>
      </c>
      <c r="CR7" s="24">
        <v>64.930000000000007</v>
      </c>
      <c r="CS7" s="24">
        <v>65.680000000000007</v>
      </c>
      <c r="CT7" s="24">
        <v>63.62</v>
      </c>
      <c r="CU7" s="24">
        <v>62.65</v>
      </c>
      <c r="CV7" s="24">
        <v>61.96</v>
      </c>
      <c r="CW7" s="24">
        <v>60.13</v>
      </c>
      <c r="CX7" s="24">
        <v>99.02</v>
      </c>
      <c r="CY7" s="24">
        <v>99.05</v>
      </c>
      <c r="CZ7" s="24">
        <v>99.06</v>
      </c>
      <c r="DA7" s="24">
        <v>99.07</v>
      </c>
      <c r="DB7" s="24">
        <v>99.09</v>
      </c>
      <c r="DC7" s="24">
        <v>97.7</v>
      </c>
      <c r="DD7" s="24">
        <v>97.59</v>
      </c>
      <c r="DE7" s="24">
        <v>97.53</v>
      </c>
      <c r="DF7" s="24">
        <v>97.54</v>
      </c>
      <c r="DG7" s="24">
        <v>97.51</v>
      </c>
      <c r="DH7" s="24">
        <v>96</v>
      </c>
      <c r="DI7" s="24">
        <v>50.82</v>
      </c>
      <c r="DJ7" s="24">
        <v>52.02</v>
      </c>
      <c r="DK7" s="24">
        <v>53.1</v>
      </c>
      <c r="DL7" s="24">
        <v>54.6</v>
      </c>
      <c r="DM7" s="24">
        <v>55.42</v>
      </c>
      <c r="DN7" s="24">
        <v>23.38</v>
      </c>
      <c r="DO7" s="24">
        <v>24.59</v>
      </c>
      <c r="DP7" s="24">
        <v>26.87</v>
      </c>
      <c r="DQ7" s="24">
        <v>29.31</v>
      </c>
      <c r="DR7" s="24">
        <v>31.67</v>
      </c>
      <c r="DS7" s="24">
        <v>42.2</v>
      </c>
      <c r="DT7" s="24">
        <v>3.61</v>
      </c>
      <c r="DU7" s="24">
        <v>4.3600000000000003</v>
      </c>
      <c r="DV7" s="24">
        <v>4.66</v>
      </c>
      <c r="DW7" s="24">
        <v>7.15</v>
      </c>
      <c r="DX7" s="24">
        <v>9.11</v>
      </c>
      <c r="DY7" s="24">
        <v>8.1999999999999993</v>
      </c>
      <c r="DZ7" s="24">
        <v>9.43</v>
      </c>
      <c r="EA7" s="24">
        <v>12.4</v>
      </c>
      <c r="EB7" s="24">
        <v>13.81</v>
      </c>
      <c r="EC7" s="24">
        <v>15.32</v>
      </c>
      <c r="ED7" s="24">
        <v>9.4600000000000009</v>
      </c>
      <c r="EE7" s="24">
        <v>0.04</v>
      </c>
      <c r="EF7" s="24">
        <v>0.09</v>
      </c>
      <c r="EG7" s="24">
        <v>0.06</v>
      </c>
      <c r="EH7" s="24">
        <v>0.03</v>
      </c>
      <c r="EI7" s="24">
        <v>0.11</v>
      </c>
      <c r="EJ7" s="24">
        <v>0.14000000000000001</v>
      </c>
      <c r="EK7" s="24">
        <v>0.15</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乾口　美穂</cp:lastModifiedBy>
  <dcterms:created xsi:type="dcterms:W3CDTF">2025-12-23T06:02:58Z</dcterms:created>
  <dcterms:modified xsi:type="dcterms:W3CDTF">2026-02-16T00:16:56Z</dcterms:modified>
  <cp:category/>
</cp:coreProperties>
</file>