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3_団体回答\12 茨木市○修正依頼中\◎最終\"/>
    </mc:Choice>
  </mc:AlternateContent>
  <xr:revisionPtr revIDLastSave="0" documentId="13_ncr:1_{86A24861-9155-4E72-9915-42D4E1A5C0D6}" xr6:coauthVersionLast="47" xr6:coauthVersionMax="47" xr10:uidLastSave="{00000000-0000-0000-0000-000000000000}"/>
  <workbookProtection workbookAlgorithmName="SHA-512" workbookHashValue="Ei+Y/elk6Cwnkgb/k/JK1KAHMIyLNAsEz0A441E9AA+B1E5LDadWogzI8RjphGga6HQ3wWf2D8OZQI580ZRj5Q==" workbookSaltValue="82A0690SamIQLozSiA/OaA=="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H85" i="4"/>
  <c r="F85" i="4"/>
  <c r="AL10" i="4"/>
  <c r="W10" i="4"/>
  <c r="I10" i="4"/>
  <c r="B10" i="4"/>
  <c r="BB8" i="4"/>
  <c r="AD8" i="4"/>
  <c r="W8" i="4"/>
  <c r="P8" i="4"/>
  <c r="I8" i="4"/>
  <c r="B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<sst xmlns="http://schemas.openxmlformats.org/spreadsheetml/2006/main" count="228" uniqueCount="114">
  <si>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</si>
  <si>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</si>
  <si>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</si>
  <si>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</si>
  <si>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</si>
  <si>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</si>
  <si>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</si>
  <si>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</si>
  <si>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</si>
  <si>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</si>
  <si>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</si>
  <si>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</si>
  <si>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</si>
  <si>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</si>
  <si>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</si>
  <si>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</si>
  <si>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</si>
  <si>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</si>
  <si>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</si>
  <si>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</si>
  <si>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</si>
  <si>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</si>
  <si>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</si>
  <si>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</si>
  <si>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</si>
  <si>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</si>
  <si>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</si>
  <si>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</si>
  <si>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</si>
  <si>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</si>
  <si>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</si>
  <si>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</si>
  <si>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</si>
  <si>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</si>
  <si>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</si>
  <si>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</si>
  <si>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</si>
  <si>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</si>
  <si>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</si>
  <si>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</si>
  <si>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</si>
  <si>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</si>
  <si>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</si>
  <si>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</si>
  <si>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</si>
  <si>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</si>
  <si>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</si>
  <si>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</si>
  <si>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</si>
  <si>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</si>
  <si>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</si>
  <si>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</si>
  <si>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</si>
  <si>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</si>
  <si>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</si>
  <si>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</si>
  <si>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</si>
  <si>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</si>
  <si>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</si>
  <si>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</si>
  <si>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</si>
  <si>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</si>
  <si>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</si>
  <si>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</si>
  <si>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</si>
  <si>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</si>
  <si>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</si>
  <si>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</si>
  <si>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</si>
  <si>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</si>
  <si>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</si>
  <si>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</si>
  <si>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</si>
  <si>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</si>
  <si>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</si>
  <si>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</si>
  <si>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</si>
  <si>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</si>
  <si>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</si>
  <si>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</si>
  <si>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</si>
  <si>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</si>
  <si>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</si>
  <si>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</si>
  <si>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</si>
  <si>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</si>
  <si>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</si>
  <si>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</si>
  <si>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</si>
  <si>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</si>
  <si>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</si>
  <si>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</si>
  <si>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</si>
  <si>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茨木市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</si>
  <si>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</si>
  <si>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</si>
  <si>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</si>
  <si>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</si>
  <si>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</si>
  <si>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</si>
  <si>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</si>
  <si>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</si>
  <si>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</si>
  <si>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</si>
  <si>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</si>
  <si>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</si>
  <si>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</si>
  <si>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</si>
  <si>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</si>
  <si>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</si>
  <si>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</si>
  <si>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令和２年度以降、企業債を財源に管路等の更新を行っている中で、企業債残高対給水収益比率は100%を下回る低水準を維持しており、健全な状態と言える。また、流動比率も200%超の水準を維持しており、かつ経常収支比率も100%を上回っていることから、現時点において経営の健全性・効率性に問題はないと考えている。
　管路の更新投資については、令和３年度に見直した水道施設更新計画に基づき、老朽管の更新と耐震化を効率的、効果的に進めており、今後も計画的に取り組んでいく。
　また、今後も令和５年３月に改定した水道事業ビジョン・経営戦略に基づき、計画的な更新投資を行うとともに、より一層の経営の効率化を行いながら適正に財源を確保するなど、経営基盤の強化に努めていく。</t>
    <phoneticPr fontId="4"/>
  </si>
  <si>
    <t>①経常収支比率は、100%を上回っており、単年度収支は黒字を維持している。
③流動比率は、主に継続事業に関する工事負担金の収入により内部留保資金の流出を抑えつつ工事を進められたため増加した。その結果、類似団体平均値を上回っており、短期的な支払能力について問題はないと考えている。
④企業債残高対給水収益比率は、過去５年継続して100%を下回っている。類似団体平均値と比較しても低水準に抑えられており、必要な投資を行いながら健全な経営ができているものと考えている。
⑤料金回収率は、減免を行った令和４年度を除き100%を上回っており、事業に必要な費用を給水収益で賄えている。
⑥漏水調査の実施により発見された漏水件数の増加に伴い、修繕費及び受水費等が増加し、給水原価は微増したものの、類似団体平均値を下回る水準となっており、効率的な運営が行われていると言える。
⑦施設利用率は、過去５年継続して類似団体平均値を上回っており、施設を効率的に利用できていると言える。ただし、将来においては人口減少による給水収益の減少や更新需要の増加が予想されることから、施設規模の適正化や効率的・効果的な施設更新を実施するために、施設更新計画や水道事業ビジョン・経営戦略を策定・運用している。
⑧漏水件数の増加に伴い、有収率は減少したものの、過去５年間継続して類似団体平均値を上回っている。</t>
    <rPh sb="66" eb="72">
      <t>ナイブリュウホシキン</t>
    </rPh>
    <rPh sb="73" eb="75">
      <t>リュウシュツ</t>
    </rPh>
    <rPh sb="76" eb="77">
      <t>オサ</t>
    </rPh>
    <rPh sb="80" eb="82">
      <t>コウジ</t>
    </rPh>
    <rPh sb="83" eb="84">
      <t>スス</t>
    </rPh>
    <rPh sb="90" eb="92">
      <t>ゾウカ</t>
    </rPh>
    <rPh sb="155" eb="157">
      <t>カコ</t>
    </rPh>
    <rPh sb="158" eb="161">
      <t>ネンケイゾク</t>
    </rPh>
    <rPh sb="168" eb="170">
      <t>シタマワ</t>
    </rPh>
    <rPh sb="175" eb="179">
      <t>ルイジダンタイ</t>
    </rPh>
    <rPh sb="179" eb="182">
      <t>ヘイキンチ</t>
    </rPh>
    <rPh sb="183" eb="185">
      <t>ヒカク</t>
    </rPh>
    <rPh sb="552" eb="554">
      <t>ゲンショウ</t>
    </rPh>
    <phoneticPr fontId="4"/>
  </si>
  <si>
    <t>①有形固定資産減価償却率は、類似団体平均値の推移と同様に増加傾向ではあるが、類似団体平均値より低水準で推移しており、類似団体と比較すると施設の老朽化は進んでいないと言える。
②管路経年化率は、微増傾向ではあるが、類似団体平均値より低水準で推移しており、類似団体と比較すると管路の老朽化は進んでいないと言える。
③老朽管の更新は水道施設更新計画に基づいて順次進めており、令和６年度は令和５年度に対して更新対象管路が少なかったことにより、管路更新率は0.11ポイント減少したが、引き続き類似団体平均値を上回っている。</t>
    <rPh sb="28" eb="30">
      <t>ゾウカ</t>
    </rPh>
    <rPh sb="58" eb="62">
      <t>ルイジダンタイ</t>
    </rPh>
    <rPh sb="63" eb="65">
      <t>ヒカク</t>
    </rPh>
    <rPh sb="68" eb="70">
      <t>シセツ</t>
    </rPh>
    <rPh sb="176" eb="178">
      <t>ジュンジ</t>
    </rPh>
    <rPh sb="199" eb="205">
      <t>コウシンタイショウカンロ</t>
    </rPh>
    <rPh sb="206" eb="207">
      <t>スク</t>
    </rPh>
    <rPh sb="217" eb="222">
      <t>カンロコウシンリツ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</si>
</sst>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1.18</c:v>
                </c:pt>
                <c:pt idx="1">
                  <c:v>0.78</c:v>
                </c:pt>
                <c:pt idx="2">
                  <c:v>0.91</c:v>
                </c:pt>
                <c:pt idx="3">
                  <c:v>0.79</c:v>
                </c:pt>
                <c:pt idx="4">
                  <c:v>0.68</c:v>
                </c:pt>
              </c:numCache>
            </c:numRef>
          </c:val>
          <c:extLst>
            <c:ext xmlns:c16="http://schemas.microsoft.com/office/drawing/2014/chart" uri="{C3380CC4-5D6E-409C-BE32-E72D297353CC}">
              <c16:uniqueId val="{00000000-47B9-4866-8146-B435DC0147F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47B9-4866-8146-B435DC0147F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76.5</c:v>
                </c:pt>
                <c:pt idx="1">
                  <c:v>75.67</c:v>
                </c:pt>
                <c:pt idx="2">
                  <c:v>75.319999999999993</c:v>
                </c:pt>
                <c:pt idx="3">
                  <c:v>75.66</c:v>
                </c:pt>
                <c:pt idx="4">
                  <c:v>76.930000000000007</c:v>
                </c:pt>
              </c:numCache>
            </c:numRef>
          </c:val>
          <c:extLst>
            <c:ext xmlns:c16="http://schemas.microsoft.com/office/drawing/2014/chart" uri="{C3380CC4-5D6E-409C-BE32-E72D297353CC}">
              <c16:uniqueId val="{00000000-535D-4D97-821A-532E5566EF5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535D-4D97-821A-532E5566EF5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95.03</c:v>
                </c:pt>
                <c:pt idx="1">
                  <c:v>95.29</c:v>
                </c:pt>
                <c:pt idx="2">
                  <c:v>95.24</c:v>
                </c:pt>
                <c:pt idx="3">
                  <c:v>94.28</c:v>
                </c:pt>
                <c:pt idx="4">
                  <c:v>93.72</c:v>
                </c:pt>
              </c:numCache>
            </c:numRef>
          </c:val>
          <c:extLst>
            <c:ext xmlns:c16="http://schemas.microsoft.com/office/drawing/2014/chart" uri="{C3380CC4-5D6E-409C-BE32-E72D297353CC}">
              <c16:uniqueId val="{00000000-43D1-4253-8C58-5E01A98FF69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43D1-4253-8C58-5E01A98FF69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115.81</c:v>
                </c:pt>
                <c:pt idx="1">
                  <c:v>113.8</c:v>
                </c:pt>
                <c:pt idx="2">
                  <c:v>114.12</c:v>
                </c:pt>
                <c:pt idx="3">
                  <c:v>112.41</c:v>
                </c:pt>
                <c:pt idx="4">
                  <c:v>110.51</c:v>
                </c:pt>
              </c:numCache>
            </c:numRef>
          </c:val>
          <c:extLst>
            <c:ext xmlns:c16="http://schemas.microsoft.com/office/drawing/2014/chart" uri="{C3380CC4-5D6E-409C-BE32-E72D297353CC}">
              <c16:uniqueId val="{00000000-5D24-4F58-9925-6B874132B69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5D24-4F58-9925-6B874132B69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46.97</c:v>
                </c:pt>
                <c:pt idx="1">
                  <c:v>48.28</c:v>
                </c:pt>
                <c:pt idx="2">
                  <c:v>49.31</c:v>
                </c:pt>
                <c:pt idx="3">
                  <c:v>50.18</c:v>
                </c:pt>
                <c:pt idx="4">
                  <c:v>50.81</c:v>
                </c:pt>
              </c:numCache>
            </c:numRef>
          </c:val>
          <c:extLst>
            <c:ext xmlns:c16="http://schemas.microsoft.com/office/drawing/2014/chart" uri="{C3380CC4-5D6E-409C-BE32-E72D297353CC}">
              <c16:uniqueId val="{00000000-FC47-4636-BB17-EDD8A609F87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FC47-4636-BB17-EDD8A609F87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16.73</c:v>
                </c:pt>
                <c:pt idx="1">
                  <c:v>19.73</c:v>
                </c:pt>
                <c:pt idx="2">
                  <c:v>20.78</c:v>
                </c:pt>
                <c:pt idx="3">
                  <c:v>21.33</c:v>
                </c:pt>
                <c:pt idx="4">
                  <c:v>21.55</c:v>
                </c:pt>
              </c:numCache>
            </c:numRef>
          </c:val>
          <c:extLst>
            <c:ext xmlns:c16="http://schemas.microsoft.com/office/drawing/2014/chart" uri="{C3380CC4-5D6E-409C-BE32-E72D297353CC}">
              <c16:uniqueId val="{00000000-FF1E-443C-97E3-35FA03556F0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FF1E-443C-97E3-35FA03556F0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02-488A-93DF-1A49DB79EF2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DE02-488A-93DF-1A49DB79EF2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247.2</c:v>
                </c:pt>
                <c:pt idx="1">
                  <c:v>284.02999999999997</c:v>
                </c:pt>
                <c:pt idx="2">
                  <c:v>279.14</c:v>
                </c:pt>
                <c:pt idx="3">
                  <c:v>303.49</c:v>
                </c:pt>
                <c:pt idx="4">
                  <c:v>339.22</c:v>
                </c:pt>
              </c:numCache>
            </c:numRef>
          </c:val>
          <c:extLst>
            <c:ext xmlns:c16="http://schemas.microsoft.com/office/drawing/2014/chart" uri="{C3380CC4-5D6E-409C-BE32-E72D297353CC}">
              <c16:uniqueId val="{00000000-5E8D-4C26-A5E2-551E7D97850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5E8D-4C26-A5E2-551E7D97850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87.74</c:v>
                </c:pt>
                <c:pt idx="1">
                  <c:v>83.14</c:v>
                </c:pt>
                <c:pt idx="2">
                  <c:v>84.58</c:v>
                </c:pt>
                <c:pt idx="3">
                  <c:v>78.540000000000006</c:v>
                </c:pt>
                <c:pt idx="4">
                  <c:v>79.98</c:v>
                </c:pt>
              </c:numCache>
            </c:numRef>
          </c:val>
          <c:extLst>
            <c:ext xmlns:c16="http://schemas.microsoft.com/office/drawing/2014/chart" uri="{C3380CC4-5D6E-409C-BE32-E72D297353CC}">
              <c16:uniqueId val="{00000000-B084-4DF7-B4FF-0011FD98A1A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B084-4DF7-B4FF-0011FD98A1A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103.57</c:v>
                </c:pt>
                <c:pt idx="1">
                  <c:v>105.36</c:v>
                </c:pt>
                <c:pt idx="2">
                  <c:v>99.6</c:v>
                </c:pt>
                <c:pt idx="3">
                  <c:v>103.99</c:v>
                </c:pt>
                <c:pt idx="4">
                  <c:v>101.76</c:v>
                </c:pt>
              </c:numCache>
            </c:numRef>
          </c:val>
          <c:extLst>
            <c:ext xmlns:c16="http://schemas.microsoft.com/office/drawing/2014/chart" uri="{C3380CC4-5D6E-409C-BE32-E72D297353CC}">
              <c16:uniqueId val="{00000000-08DA-4003-A4B0-0A870C94976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08DA-4003-A4B0-0A870C94976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139.25</c:v>
                </c:pt>
                <c:pt idx="1">
                  <c:v>140.80000000000001</c:v>
                </c:pt>
                <c:pt idx="2">
                  <c:v>143.03</c:v>
                </c:pt>
                <c:pt idx="3">
                  <c:v>144.81</c:v>
                </c:pt>
                <c:pt idx="4">
                  <c:v>148.25</c:v>
                </c:pt>
              </c:numCache>
            </c:numRef>
          </c:val>
          <c:extLst>
            <c:ext xmlns:c16="http://schemas.microsoft.com/office/drawing/2014/chart" uri="{C3380CC4-5D6E-409C-BE32-E72D297353CC}">
              <c16:uniqueId val="{00000000-F517-4CBA-8E8C-08CA3451767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F517-4CBA-8E8C-08CA3451767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大阪府　茨木市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自治体職員</v>
      </c>
      <c r="AE8" s="43"/>
      <c r="AF8" s="43"/>
      <c r="AG8" s="43"/>
      <c r="AH8" s="43"/>
      <c r="AI8" s="43"/>
      <c r="AJ8" s="43"/>
      <c r="AK8" s="2"/>
      <c r="AL8" s="44">
        <f>データ!$R$6</f>
        <v>286042</v>
      </c>
      <c r="AM8" s="44"/>
      <c r="AN8" s="44"/>
      <c r="AO8" s="44"/>
      <c r="AP8" s="44"/>
      <c r="AQ8" s="44"/>
      <c r="AR8" s="44"/>
      <c r="AS8" s="44"/>
      <c r="AT8" s="45">
        <f>データ!$S$6</f>
        <v>76.489999999999995</v>
      </c>
      <c r="AU8" s="46"/>
      <c r="AV8" s="46"/>
      <c r="AW8" s="46"/>
      <c r="AX8" s="46"/>
      <c r="AY8" s="46"/>
      <c r="AZ8" s="46"/>
      <c r="BA8" s="46"/>
      <c r="BB8" s="47">
        <f>データ!$T$6</f>
        <v>3739.6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89.04</v>
      </c>
      <c r="J10" s="46"/>
      <c r="K10" s="46"/>
      <c r="L10" s="46"/>
      <c r="M10" s="46"/>
      <c r="N10" s="46"/>
      <c r="O10" s="80"/>
      <c r="P10" s="47">
        <f>データ!$P$6</f>
        <v>99.86</v>
      </c>
      <c r="Q10" s="47"/>
      <c r="R10" s="47"/>
      <c r="S10" s="47"/>
      <c r="T10" s="47"/>
      <c r="U10" s="47"/>
      <c r="V10" s="47"/>
      <c r="W10" s="44">
        <f>データ!$Q$6</f>
        <v>2035</v>
      </c>
      <c r="X10" s="44"/>
      <c r="Y10" s="44"/>
      <c r="Z10" s="44"/>
      <c r="AA10" s="44"/>
      <c r="AB10" s="44"/>
      <c r="AC10" s="44"/>
      <c r="AD10" s="2"/>
      <c r="AE10" s="2"/>
      <c r="AF10" s="2"/>
      <c r="AG10" s="2"/>
      <c r="AH10" s="2"/>
      <c r="AI10" s="2"/>
      <c r="AJ10" s="2"/>
      <c r="AK10" s="2"/>
      <c r="AL10" s="44">
        <f>データ!$U$6</f>
        <v>285452</v>
      </c>
      <c r="AM10" s="44"/>
      <c r="AN10" s="44"/>
      <c r="AO10" s="44"/>
      <c r="AP10" s="44"/>
      <c r="AQ10" s="44"/>
      <c r="AR10" s="44"/>
      <c r="AS10" s="44"/>
      <c r="AT10" s="45">
        <f>データ!$V$6</f>
        <v>47.29</v>
      </c>
      <c r="AU10" s="46"/>
      <c r="AV10" s="46"/>
      <c r="AW10" s="46"/>
      <c r="AX10" s="46"/>
      <c r="AY10" s="46"/>
      <c r="AZ10" s="46"/>
      <c r="BA10" s="46"/>
      <c r="BB10" s="47">
        <f>データ!$W$6</f>
        <v>6036.2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112</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113</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U9awz0wxwKjSR1em6cHpmqZI3pt7huGWWAQGpJkrOwPC/zpuDhBnH9wCHFN+xKo07LL/0qy6ac8bX8/r3TSQUQ==" saltValue="cDYQSYh/uk7CzQm7xqf4b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272116</v>
      </c>
      <c r="D6" s="20">
        <f t="shared" si="3"/>
        <v>46</v>
      </c>
      <c r="E6" s="20">
        <f t="shared" si="3"/>
        <v>1</v>
      </c>
      <c r="F6" s="20">
        <f t="shared" si="3"/>
        <v>0</v>
      </c>
      <c r="G6" s="20">
        <f t="shared" si="3"/>
        <v>1</v>
      </c>
      <c r="H6" s="20" t="str">
        <f t="shared" si="3"/>
        <v>大阪府　茨木市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89.04</v>
      </c>
      <c r="P6" s="21">
        <f t="shared" si="3"/>
        <v>99.86</v>
      </c>
      <c r="Q6" s="21">
        <f t="shared" si="3"/>
        <v>2035</v>
      </c>
      <c r="R6" s="21">
        <f t="shared" si="3"/>
        <v>286042</v>
      </c>
      <c r="S6" s="21">
        <f t="shared" si="3"/>
        <v>76.489999999999995</v>
      </c>
      <c r="T6" s="21">
        <f t="shared" si="3"/>
        <v>3739.6</v>
      </c>
      <c r="U6" s="21">
        <f t="shared" si="3"/>
        <v>285452</v>
      </c>
      <c r="V6" s="21">
        <f t="shared" si="3"/>
        <v>47.29</v>
      </c>
      <c r="W6" s="21">
        <f t="shared" si="3"/>
        <v>6036.2</v>
      </c>
      <c r="X6" s="22">
        <f>IF(X7="",NA(),X7)</f>
        <v>115.81</v>
      </c>
      <c r="Y6" s="22">
        <f t="shared" ref="Y6:AG6" si="4">IF(Y7="",NA(),Y7)</f>
        <v>113.8</v>
      </c>
      <c r="Z6" s="22">
        <f t="shared" si="4"/>
        <v>114.12</v>
      </c>
      <c r="AA6" s="22">
        <f t="shared" si="4"/>
        <v>112.41</v>
      </c>
      <c r="AB6" s="22">
        <f t="shared" si="4"/>
        <v>110.51</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247.2</v>
      </c>
      <c r="AU6" s="22">
        <f t="shared" ref="AU6:BC6" si="6">IF(AU7="",NA(),AU7)</f>
        <v>284.02999999999997</v>
      </c>
      <c r="AV6" s="22">
        <f t="shared" si="6"/>
        <v>279.14</v>
      </c>
      <c r="AW6" s="22">
        <f t="shared" si="6"/>
        <v>303.49</v>
      </c>
      <c r="AX6" s="22">
        <f t="shared" si="6"/>
        <v>339.22</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87.74</v>
      </c>
      <c r="BF6" s="22">
        <f t="shared" ref="BF6:BN6" si="7">IF(BF7="",NA(),BF7)</f>
        <v>83.14</v>
      </c>
      <c r="BG6" s="22">
        <f t="shared" si="7"/>
        <v>84.58</v>
      </c>
      <c r="BH6" s="22">
        <f t="shared" si="7"/>
        <v>78.540000000000006</v>
      </c>
      <c r="BI6" s="22">
        <f t="shared" si="7"/>
        <v>79.98</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103.57</v>
      </c>
      <c r="BQ6" s="22">
        <f t="shared" ref="BQ6:BY6" si="8">IF(BQ7="",NA(),BQ7)</f>
        <v>105.36</v>
      </c>
      <c r="BR6" s="22">
        <f t="shared" si="8"/>
        <v>99.6</v>
      </c>
      <c r="BS6" s="22">
        <f t="shared" si="8"/>
        <v>103.99</v>
      </c>
      <c r="BT6" s="22">
        <f t="shared" si="8"/>
        <v>101.76</v>
      </c>
      <c r="BU6" s="22">
        <f t="shared" si="8"/>
        <v>103.75</v>
      </c>
      <c r="BV6" s="22">
        <f t="shared" si="8"/>
        <v>105.3</v>
      </c>
      <c r="BW6" s="22">
        <f t="shared" si="8"/>
        <v>99.41</v>
      </c>
      <c r="BX6" s="22">
        <f t="shared" si="8"/>
        <v>101.11</v>
      </c>
      <c r="BY6" s="22">
        <f t="shared" si="8"/>
        <v>102.03</v>
      </c>
      <c r="BZ6" s="21" t="str">
        <f>IF(BZ7="","",IF(BZ7="-","【-】","【"&amp;SUBSTITUTE(TEXT(BZ7,"#,##0.00"),"-","△")&amp;"】"))</f>
        <v>【97.59】</v>
      </c>
      <c r="CA6" s="22">
        <f>IF(CA7="",NA(),CA7)</f>
        <v>139.25</v>
      </c>
      <c r="CB6" s="22">
        <f t="shared" ref="CB6:CJ6" si="9">IF(CB7="",NA(),CB7)</f>
        <v>140.80000000000001</v>
      </c>
      <c r="CC6" s="22">
        <f t="shared" si="9"/>
        <v>143.03</v>
      </c>
      <c r="CD6" s="22">
        <f t="shared" si="9"/>
        <v>144.81</v>
      </c>
      <c r="CE6" s="22">
        <f t="shared" si="9"/>
        <v>148.25</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76.5</v>
      </c>
      <c r="CM6" s="22">
        <f t="shared" ref="CM6:CU6" si="10">IF(CM7="",NA(),CM7)</f>
        <v>75.67</v>
      </c>
      <c r="CN6" s="22">
        <f t="shared" si="10"/>
        <v>75.319999999999993</v>
      </c>
      <c r="CO6" s="22">
        <f t="shared" si="10"/>
        <v>75.66</v>
      </c>
      <c r="CP6" s="22">
        <f t="shared" si="10"/>
        <v>76.930000000000007</v>
      </c>
      <c r="CQ6" s="22">
        <f t="shared" si="10"/>
        <v>63.12</v>
      </c>
      <c r="CR6" s="22">
        <f t="shared" si="10"/>
        <v>62.57</v>
      </c>
      <c r="CS6" s="22">
        <f t="shared" si="10"/>
        <v>61.56</v>
      </c>
      <c r="CT6" s="22">
        <f t="shared" si="10"/>
        <v>60.84</v>
      </c>
      <c r="CU6" s="22">
        <f t="shared" si="10"/>
        <v>60.8</v>
      </c>
      <c r="CV6" s="21" t="str">
        <f>IF(CV7="","",IF(CV7="-","【-】","【"&amp;SUBSTITUTE(TEXT(CV7,"#,##0.00"),"-","△")&amp;"】"))</f>
        <v>【60.21】</v>
      </c>
      <c r="CW6" s="22">
        <f>IF(CW7="",NA(),CW7)</f>
        <v>95.03</v>
      </c>
      <c r="CX6" s="22">
        <f t="shared" ref="CX6:DF6" si="11">IF(CX7="",NA(),CX7)</f>
        <v>95.29</v>
      </c>
      <c r="CY6" s="22">
        <f t="shared" si="11"/>
        <v>95.24</v>
      </c>
      <c r="CZ6" s="22">
        <f t="shared" si="11"/>
        <v>94.28</v>
      </c>
      <c r="DA6" s="22">
        <f t="shared" si="11"/>
        <v>93.72</v>
      </c>
      <c r="DB6" s="22">
        <f t="shared" si="11"/>
        <v>90.09</v>
      </c>
      <c r="DC6" s="22">
        <f t="shared" si="11"/>
        <v>90.21</v>
      </c>
      <c r="DD6" s="22">
        <f t="shared" si="11"/>
        <v>90.11</v>
      </c>
      <c r="DE6" s="22">
        <f t="shared" si="11"/>
        <v>89.73</v>
      </c>
      <c r="DF6" s="22">
        <f t="shared" si="11"/>
        <v>89.86</v>
      </c>
      <c r="DG6" s="21" t="str">
        <f>IF(DG7="","",IF(DG7="-","【-】","【"&amp;SUBSTITUTE(TEXT(DG7,"#,##0.00"),"-","△")&amp;"】"))</f>
        <v>【89.21】</v>
      </c>
      <c r="DH6" s="22">
        <f>IF(DH7="",NA(),DH7)</f>
        <v>46.97</v>
      </c>
      <c r="DI6" s="22">
        <f t="shared" ref="DI6:DQ6" si="12">IF(DI7="",NA(),DI7)</f>
        <v>48.28</v>
      </c>
      <c r="DJ6" s="22">
        <f t="shared" si="12"/>
        <v>49.31</v>
      </c>
      <c r="DK6" s="22">
        <f t="shared" si="12"/>
        <v>50.18</v>
      </c>
      <c r="DL6" s="22">
        <f t="shared" si="12"/>
        <v>50.81</v>
      </c>
      <c r="DM6" s="22">
        <f t="shared" si="12"/>
        <v>50.31</v>
      </c>
      <c r="DN6" s="22">
        <f t="shared" si="12"/>
        <v>50.74</v>
      </c>
      <c r="DO6" s="22">
        <f t="shared" si="12"/>
        <v>51.49</v>
      </c>
      <c r="DP6" s="22">
        <f t="shared" si="12"/>
        <v>51.94</v>
      </c>
      <c r="DQ6" s="22">
        <f t="shared" si="12"/>
        <v>52.46</v>
      </c>
      <c r="DR6" s="21" t="str">
        <f>IF(DR7="","",IF(DR7="-","【-】","【"&amp;SUBSTITUTE(TEXT(DR7,"#,##0.00"),"-","△")&amp;"】"))</f>
        <v>【52.41】</v>
      </c>
      <c r="DS6" s="22">
        <f>IF(DS7="",NA(),DS7)</f>
        <v>16.73</v>
      </c>
      <c r="DT6" s="22">
        <f t="shared" ref="DT6:EB6" si="13">IF(DT7="",NA(),DT7)</f>
        <v>19.73</v>
      </c>
      <c r="DU6" s="22">
        <f t="shared" si="13"/>
        <v>20.78</v>
      </c>
      <c r="DV6" s="22">
        <f t="shared" si="13"/>
        <v>21.33</v>
      </c>
      <c r="DW6" s="22">
        <f t="shared" si="13"/>
        <v>21.55</v>
      </c>
      <c r="DX6" s="22">
        <f t="shared" si="13"/>
        <v>21.34</v>
      </c>
      <c r="DY6" s="22">
        <f t="shared" si="13"/>
        <v>23.27</v>
      </c>
      <c r="DZ6" s="22">
        <f t="shared" si="13"/>
        <v>25.18</v>
      </c>
      <c r="EA6" s="22">
        <f t="shared" si="13"/>
        <v>26.52</v>
      </c>
      <c r="EB6" s="22">
        <f t="shared" si="13"/>
        <v>28.4</v>
      </c>
      <c r="EC6" s="21" t="str">
        <f>IF(EC7="","",IF(EC7="-","【-】","【"&amp;SUBSTITUTE(TEXT(EC7,"#,##0.00"),"-","△")&amp;"】"))</f>
        <v>【26.78】</v>
      </c>
      <c r="ED6" s="22">
        <f>IF(ED7="",NA(),ED7)</f>
        <v>1.18</v>
      </c>
      <c r="EE6" s="22">
        <f t="shared" ref="EE6:EM6" si="14">IF(EE7="",NA(),EE7)</f>
        <v>0.78</v>
      </c>
      <c r="EF6" s="22">
        <f t="shared" si="14"/>
        <v>0.91</v>
      </c>
      <c r="EG6" s="22">
        <f t="shared" si="14"/>
        <v>0.79</v>
      </c>
      <c r="EH6" s="22">
        <f t="shared" si="14"/>
        <v>0.68</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2">
      <c r="A7" s="15"/>
      <c r="B7" s="24">
        <v>2024</v>
      </c>
      <c r="C7" s="24">
        <v>272116</v>
      </c>
      <c r="D7" s="24">
        <v>46</v>
      </c>
      <c r="E7" s="24">
        <v>1</v>
      </c>
      <c r="F7" s="24">
        <v>0</v>
      </c>
      <c r="G7" s="24">
        <v>1</v>
      </c>
      <c r="H7" s="24" t="s">
        <v>93</v>
      </c>
      <c r="I7" s="24" t="s">
        <v>94</v>
      </c>
      <c r="J7" s="24" t="s">
        <v>95</v>
      </c>
      <c r="K7" s="24" t="s">
        <v>96</v>
      </c>
      <c r="L7" s="24" t="s">
        <v>97</v>
      </c>
      <c r="M7" s="24" t="s">
        <v>98</v>
      </c>
      <c r="N7" s="25" t="s">
        <v>99</v>
      </c>
      <c r="O7" s="25">
        <v>89.04</v>
      </c>
      <c r="P7" s="25">
        <v>99.86</v>
      </c>
      <c r="Q7" s="25">
        <v>2035</v>
      </c>
      <c r="R7" s="25">
        <v>286042</v>
      </c>
      <c r="S7" s="25">
        <v>76.489999999999995</v>
      </c>
      <c r="T7" s="25">
        <v>3739.6</v>
      </c>
      <c r="U7" s="25">
        <v>285452</v>
      </c>
      <c r="V7" s="25">
        <v>47.29</v>
      </c>
      <c r="W7" s="25">
        <v>6036.2</v>
      </c>
      <c r="X7" s="25">
        <v>115.81</v>
      </c>
      <c r="Y7" s="25">
        <v>113.8</v>
      </c>
      <c r="Z7" s="25">
        <v>114.12</v>
      </c>
      <c r="AA7" s="25">
        <v>112.41</v>
      </c>
      <c r="AB7" s="25">
        <v>110.51</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247.2</v>
      </c>
      <c r="AU7" s="25">
        <v>284.02999999999997</v>
      </c>
      <c r="AV7" s="25">
        <v>279.14</v>
      </c>
      <c r="AW7" s="25">
        <v>303.49</v>
      </c>
      <c r="AX7" s="25">
        <v>339.22</v>
      </c>
      <c r="AY7" s="25">
        <v>306.08</v>
      </c>
      <c r="AZ7" s="25">
        <v>306.14999999999998</v>
      </c>
      <c r="BA7" s="25">
        <v>297.54000000000002</v>
      </c>
      <c r="BB7" s="25">
        <v>289.44</v>
      </c>
      <c r="BC7" s="25">
        <v>282.19</v>
      </c>
      <c r="BD7" s="25">
        <v>239.69</v>
      </c>
      <c r="BE7" s="25">
        <v>87.74</v>
      </c>
      <c r="BF7" s="25">
        <v>83.14</v>
      </c>
      <c r="BG7" s="25">
        <v>84.58</v>
      </c>
      <c r="BH7" s="25">
        <v>78.540000000000006</v>
      </c>
      <c r="BI7" s="25">
        <v>79.98</v>
      </c>
      <c r="BJ7" s="25">
        <v>294.66000000000003</v>
      </c>
      <c r="BK7" s="25">
        <v>285.27</v>
      </c>
      <c r="BL7" s="25">
        <v>294.73</v>
      </c>
      <c r="BM7" s="25">
        <v>301.23</v>
      </c>
      <c r="BN7" s="25">
        <v>300.33</v>
      </c>
      <c r="BO7" s="25">
        <v>264.86</v>
      </c>
      <c r="BP7" s="25">
        <v>103.57</v>
      </c>
      <c r="BQ7" s="25">
        <v>105.36</v>
      </c>
      <c r="BR7" s="25">
        <v>99.6</v>
      </c>
      <c r="BS7" s="25">
        <v>103.99</v>
      </c>
      <c r="BT7" s="25">
        <v>101.76</v>
      </c>
      <c r="BU7" s="25">
        <v>103.75</v>
      </c>
      <c r="BV7" s="25">
        <v>105.3</v>
      </c>
      <c r="BW7" s="25">
        <v>99.41</v>
      </c>
      <c r="BX7" s="25">
        <v>101.11</v>
      </c>
      <c r="BY7" s="25">
        <v>102.03</v>
      </c>
      <c r="BZ7" s="25">
        <v>97.59</v>
      </c>
      <c r="CA7" s="25">
        <v>139.25</v>
      </c>
      <c r="CB7" s="25">
        <v>140.80000000000001</v>
      </c>
      <c r="CC7" s="25">
        <v>143.03</v>
      </c>
      <c r="CD7" s="25">
        <v>144.81</v>
      </c>
      <c r="CE7" s="25">
        <v>148.25</v>
      </c>
      <c r="CF7" s="25">
        <v>159.93</v>
      </c>
      <c r="CG7" s="25">
        <v>162.77000000000001</v>
      </c>
      <c r="CH7" s="25">
        <v>170.87</v>
      </c>
      <c r="CI7" s="25">
        <v>171.09</v>
      </c>
      <c r="CJ7" s="25">
        <v>173.56</v>
      </c>
      <c r="CK7" s="25">
        <v>181.66</v>
      </c>
      <c r="CL7" s="25">
        <v>76.5</v>
      </c>
      <c r="CM7" s="25">
        <v>75.67</v>
      </c>
      <c r="CN7" s="25">
        <v>75.319999999999993</v>
      </c>
      <c r="CO7" s="25">
        <v>75.66</v>
      </c>
      <c r="CP7" s="25">
        <v>76.930000000000007</v>
      </c>
      <c r="CQ7" s="25">
        <v>63.12</v>
      </c>
      <c r="CR7" s="25">
        <v>62.57</v>
      </c>
      <c r="CS7" s="25">
        <v>61.56</v>
      </c>
      <c r="CT7" s="25">
        <v>60.84</v>
      </c>
      <c r="CU7" s="25">
        <v>60.8</v>
      </c>
      <c r="CV7" s="25">
        <v>60.21</v>
      </c>
      <c r="CW7" s="25">
        <v>95.03</v>
      </c>
      <c r="CX7" s="25">
        <v>95.29</v>
      </c>
      <c r="CY7" s="25">
        <v>95.24</v>
      </c>
      <c r="CZ7" s="25">
        <v>94.28</v>
      </c>
      <c r="DA7" s="25">
        <v>93.72</v>
      </c>
      <c r="DB7" s="25">
        <v>90.09</v>
      </c>
      <c r="DC7" s="25">
        <v>90.21</v>
      </c>
      <c r="DD7" s="25">
        <v>90.11</v>
      </c>
      <c r="DE7" s="25">
        <v>89.73</v>
      </c>
      <c r="DF7" s="25">
        <v>89.86</v>
      </c>
      <c r="DG7" s="25">
        <v>89.21</v>
      </c>
      <c r="DH7" s="25">
        <v>46.97</v>
      </c>
      <c r="DI7" s="25">
        <v>48.28</v>
      </c>
      <c r="DJ7" s="25">
        <v>49.31</v>
      </c>
      <c r="DK7" s="25">
        <v>50.18</v>
      </c>
      <c r="DL7" s="25">
        <v>50.81</v>
      </c>
      <c r="DM7" s="25">
        <v>50.31</v>
      </c>
      <c r="DN7" s="25">
        <v>50.74</v>
      </c>
      <c r="DO7" s="25">
        <v>51.49</v>
      </c>
      <c r="DP7" s="25">
        <v>51.94</v>
      </c>
      <c r="DQ7" s="25">
        <v>52.46</v>
      </c>
      <c r="DR7" s="25">
        <v>52.41</v>
      </c>
      <c r="DS7" s="25">
        <v>16.73</v>
      </c>
      <c r="DT7" s="25">
        <v>19.73</v>
      </c>
      <c r="DU7" s="25">
        <v>20.78</v>
      </c>
      <c r="DV7" s="25">
        <v>21.33</v>
      </c>
      <c r="DW7" s="25">
        <v>21.55</v>
      </c>
      <c r="DX7" s="25">
        <v>21.34</v>
      </c>
      <c r="DY7" s="25">
        <v>23.27</v>
      </c>
      <c r="DZ7" s="25">
        <v>25.18</v>
      </c>
      <c r="EA7" s="25">
        <v>26.52</v>
      </c>
      <c r="EB7" s="25">
        <v>28.4</v>
      </c>
      <c r="EC7" s="25">
        <v>26.78</v>
      </c>
      <c r="ED7" s="25">
        <v>1.18</v>
      </c>
      <c r="EE7" s="25">
        <v>0.78</v>
      </c>
      <c r="EF7" s="25">
        <v>0.91</v>
      </c>
      <c r="EG7" s="25">
        <v>0.79</v>
      </c>
      <c r="EH7" s="25">
        <v>0.68</v>
      </c>
      <c r="EI7" s="25">
        <v>0.69</v>
      </c>
      <c r="EJ7" s="25">
        <v>0.69</v>
      </c>
      <c r="EK7" s="25">
        <v>0.67</v>
      </c>
      <c r="EL7" s="25">
        <v>0.61</v>
      </c>
      <c r="EM7" s="25">
        <v>0.57999999999999996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乾口　美穂</cp:lastModifiedBy>
  <cp:lastPrinted>2026-02-09T07:39:31Z</cp:lastPrinted>
  <dcterms:created xsi:type="dcterms:W3CDTF">2025-12-12T09:19:38Z</dcterms:created>
  <dcterms:modified xsi:type="dcterms:W3CDTF">2026-02-16T00:14:19Z</dcterms:modified>
  <cp:category/>
</cp:coreProperties>
</file>