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190-120-130-100-09(03) 自動車駐車場地方公営企業関係綴（戦略）\R7(2025)\【0115】【財政課23〆】【大阪府・公営企業29〆】公営企業に係る経営比較分析表（令和６年度決算）の分析等について（依頼）\回答\"/>
    </mc:Choice>
  </mc:AlternateContent>
  <xr:revisionPtr revIDLastSave="0" documentId="13_ncr:1_{A0A3CFF6-DC42-4304-870F-7D84616FCB88}" xr6:coauthVersionLast="47" xr6:coauthVersionMax="47" xr10:uidLastSave="{00000000-0000-0000-0000-000000000000}"/>
  <workbookProtection workbookAlgorithmName="SHA-512" workbookHashValue="U6EHjQmS0CsofXDbzGNOqNDF03SMZuKocD47iOJDIK2dNdDouRih9afVBuMsRtQWxTuOuVn4ypA9kXO/gNg7lw==" workbookSaltValue="ZA+FHlbiuvq3NlGk7jd6rQ==" workbookSpinCount="100000" lockStructure="1"/>
  <bookViews>
    <workbookView xWindow="-110" yWindow="-110" windowWidth="19420" windowHeight="110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LE78" i="4" s="1"/>
  <c r="DF7" i="5"/>
  <c r="DE7" i="5"/>
  <c r="KA78" i="4" s="1"/>
  <c r="DD7" i="5"/>
  <c r="MI77" i="4" s="1"/>
  <c r="DC7" i="5"/>
  <c r="DB7" i="5"/>
  <c r="DA7" i="5"/>
  <c r="CZ7" i="5"/>
  <c r="CN7" i="5"/>
  <c r="CM7" i="5"/>
  <c r="BZ7" i="5"/>
  <c r="BY7" i="5"/>
  <c r="LH53" i="4" s="1"/>
  <c r="BX7" i="5"/>
  <c r="BW7" i="5"/>
  <c r="BV7" i="5"/>
  <c r="BU7" i="5"/>
  <c r="BT7" i="5"/>
  <c r="BS7" i="5"/>
  <c r="BR7" i="5"/>
  <c r="JV52" i="4" s="1"/>
  <c r="BQ7" i="5"/>
  <c r="JC52" i="4" s="1"/>
  <c r="BO7" i="5"/>
  <c r="BN7" i="5"/>
  <c r="BM7" i="5"/>
  <c r="BL7" i="5"/>
  <c r="BK7" i="5"/>
  <c r="BJ7" i="5"/>
  <c r="HJ52" i="4" s="1"/>
  <c r="BI7" i="5"/>
  <c r="GQ52" i="4" s="1"/>
  <c r="BH7" i="5"/>
  <c r="FX52" i="4" s="1"/>
  <c r="BG7" i="5"/>
  <c r="BF7" i="5"/>
  <c r="BD7" i="5"/>
  <c r="BC7" i="5"/>
  <c r="BB7" i="5"/>
  <c r="BG53" i="4" s="1"/>
  <c r="BA7" i="5"/>
  <c r="AN53" i="4" s="1"/>
  <c r="AZ7" i="5"/>
  <c r="U53" i="4" s="1"/>
  <c r="AY7" i="5"/>
  <c r="CS52" i="4" s="1"/>
  <c r="AX7" i="5"/>
  <c r="AW7" i="5"/>
  <c r="AV7" i="5"/>
  <c r="AU7" i="5"/>
  <c r="AS7" i="5"/>
  <c r="AR7" i="5"/>
  <c r="GQ32" i="4" s="1"/>
  <c r="AQ7" i="5"/>
  <c r="FX32" i="4" s="1"/>
  <c r="AP7" i="5"/>
  <c r="FE32" i="4" s="1"/>
  <c r="AO7" i="5"/>
  <c r="AN7" i="5"/>
  <c r="AM7" i="5"/>
  <c r="AL7" i="5"/>
  <c r="AK7" i="5"/>
  <c r="AJ7" i="5"/>
  <c r="AH7" i="5"/>
  <c r="AG7" i="5"/>
  <c r="BZ32" i="4" s="1"/>
  <c r="AF7" i="5"/>
  <c r="AE7" i="5"/>
  <c r="AD7" i="5"/>
  <c r="AC7" i="5"/>
  <c r="AB7" i="5"/>
  <c r="AA7" i="5"/>
  <c r="Z7" i="5"/>
  <c r="AN31" i="4" s="1"/>
  <c r="Y7" i="5"/>
  <c r="U31" i="4" s="1"/>
  <c r="X7" i="5"/>
  <c r="W7" i="5"/>
  <c r="V7" i="5"/>
  <c r="U7" i="5"/>
  <c r="T7" i="5"/>
  <c r="S7" i="5"/>
  <c r="HX8" i="4" s="1"/>
  <c r="R7" i="5"/>
  <c r="Q7" i="5"/>
  <c r="P7" i="5"/>
  <c r="O7" i="5"/>
  <c r="N7" i="5"/>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B88" i="4"/>
  <c r="MI78" i="4"/>
  <c r="LT78" i="4"/>
  <c r="KP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MA52" i="4"/>
  <c r="LH52" i="4"/>
  <c r="KO52" i="4"/>
  <c r="FE52" i="4"/>
  <c r="EL52" i="4"/>
  <c r="BZ52" i="4"/>
  <c r="BG52" i="4"/>
  <c r="AN52" i="4"/>
  <c r="U52" i="4"/>
  <c r="MA32" i="4"/>
  <c r="LH32" i="4"/>
  <c r="KO32" i="4"/>
  <c r="JV32" i="4"/>
  <c r="JC32" i="4"/>
  <c r="HJ32" i="4"/>
  <c r="EL32" i="4"/>
  <c r="CS32" i="4"/>
  <c r="BG32" i="4"/>
  <c r="AN32" i="4"/>
  <c r="U32" i="4"/>
  <c r="JV31" i="4"/>
  <c r="JC31" i="4"/>
  <c r="HJ31" i="4"/>
  <c r="GQ31" i="4"/>
  <c r="FX31" i="4"/>
  <c r="FE31" i="4"/>
  <c r="EL31" i="4"/>
  <c r="CS31" i="4"/>
  <c r="BZ31" i="4"/>
  <c r="BG31" i="4"/>
  <c r="LJ10" i="4"/>
  <c r="JQ10" i="4"/>
  <c r="HX10" i="4"/>
  <c r="DU10" i="4"/>
  <c r="CF10" i="4"/>
  <c r="B10" i="4"/>
  <c r="LJ8" i="4"/>
  <c r="JQ8" i="4"/>
  <c r="FJ8" i="4"/>
  <c r="DU8" i="4"/>
  <c r="CF8" i="4"/>
  <c r="AQ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<sst xmlns="http://schemas.openxmlformats.org/spreadsheetml/2006/main" count="278" uniqueCount="132">
  <si>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</si>
  <si>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</si>
  <si>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</si>
  <si>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</si>
  <si>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</si>
  <si>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</si>
  <si>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</si>
  <si>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</si>
  <si>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</si>
  <si>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</si>
  <si>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</si>
  <si>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</si>
  <si>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</si>
  <si>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</si>
  <si>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</si>
  <si>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</si>
  <si>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</si>
  <si>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</si>
  <si>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</si>
  <si>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</si>
  <si>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</si>
  <si>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</si>
  <si>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</si>
  <si>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</si>
  <si>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</si>
  <si>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</si>
  <si>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</si>
  <si>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</si>
  <si>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</si>
  <si>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</si>
  <si>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</si>
  <si>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</si>
  <si>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</si>
  <si>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</si>
  <si>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</si>
  <si>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</si>
  <si>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</si>
  <si>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</si>
  <si>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</si>
  <si>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</si>
  <si>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</si>
  <si>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</si>
  <si>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</si>
  <si>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</si>
  <si>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</si>
  <si>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</si>
  <si>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</si>
  <si>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</si>
  <si>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</si>
  <si>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</si>
  <si>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</si>
  <si>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</si>
  <si>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</si>
  <si>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</si>
  <si>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</si>
  <si>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</si>
  <si>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</si>
  <si>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</si>
  <si>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</si>
  <si>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</si>
  <si>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</si>
  <si>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</si>
  <si>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</si>
  <si>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</si>
  <si>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</si>
  <si>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</si>
  <si>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</si>
  <si>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</si>
  <si>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</si>
  <si>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</si>
  <si>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</si>
  <si>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</si>
  <si>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</si>
  <si>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</si>
  <si>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</si>
  <si>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</si>
  <si>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</si>
  <si>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</si>
  <si>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</si>
  <si>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</si>
  <si>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</si>
  <si>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</si>
  <si>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</si>
  <si>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</si>
  <si>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</si>
  <si>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</si>
  <si>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</si>
  <si>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</si>
  <si>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</si>
  <si>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</si>
  <si>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</si>
  <si>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</si>
  <si>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</si>
  <si>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</si>
  <si>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</si>
  <si>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</si>
  <si>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</si>
  <si>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</si>
  <si>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</si>
  <si>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</si>
  <si>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</si>
  <si>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</si>
  <si>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</si>
  <si>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当該値(N-2)</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</si>
  <si>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</si>
  <si>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</si>
  <si>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</si>
  <si>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</si>
  <si>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</si>
  <si>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</si>
  <si>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枚方市</t>
  </si>
  <si>
    <t>岡東町自動車駐車場</t>
  </si>
  <si>
    <t>法非適用</t>
  </si>
  <si>
    <t>駐車場整備事業</t>
  </si>
  <si>
    <t>-</t>
  </si>
  <si>
    <t>Ａ１Ｂ１</t>
  </si>
  <si>
    <t>非設置</t>
  </si>
  <si>
    <t>該当数値なし</t>
  </si>
  <si>
    <t>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</si>
  <si>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</si>
  <si>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</si>
  <si>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</si>
  <si>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</si>
  <si>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</si>
  <si>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</si>
  <si>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</si>
  <si>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</si>
  <si>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</si>
  <si>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に係る起債の償還が平成25年度をもって完了し、それまで保留してきた施設・設備の保全工事を開始したことで、平成28年度まで黒字額は減少傾向にあった。保全工事の中で最も工事費用を要する外壁及び昇降機の更新・改修工事を平成28年度に終え、平成30年度までは回復傾向が続いたが、令和元年度から令和2年度にかけては新型コロナウイルス感染症の影響を受け一時的に低下していた。
　令和6年度は新型コロナウイルス感染症の影響が見られなくなり、④売上高GOP比率及び⑤EBITDAは回復し、ほぼ横ばいで推移している。</t>
    <rPh sb="1" eb="6">
      <t>チュウシャジョウケンセツ</t>
    </rPh>
    <rPh sb="7" eb="8">
      <t>カカ</t>
    </rPh>
    <rPh sb="9" eb="11">
      <t>キサイ</t>
    </rPh>
    <rPh sb="12" eb="14">
      <t>ショウカン</t>
    </rPh>
    <rPh sb="15" eb="17">
      <t>ヘイセイ</t>
    </rPh>
    <rPh sb="19" eb="21">
      <t>ネンド</t>
    </rPh>
    <rPh sb="25" eb="27">
      <t>カンリョウ</t>
    </rPh>
    <rPh sb="33" eb="35">
      <t>ホリュウ</t>
    </rPh>
    <rPh sb="39" eb="41">
      <t>シセツ</t>
    </rPh>
    <rPh sb="42" eb="44">
      <t>セツビ</t>
    </rPh>
    <rPh sb="45" eb="49">
      <t>ホゼンコウジ</t>
    </rPh>
    <rPh sb="50" eb="52">
      <t>カイシ</t>
    </rPh>
    <rPh sb="58" eb="60">
      <t>ヘイセイ</t>
    </rPh>
    <rPh sb="62" eb="64">
      <t>ネンド</t>
    </rPh>
    <rPh sb="66" eb="69">
      <t>クロジガク</t>
    </rPh>
    <rPh sb="70" eb="74">
      <t>ゲンショウケイコウ</t>
    </rPh>
    <rPh sb="79" eb="83">
      <t>ホゼンコウジ</t>
    </rPh>
    <rPh sb="84" eb="85">
      <t>ナカ</t>
    </rPh>
    <rPh sb="86" eb="87">
      <t>モット</t>
    </rPh>
    <rPh sb="88" eb="92">
      <t>コウジヒヨウ</t>
    </rPh>
    <rPh sb="93" eb="94">
      <t>ヨウ</t>
    </rPh>
    <rPh sb="96" eb="98">
      <t>ガイヘキ</t>
    </rPh>
    <rPh sb="98" eb="99">
      <t>オヨ</t>
    </rPh>
    <rPh sb="100" eb="103">
      <t>ショウコウキ</t>
    </rPh>
    <rPh sb="104" eb="106">
      <t>コウシン</t>
    </rPh>
    <rPh sb="107" eb="109">
      <t>カイシュウ</t>
    </rPh>
    <rPh sb="109" eb="111">
      <t>コウジ</t>
    </rPh>
    <rPh sb="112" eb="114">
      <t>ヘイセイ</t>
    </rPh>
    <rPh sb="116" eb="118">
      <t>ネンド</t>
    </rPh>
    <rPh sb="119" eb="120">
      <t>オ</t>
    </rPh>
    <rPh sb="167" eb="170">
      <t>カンセンショウ</t>
    </rPh>
    <rPh sb="176" eb="179">
      <t>イチジテキ</t>
    </rPh>
    <rPh sb="180" eb="182">
      <t>テイカ</t>
    </rPh>
    <rPh sb="195" eb="197">
      <t>シンガタ</t>
    </rPh>
    <rPh sb="204" eb="207">
      <t>カンセンショウ</t>
    </rPh>
    <rPh sb="211" eb="212">
      <t>ミ</t>
    </rPh>
    <rPh sb="228" eb="229">
      <t>オヨ</t>
    </rPh>
    <phoneticPr fontId="5"/>
  </si>
  <si>
    <t>　当該駐車場は、本市の主要駅である京阪電鉄枚方市駅近くに立地しており、令和6年度の⑪稼働率は前年度より3.4ポイント減少したものの、類似施設平均値より高い数値を維持している。</t>
    <phoneticPr fontId="5"/>
  </si>
  <si>
    <t>　当該駐車場は、本市の主要駅である京阪電鉄枚方市駅近くに立地しているため、敷地の地価は一定水準を保持していると考えるが、駐車場自体は築30年を経過しており、施設・設備の機能を維持するため、計画的な保全工事が必要である。</t>
    <rPh sb="1" eb="6">
      <t>トウガイチュウシャジョウ</t>
    </rPh>
    <rPh sb="8" eb="10">
      <t>ホンシ</t>
    </rPh>
    <rPh sb="11" eb="14">
      <t>シュヨウエキ</t>
    </rPh>
    <rPh sb="17" eb="21">
      <t>ケイハンデンテツ</t>
    </rPh>
    <rPh sb="21" eb="25">
      <t>ヒラカタシエキ</t>
    </rPh>
    <rPh sb="25" eb="26">
      <t>チカ</t>
    </rPh>
    <rPh sb="28" eb="30">
      <t>リッチ</t>
    </rPh>
    <rPh sb="37" eb="39">
      <t>シキチ</t>
    </rPh>
    <rPh sb="40" eb="42">
      <t>チカ</t>
    </rPh>
    <rPh sb="43" eb="47">
      <t>イッテイスイジュン</t>
    </rPh>
    <rPh sb="48" eb="50">
      <t>ホジ</t>
    </rPh>
    <rPh sb="55" eb="56">
      <t>カンガ</t>
    </rPh>
    <rPh sb="60" eb="65">
      <t>チュウシャジョウジタイ</t>
    </rPh>
    <rPh sb="66" eb="67">
      <t>チク</t>
    </rPh>
    <rPh sb="69" eb="70">
      <t>ネン</t>
    </rPh>
    <rPh sb="71" eb="73">
      <t>ケイカ</t>
    </rPh>
    <rPh sb="78" eb="80">
      <t>シセツ</t>
    </rPh>
    <rPh sb="81" eb="83">
      <t>セツビ</t>
    </rPh>
    <rPh sb="84" eb="86">
      <t>キノウ</t>
    </rPh>
    <rPh sb="87" eb="89">
      <t>イジ</t>
    </rPh>
    <rPh sb="94" eb="97">
      <t>ケイカクテキ</t>
    </rPh>
    <rPh sb="98" eb="102">
      <t>ホゼンコウジ</t>
    </rPh>
    <rPh sb="103" eb="105">
      <t>ヒツヨウ</t>
    </rPh>
    <phoneticPr fontId="5"/>
  </si>
  <si>
    <t>　当該駐車場は、本市の主要駅前に立地しているため周辺に民間のコインパーキングも多いが、市営・有人管理・減免制度の導入等の点でリピーターが多く、稼働率・使用料収入は一定水準を維持している。令和5年度以降は新型コロナウイルス感染症の影響は解消し、令和6年度においてもコロナ禍前の水準まで回復している。
　保全工事については、「枚方市市有建築物保全計画」に基づき計画的に実施しており、これに係る設備投資見込額は、令和3～12年度の10年間で170,000千円を見込んでいる。
　今後も、収支の改善や工事費の標準化を図りながら計画的に施設・設備の保全を図っていく。</t>
    <rPh sb="1" eb="6">
      <t>トウガイチュウシャジョウ</t>
    </rPh>
    <rPh sb="8" eb="10">
      <t>ホンシ</t>
    </rPh>
    <rPh sb="11" eb="14">
      <t>シュヨウエキ</t>
    </rPh>
    <rPh sb="14" eb="15">
      <t>マエ</t>
    </rPh>
    <rPh sb="16" eb="18">
      <t>リッチ</t>
    </rPh>
    <rPh sb="24" eb="26">
      <t>シュウヘン</t>
    </rPh>
    <rPh sb="27" eb="29">
      <t>ミンカン</t>
    </rPh>
    <rPh sb="39" eb="40">
      <t>オオ</t>
    </rPh>
    <rPh sb="43" eb="45">
      <t>シエイ</t>
    </rPh>
    <rPh sb="46" eb="50">
      <t>ユウジンカンリ</t>
    </rPh>
    <rPh sb="51" eb="55">
      <t>ゲンメンセイド</t>
    </rPh>
    <rPh sb="56" eb="58">
      <t>ドウニュウ</t>
    </rPh>
    <rPh sb="58" eb="59">
      <t>ナド</t>
    </rPh>
    <rPh sb="60" eb="61">
      <t>テン</t>
    </rPh>
    <rPh sb="68" eb="69">
      <t>オオ</t>
    </rPh>
    <rPh sb="71" eb="74">
      <t>カドウリツ</t>
    </rPh>
    <rPh sb="75" eb="80">
      <t>シヨウリョウシュウニュウ</t>
    </rPh>
    <rPh sb="81" eb="85">
      <t>イッテイスイジュン</t>
    </rPh>
    <rPh sb="86" eb="88">
      <t>イジ</t>
    </rPh>
    <rPh sb="93" eb="95">
      <t>レイワ</t>
    </rPh>
    <rPh sb="96" eb="100">
      <t>ネンドイコウ</t>
    </rPh>
    <rPh sb="101" eb="103">
      <t>シンガタ</t>
    </rPh>
    <rPh sb="110" eb="113">
      <t>カンセンショウ</t>
    </rPh>
    <rPh sb="114" eb="116">
      <t>エイキョウ</t>
    </rPh>
    <rPh sb="117" eb="119">
      <t>カイショウ</t>
    </rPh>
    <rPh sb="121" eb="123">
      <t>レイワ</t>
    </rPh>
    <rPh sb="124" eb="126">
      <t>ネンド</t>
    </rPh>
    <rPh sb="134" eb="135">
      <t>カ</t>
    </rPh>
    <rPh sb="135" eb="136">
      <t>マエ</t>
    </rPh>
    <rPh sb="137" eb="139">
      <t>スイジュン</t>
    </rPh>
    <rPh sb="141" eb="143">
      <t>カイフク</t>
    </rPh>
    <rPh sb="150" eb="154">
      <t>ホゼンコウジ</t>
    </rPh>
    <rPh sb="175" eb="176">
      <t>モト</t>
    </rPh>
    <rPh sb="178" eb="181">
      <t>ケイカクテキ</t>
    </rPh>
    <rPh sb="182" eb="184">
      <t>ジッシ</t>
    </rPh>
    <rPh sb="192" eb="193">
      <t>カカ</t>
    </rPh>
    <rPh sb="194" eb="196">
      <t>セツビ</t>
    </rPh>
    <rPh sb="196" eb="200">
      <t>トウシミコ</t>
    </rPh>
    <rPh sb="200" eb="201">
      <t>ガク</t>
    </rPh>
    <rPh sb="203" eb="205">
      <t>レイワ</t>
    </rPh>
    <rPh sb="209" eb="211">
      <t>ネンド</t>
    </rPh>
    <rPh sb="214" eb="216">
      <t>ネンカン</t>
    </rPh>
    <rPh sb="224" eb="226">
      <t>センエン</t>
    </rPh>
    <rPh sb="227" eb="229">
      <t>ミコ</t>
    </rPh>
    <rPh sb="236" eb="238">
      <t>コンゴ</t>
    </rPh>
    <rPh sb="240" eb="242">
      <t>シュウシ</t>
    </rPh>
    <rPh sb="243" eb="245">
      <t>カイゼン</t>
    </rPh>
    <rPh sb="246" eb="249">
      <t>コウジヒ</t>
    </rPh>
    <rPh sb="250" eb="253">
      <t>ヒョウジュンカ</t>
    </rPh>
    <rPh sb="254" eb="255">
      <t>ハカ</t>
    </rPh>
    <rPh sb="259" eb="262">
      <t>ケイカクテキ</t>
    </rPh>
    <rPh sb="263" eb="265">
      <t>シセツ</t>
    </rPh>
    <rPh sb="266" eb="268">
      <t>セツビ</t>
    </rPh>
    <rPh sb="269" eb="271">
      <t>ホゼン</t>
    </rPh>
    <rPh sb="272" eb="273">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</si>
</sst>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131.69999999999999</c:v>
                </c:pt>
                <c:pt idx="1">
                  <c:v>185.9</c:v>
                </c:pt>
                <c:pt idx="2">
                  <c:v>198.2</c:v>
                </c:pt>
                <c:pt idx="3">
                  <c:v>206.2</c:v>
                </c:pt>
                <c:pt idx="4">
                  <c:v>212</c:v>
                </c:pt>
              </c:numCache>
            </c:numRef>
          </c:val>
          <c:extLst>
            <c:ext xmlns:c16="http://schemas.microsoft.com/office/drawing/2014/chart" uri="{C3380CC4-5D6E-409C-BE32-E72D297353CC}">
              <c16:uniqueId val="{00000000-879E-4B29-A87D-319C186AC1F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879E-4B29-A87D-319C186AC1F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101-448F-9920-A5C3B771636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D101-448F-9920-A5C3B771636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358-4A45-B52C-EE10937AD68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358-4A45-B52C-EE10937AD68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1C5-4391-86FD-68FBC5446E7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1C5-4391-86FD-68FBC5446E7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6A5-41DF-8477-9003070CB82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A6A5-41DF-8477-9003070CB82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239</c:v>
                </c:pt>
                <c:pt idx="1">
                  <c:v>0</c:v>
                </c:pt>
                <c:pt idx="2">
                  <c:v>0</c:v>
                </c:pt>
                <c:pt idx="3">
                  <c:v>0</c:v>
                </c:pt>
                <c:pt idx="4">
                  <c:v>0</c:v>
                </c:pt>
              </c:numCache>
            </c:numRef>
          </c:val>
          <c:extLst>
            <c:ext xmlns:c16="http://schemas.microsoft.com/office/drawing/2014/chart" uri="{C3380CC4-5D6E-409C-BE32-E72D297353CC}">
              <c16:uniqueId val="{00000000-0857-4B37-B19F-D3FB5202812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0857-4B37-B19F-D3FB5202812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238.2</c:v>
                </c:pt>
                <c:pt idx="1">
                  <c:v>245.6</c:v>
                </c:pt>
                <c:pt idx="2">
                  <c:v>264.3</c:v>
                </c:pt>
                <c:pt idx="3">
                  <c:v>276.8</c:v>
                </c:pt>
                <c:pt idx="4">
                  <c:v>273.39999999999998</c:v>
                </c:pt>
              </c:numCache>
            </c:numRef>
          </c:val>
          <c:extLst>
            <c:ext xmlns:c16="http://schemas.microsoft.com/office/drawing/2014/chart" uri="{C3380CC4-5D6E-409C-BE32-E72D297353CC}">
              <c16:uniqueId val="{00000000-3A85-44C7-9722-2D6573AD109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3A85-44C7-9722-2D6573AD109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23.5</c:v>
                </c:pt>
                <c:pt idx="1">
                  <c:v>44.6</c:v>
                </c:pt>
                <c:pt idx="2">
                  <c:v>49</c:v>
                </c:pt>
                <c:pt idx="3">
                  <c:v>51.3</c:v>
                </c:pt>
                <c:pt idx="4">
                  <c:v>52.6</c:v>
                </c:pt>
              </c:numCache>
            </c:numRef>
          </c:val>
          <c:extLst>
            <c:ext xmlns:c16="http://schemas.microsoft.com/office/drawing/2014/chart" uri="{C3380CC4-5D6E-409C-BE32-E72D297353CC}">
              <c16:uniqueId val="{00000000-462C-45D0-9901-97847DF35B1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462C-45D0-9901-97847DF35B1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19240</c:v>
                </c:pt>
                <c:pt idx="1">
                  <c:v>129741</c:v>
                </c:pt>
                <c:pt idx="2">
                  <c:v>45464</c:v>
                </c:pt>
                <c:pt idx="3">
                  <c:v>50036</c:v>
                </c:pt>
                <c:pt idx="4">
                  <c:v>51679</c:v>
                </c:pt>
              </c:numCache>
            </c:numRef>
          </c:val>
          <c:extLst>
            <c:ext xmlns:c16="http://schemas.microsoft.com/office/drawing/2014/chart" uri="{C3380CC4-5D6E-409C-BE32-E72D297353CC}">
              <c16:uniqueId val="{00000000-9895-4EA9-9C1C-825462CA3E8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9895-4EA9-9C1C-825462CA3E8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大阪府枚方市　岡東町自動車駐車場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7388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241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128</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131.69999999999999</v>
      </c>
      <c r="V31" s="98"/>
      <c r="W31" s="98"/>
      <c r="X31" s="98"/>
      <c r="Y31" s="98"/>
      <c r="Z31" s="98"/>
      <c r="AA31" s="98"/>
      <c r="AB31" s="98"/>
      <c r="AC31" s="98"/>
      <c r="AD31" s="98"/>
      <c r="AE31" s="98"/>
      <c r="AF31" s="98"/>
      <c r="AG31" s="98"/>
      <c r="AH31" s="98"/>
      <c r="AI31" s="98"/>
      <c r="AJ31" s="98"/>
      <c r="AK31" s="98"/>
      <c r="AL31" s="98"/>
      <c r="AM31" s="98"/>
      <c r="AN31" s="98">
        <f>データ!Z7</f>
        <v>185.9</v>
      </c>
      <c r="AO31" s="98"/>
      <c r="AP31" s="98"/>
      <c r="AQ31" s="98"/>
      <c r="AR31" s="98"/>
      <c r="AS31" s="98"/>
      <c r="AT31" s="98"/>
      <c r="AU31" s="98"/>
      <c r="AV31" s="98"/>
      <c r="AW31" s="98"/>
      <c r="AX31" s="98"/>
      <c r="AY31" s="98"/>
      <c r="AZ31" s="98"/>
      <c r="BA31" s="98"/>
      <c r="BB31" s="98"/>
      <c r="BC31" s="98"/>
      <c r="BD31" s="98"/>
      <c r="BE31" s="98"/>
      <c r="BF31" s="98"/>
      <c r="BG31" s="98">
        <f>データ!AA7</f>
        <v>198.2</v>
      </c>
      <c r="BH31" s="98"/>
      <c r="BI31" s="98"/>
      <c r="BJ31" s="98"/>
      <c r="BK31" s="98"/>
      <c r="BL31" s="98"/>
      <c r="BM31" s="98"/>
      <c r="BN31" s="98"/>
      <c r="BO31" s="98"/>
      <c r="BP31" s="98"/>
      <c r="BQ31" s="98"/>
      <c r="BR31" s="98"/>
      <c r="BS31" s="98"/>
      <c r="BT31" s="98"/>
      <c r="BU31" s="98"/>
      <c r="BV31" s="98"/>
      <c r="BW31" s="98"/>
      <c r="BX31" s="98"/>
      <c r="BY31" s="98"/>
      <c r="BZ31" s="98">
        <f>データ!AB7</f>
        <v>206.2</v>
      </c>
      <c r="CA31" s="98"/>
      <c r="CB31" s="98"/>
      <c r="CC31" s="98"/>
      <c r="CD31" s="98"/>
      <c r="CE31" s="98"/>
      <c r="CF31" s="98"/>
      <c r="CG31" s="98"/>
      <c r="CH31" s="98"/>
      <c r="CI31" s="98"/>
      <c r="CJ31" s="98"/>
      <c r="CK31" s="98"/>
      <c r="CL31" s="98"/>
      <c r="CM31" s="98"/>
      <c r="CN31" s="98"/>
      <c r="CO31" s="98"/>
      <c r="CP31" s="98"/>
      <c r="CQ31" s="98"/>
      <c r="CR31" s="98"/>
      <c r="CS31" s="98">
        <f>データ!AC7</f>
        <v>212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238.2</v>
      </c>
      <c r="JD31" s="67"/>
      <c r="JE31" s="67"/>
      <c r="JF31" s="67"/>
      <c r="JG31" s="67"/>
      <c r="JH31" s="67"/>
      <c r="JI31" s="67"/>
      <c r="JJ31" s="67"/>
      <c r="JK31" s="67"/>
      <c r="JL31" s="67"/>
      <c r="JM31" s="67"/>
      <c r="JN31" s="67"/>
      <c r="JO31" s="67"/>
      <c r="JP31" s="67"/>
      <c r="JQ31" s="67"/>
      <c r="JR31" s="67"/>
      <c r="JS31" s="67"/>
      <c r="JT31" s="67"/>
      <c r="JU31" s="68"/>
      <c r="JV31" s="66">
        <f>データ!DL7</f>
        <v>245.6</v>
      </c>
      <c r="JW31" s="67"/>
      <c r="JX31" s="67"/>
      <c r="JY31" s="67"/>
      <c r="JZ31" s="67"/>
      <c r="KA31" s="67"/>
      <c r="KB31" s="67"/>
      <c r="KC31" s="67"/>
      <c r="KD31" s="67"/>
      <c r="KE31" s="67"/>
      <c r="KF31" s="67"/>
      <c r="KG31" s="67"/>
      <c r="KH31" s="67"/>
      <c r="KI31" s="67"/>
      <c r="KJ31" s="67"/>
      <c r="KK31" s="67"/>
      <c r="KL31" s="67"/>
      <c r="KM31" s="67"/>
      <c r="KN31" s="68"/>
      <c r="KO31" s="66">
        <f>データ!DM7</f>
        <v>264.3</v>
      </c>
      <c r="KP31" s="67"/>
      <c r="KQ31" s="67"/>
      <c r="KR31" s="67"/>
      <c r="KS31" s="67"/>
      <c r="KT31" s="67"/>
      <c r="KU31" s="67"/>
      <c r="KV31" s="67"/>
      <c r="KW31" s="67"/>
      <c r="KX31" s="67"/>
      <c r="KY31" s="67"/>
      <c r="KZ31" s="67"/>
      <c r="LA31" s="67"/>
      <c r="LB31" s="67"/>
      <c r="LC31" s="67"/>
      <c r="LD31" s="67"/>
      <c r="LE31" s="67"/>
      <c r="LF31" s="67"/>
      <c r="LG31" s="68"/>
      <c r="LH31" s="66">
        <f>データ!DN7</f>
        <v>276.8</v>
      </c>
      <c r="LI31" s="67"/>
      <c r="LJ31" s="67"/>
      <c r="LK31" s="67"/>
      <c r="LL31" s="67"/>
      <c r="LM31" s="67"/>
      <c r="LN31" s="67"/>
      <c r="LO31" s="67"/>
      <c r="LP31" s="67"/>
      <c r="LQ31" s="67"/>
      <c r="LR31" s="67"/>
      <c r="LS31" s="67"/>
      <c r="LT31" s="67"/>
      <c r="LU31" s="67"/>
      <c r="LV31" s="67"/>
      <c r="LW31" s="67"/>
      <c r="LX31" s="67"/>
      <c r="LY31" s="67"/>
      <c r="LZ31" s="68"/>
      <c r="MA31" s="66">
        <f>データ!DO7</f>
        <v>273.39999999999998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129</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239</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23.5</v>
      </c>
      <c r="EM52" s="98"/>
      <c r="EN52" s="98"/>
      <c r="EO52" s="98"/>
      <c r="EP52" s="98"/>
      <c r="EQ52" s="98"/>
      <c r="ER52" s="98"/>
      <c r="ES52" s="98"/>
      <c r="ET52" s="98"/>
      <c r="EU52" s="98"/>
      <c r="EV52" s="98"/>
      <c r="EW52" s="98"/>
      <c r="EX52" s="98"/>
      <c r="EY52" s="98"/>
      <c r="EZ52" s="98"/>
      <c r="FA52" s="98"/>
      <c r="FB52" s="98"/>
      <c r="FC52" s="98"/>
      <c r="FD52" s="98"/>
      <c r="FE52" s="98">
        <f>データ!BG7</f>
        <v>44.6</v>
      </c>
      <c r="FF52" s="98"/>
      <c r="FG52" s="98"/>
      <c r="FH52" s="98"/>
      <c r="FI52" s="98"/>
      <c r="FJ52" s="98"/>
      <c r="FK52" s="98"/>
      <c r="FL52" s="98"/>
      <c r="FM52" s="98"/>
      <c r="FN52" s="98"/>
      <c r="FO52" s="98"/>
      <c r="FP52" s="98"/>
      <c r="FQ52" s="98"/>
      <c r="FR52" s="98"/>
      <c r="FS52" s="98"/>
      <c r="FT52" s="98"/>
      <c r="FU52" s="98"/>
      <c r="FV52" s="98"/>
      <c r="FW52" s="98"/>
      <c r="FX52" s="98">
        <f>データ!BH7</f>
        <v>49</v>
      </c>
      <c r="FY52" s="98"/>
      <c r="FZ52" s="98"/>
      <c r="GA52" s="98"/>
      <c r="GB52" s="98"/>
      <c r="GC52" s="98"/>
      <c r="GD52" s="98"/>
      <c r="GE52" s="98"/>
      <c r="GF52" s="98"/>
      <c r="GG52" s="98"/>
      <c r="GH52" s="98"/>
      <c r="GI52" s="98"/>
      <c r="GJ52" s="98"/>
      <c r="GK52" s="98"/>
      <c r="GL52" s="98"/>
      <c r="GM52" s="98"/>
      <c r="GN52" s="98"/>
      <c r="GO52" s="98"/>
      <c r="GP52" s="98"/>
      <c r="GQ52" s="98">
        <f>データ!BI7</f>
        <v>51.3</v>
      </c>
      <c r="GR52" s="98"/>
      <c r="GS52" s="98"/>
      <c r="GT52" s="98"/>
      <c r="GU52" s="98"/>
      <c r="GV52" s="98"/>
      <c r="GW52" s="98"/>
      <c r="GX52" s="98"/>
      <c r="GY52" s="98"/>
      <c r="GZ52" s="98"/>
      <c r="HA52" s="98"/>
      <c r="HB52" s="98"/>
      <c r="HC52" s="98"/>
      <c r="HD52" s="98"/>
      <c r="HE52" s="98"/>
      <c r="HF52" s="98"/>
      <c r="HG52" s="98"/>
      <c r="HH52" s="98"/>
      <c r="HI52" s="98"/>
      <c r="HJ52" s="98">
        <f>データ!BJ7</f>
        <v>52.6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19240</v>
      </c>
      <c r="JD52" s="97"/>
      <c r="JE52" s="97"/>
      <c r="JF52" s="97"/>
      <c r="JG52" s="97"/>
      <c r="JH52" s="97"/>
      <c r="JI52" s="97"/>
      <c r="JJ52" s="97"/>
      <c r="JK52" s="97"/>
      <c r="JL52" s="97"/>
      <c r="JM52" s="97"/>
      <c r="JN52" s="97"/>
      <c r="JO52" s="97"/>
      <c r="JP52" s="97"/>
      <c r="JQ52" s="97"/>
      <c r="JR52" s="97"/>
      <c r="JS52" s="97"/>
      <c r="JT52" s="97"/>
      <c r="JU52" s="97"/>
      <c r="JV52" s="97">
        <f>データ!BR7</f>
        <v>129741</v>
      </c>
      <c r="JW52" s="97"/>
      <c r="JX52" s="97"/>
      <c r="JY52" s="97"/>
      <c r="JZ52" s="97"/>
      <c r="KA52" s="97"/>
      <c r="KB52" s="97"/>
      <c r="KC52" s="97"/>
      <c r="KD52" s="97"/>
      <c r="KE52" s="97"/>
      <c r="KF52" s="97"/>
      <c r="KG52" s="97"/>
      <c r="KH52" s="97"/>
      <c r="KI52" s="97"/>
      <c r="KJ52" s="97"/>
      <c r="KK52" s="97"/>
      <c r="KL52" s="97"/>
      <c r="KM52" s="97"/>
      <c r="KN52" s="97"/>
      <c r="KO52" s="97">
        <f>データ!BS7</f>
        <v>45464</v>
      </c>
      <c r="KP52" s="97"/>
      <c r="KQ52" s="97"/>
      <c r="KR52" s="97"/>
      <c r="KS52" s="97"/>
      <c r="KT52" s="97"/>
      <c r="KU52" s="97"/>
      <c r="KV52" s="97"/>
      <c r="KW52" s="97"/>
      <c r="KX52" s="97"/>
      <c r="KY52" s="97"/>
      <c r="KZ52" s="97"/>
      <c r="LA52" s="97"/>
      <c r="LB52" s="97"/>
      <c r="LC52" s="97"/>
      <c r="LD52" s="97"/>
      <c r="LE52" s="97"/>
      <c r="LF52" s="97"/>
      <c r="LG52" s="97"/>
      <c r="LH52" s="97">
        <f>データ!BT7</f>
        <v>50036</v>
      </c>
      <c r="LI52" s="97"/>
      <c r="LJ52" s="97"/>
      <c r="LK52" s="97"/>
      <c r="LL52" s="97"/>
      <c r="LM52" s="97"/>
      <c r="LN52" s="97"/>
      <c r="LO52" s="97"/>
      <c r="LP52" s="97"/>
      <c r="LQ52" s="97"/>
      <c r="LR52" s="97"/>
      <c r="LS52" s="97"/>
      <c r="LT52" s="97"/>
      <c r="LU52" s="97"/>
      <c r="LV52" s="97"/>
      <c r="LW52" s="97"/>
      <c r="LX52" s="97"/>
      <c r="LY52" s="97"/>
      <c r="LZ52" s="97"/>
      <c r="MA52" s="97">
        <f>データ!BU7</f>
        <v>51679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131</v>
      </c>
      <c r="NE66" s="89"/>
      <c r="NF66" s="89"/>
      <c r="NG66" s="89"/>
      <c r="NH66" s="89"/>
      <c r="NI66" s="89"/>
      <c r="NJ66" s="89"/>
      <c r="NK66" s="89"/>
      <c r="NL66" s="89"/>
      <c r="NM66" s="89"/>
      <c r="NN66" s="89"/>
      <c r="NO66" s="89"/>
      <c r="NP66" s="89"/>
      <c r="NQ66" s="89"/>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289262</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160000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5cxezYLKr7BFvjH65u10zNmeR/KrvAshiXQCKKplQQD9Cgo4ZNI5CU4bo+wZUOrJlVNu0GLWkFzBPY6TNrEg==" saltValue="+ug2hlQT5WZOKlCOkuNwO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93</v>
      </c>
      <c r="AO5" s="47" t="s">
        <v>94</v>
      </c>
      <c r="AP5" s="47" t="s">
        <v>95</v>
      </c>
      <c r="AQ5" s="47" t="s">
        <v>96</v>
      </c>
      <c r="AR5" s="47" t="s">
        <v>97</v>
      </c>
      <c r="AS5" s="47" t="s">
        <v>98</v>
      </c>
      <c r="AT5" s="47" t="s">
        <v>99</v>
      </c>
      <c r="AU5" s="47" t="s">
        <v>102</v>
      </c>
      <c r="AV5" s="47" t="s">
        <v>100</v>
      </c>
      <c r="AW5" s="47" t="s">
        <v>103</v>
      </c>
      <c r="AX5" s="47" t="s">
        <v>101</v>
      </c>
      <c r="AY5" s="47" t="s">
        <v>93</v>
      </c>
      <c r="AZ5" s="47" t="s">
        <v>94</v>
      </c>
      <c r="BA5" s="47" t="s">
        <v>95</v>
      </c>
      <c r="BB5" s="47" t="s">
        <v>96</v>
      </c>
      <c r="BC5" s="47" t="s">
        <v>97</v>
      </c>
      <c r="BD5" s="47" t="s">
        <v>98</v>
      </c>
      <c r="BE5" s="47" t="s">
        <v>99</v>
      </c>
      <c r="BF5" s="47" t="s">
        <v>89</v>
      </c>
      <c r="BG5" s="47" t="s">
        <v>100</v>
      </c>
      <c r="BH5" s="47" t="s">
        <v>91</v>
      </c>
      <c r="BI5" s="47" t="s">
        <v>101</v>
      </c>
      <c r="BJ5" s="47" t="s">
        <v>93</v>
      </c>
      <c r="BK5" s="47" t="s">
        <v>94</v>
      </c>
      <c r="BL5" s="47" t="s">
        <v>95</v>
      </c>
      <c r="BM5" s="47" t="s">
        <v>96</v>
      </c>
      <c r="BN5" s="47" t="s">
        <v>97</v>
      </c>
      <c r="BO5" s="47" t="s">
        <v>98</v>
      </c>
      <c r="BP5" s="47" t="s">
        <v>99</v>
      </c>
      <c r="BQ5" s="47" t="s">
        <v>89</v>
      </c>
      <c r="BR5" s="47" t="s">
        <v>104</v>
      </c>
      <c r="BS5" s="47" t="s">
        <v>105</v>
      </c>
      <c r="BT5" s="47" t="s">
        <v>92</v>
      </c>
      <c r="BU5" s="47" t="s">
        <v>93</v>
      </c>
      <c r="BV5" s="47" t="s">
        <v>94</v>
      </c>
      <c r="BW5" s="47" t="s">
        <v>95</v>
      </c>
      <c r="BX5" s="47" t="s">
        <v>96</v>
      </c>
      <c r="BY5" s="47" t="s">
        <v>97</v>
      </c>
      <c r="BZ5" s="47" t="s">
        <v>98</v>
      </c>
      <c r="CA5" s="47" t="s">
        <v>99</v>
      </c>
      <c r="CB5" s="47" t="s">
        <v>89</v>
      </c>
      <c r="CC5" s="47" t="s">
        <v>104</v>
      </c>
      <c r="CD5" s="47" t="s">
        <v>91</v>
      </c>
      <c r="CE5" s="47" t="s">
        <v>101</v>
      </c>
      <c r="CF5" s="47" t="s">
        <v>93</v>
      </c>
      <c r="CG5" s="47" t="s">
        <v>94</v>
      </c>
      <c r="CH5" s="47" t="s">
        <v>95</v>
      </c>
      <c r="CI5" s="47" t="s">
        <v>96</v>
      </c>
      <c r="CJ5" s="47" t="s">
        <v>97</v>
      </c>
      <c r="CK5" s="47" t="s">
        <v>98</v>
      </c>
      <c r="CL5" s="47" t="s">
        <v>99</v>
      </c>
      <c r="CM5" s="137"/>
      <c r="CN5" s="137"/>
      <c r="CO5" s="47" t="s">
        <v>89</v>
      </c>
      <c r="CP5" s="47" t="s">
        <v>100</v>
      </c>
      <c r="CQ5" s="47" t="s">
        <v>103</v>
      </c>
      <c r="CR5" s="47" t="s">
        <v>92</v>
      </c>
      <c r="CS5" s="47" t="s">
        <v>93</v>
      </c>
      <c r="CT5" s="47" t="s">
        <v>94</v>
      </c>
      <c r="CU5" s="47" t="s">
        <v>95</v>
      </c>
      <c r="CV5" s="47" t="s">
        <v>96</v>
      </c>
      <c r="CW5" s="47" t="s">
        <v>97</v>
      </c>
      <c r="CX5" s="47" t="s">
        <v>98</v>
      </c>
      <c r="CY5" s="47" t="s">
        <v>99</v>
      </c>
      <c r="CZ5" s="47" t="s">
        <v>102</v>
      </c>
      <c r="DA5" s="47" t="s">
        <v>100</v>
      </c>
      <c r="DB5" s="47" t="s">
        <v>103</v>
      </c>
      <c r="DC5" s="47" t="s">
        <v>101</v>
      </c>
      <c r="DD5" s="47" t="s">
        <v>93</v>
      </c>
      <c r="DE5" s="47" t="s">
        <v>94</v>
      </c>
      <c r="DF5" s="47" t="s">
        <v>95</v>
      </c>
      <c r="DG5" s="47" t="s">
        <v>96</v>
      </c>
      <c r="DH5" s="47" t="s">
        <v>97</v>
      </c>
      <c r="DI5" s="47" t="s">
        <v>98</v>
      </c>
      <c r="DJ5" s="47" t="s">
        <v>35</v>
      </c>
      <c r="DK5" s="47" t="s">
        <v>102</v>
      </c>
      <c r="DL5" s="47" t="s">
        <v>104</v>
      </c>
      <c r="DM5" s="47" t="s">
        <v>91</v>
      </c>
      <c r="DN5" s="47" t="s">
        <v>101</v>
      </c>
      <c r="DO5" s="47" t="s">
        <v>93</v>
      </c>
      <c r="DP5" s="47" t="s">
        <v>94</v>
      </c>
      <c r="DQ5" s="47" t="s">
        <v>95</v>
      </c>
      <c r="DR5" s="47" t="s">
        <v>96</v>
      </c>
      <c r="DS5" s="47" t="s">
        <v>97</v>
      </c>
      <c r="DT5" s="47" t="s">
        <v>98</v>
      </c>
      <c r="DU5" s="47" t="s">
        <v>99</v>
      </c>
    </row>
    <row r="6" spans="1:125" s="54" customFormat="1" x14ac:dyDescent="0.2">
      <c r="A6" s="37" t="s">
        <v>106</v>
      </c>
      <c r="B6" s="48">
        <f>B8</f>
        <v>2024</v>
      </c>
      <c r="C6" s="48">
        <f t="shared" ref="C6:X6" si="1">C8</f>
        <v>272108</v>
      </c>
      <c r="D6" s="48">
        <f t="shared" si="1"/>
        <v>47</v>
      </c>
      <c r="E6" s="48">
        <f t="shared" si="1"/>
        <v>14</v>
      </c>
      <c r="F6" s="48">
        <f t="shared" si="1"/>
        <v>0</v>
      </c>
      <c r="G6" s="48">
        <f t="shared" si="1"/>
        <v>1</v>
      </c>
      <c r="H6" s="48" t="str">
        <f>SUBSTITUTE(H8,"　","")</f>
        <v>大阪府枚方市</v>
      </c>
      <c r="I6" s="48" t="str">
        <f t="shared" si="1"/>
        <v>岡東町自動車駐車場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31</v>
      </c>
      <c r="S6" s="50" t="str">
        <f t="shared" si="1"/>
        <v>駅</v>
      </c>
      <c r="T6" s="50" t="str">
        <f t="shared" si="1"/>
        <v>無</v>
      </c>
      <c r="U6" s="51">
        <f t="shared" si="1"/>
        <v>7388</v>
      </c>
      <c r="V6" s="51">
        <f t="shared" si="1"/>
        <v>241</v>
      </c>
      <c r="W6" s="51">
        <f t="shared" si="1"/>
        <v>200</v>
      </c>
      <c r="X6" s="50" t="str">
        <f t="shared" si="1"/>
        <v>代行制</v>
      </c>
      <c r="Y6" s="52">
        <f>IF(Y8="-",NA(),Y8)</f>
        <v>131.69999999999999</v>
      </c>
      <c r="Z6" s="52">
        <f t="shared" ref="Z6:AH6" si="2">IF(Z8="-",NA(),Z8)</f>
        <v>185.9</v>
      </c>
      <c r="AA6" s="52">
        <f t="shared" si="2"/>
        <v>198.2</v>
      </c>
      <c r="AB6" s="52">
        <f t="shared" si="2"/>
        <v>206.2</v>
      </c>
      <c r="AC6" s="52">
        <f t="shared" si="2"/>
        <v>212</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239</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23.5</v>
      </c>
      <c r="BG6" s="52">
        <f t="shared" ref="BG6:BO6" si="5">IF(BG8="-",NA(),BG8)</f>
        <v>44.6</v>
      </c>
      <c r="BH6" s="52">
        <f t="shared" si="5"/>
        <v>49</v>
      </c>
      <c r="BI6" s="52">
        <f t="shared" si="5"/>
        <v>51.3</v>
      </c>
      <c r="BJ6" s="52">
        <f t="shared" si="5"/>
        <v>52.6</v>
      </c>
      <c r="BK6" s="52">
        <f t="shared" si="5"/>
        <v>7.1</v>
      </c>
      <c r="BL6" s="52">
        <f t="shared" si="5"/>
        <v>5.6</v>
      </c>
      <c r="BM6" s="52">
        <f t="shared" si="5"/>
        <v>18.100000000000001</v>
      </c>
      <c r="BN6" s="52">
        <f t="shared" si="5"/>
        <v>24.8</v>
      </c>
      <c r="BO6" s="52">
        <f t="shared" si="5"/>
        <v>-46.3</v>
      </c>
      <c r="BP6" s="49" t="str">
        <f>IF(BP8="-","",IF(BP8="-","【-】","【"&amp;SUBSTITUTE(TEXT(BP8,"#,##0.0"),"-","△")&amp;"】"))</f>
        <v>【2.0】</v>
      </c>
      <c r="BQ6" s="53">
        <f>IF(BQ8="-",NA(),BQ8)</f>
        <v>19240</v>
      </c>
      <c r="BR6" s="53">
        <f t="shared" ref="BR6:BZ6" si="6">IF(BR8="-",NA(),BR8)</f>
        <v>129741</v>
      </c>
      <c r="BS6" s="53">
        <f t="shared" si="6"/>
        <v>45464</v>
      </c>
      <c r="BT6" s="53">
        <f t="shared" si="6"/>
        <v>50036</v>
      </c>
      <c r="BU6" s="53">
        <f t="shared" si="6"/>
        <v>51679</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107</v>
      </c>
      <c r="CM6" s="51">
        <f t="shared" ref="CM6:CN6" si="7">CM8</f>
        <v>289262</v>
      </c>
      <c r="CN6" s="51">
        <f t="shared" si="7"/>
        <v>160000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238.2</v>
      </c>
      <c r="DL6" s="52">
        <f t="shared" ref="DL6:DT6" si="9">IF(DL8="-",NA(),DL8)</f>
        <v>245.6</v>
      </c>
      <c r="DM6" s="52">
        <f t="shared" si="9"/>
        <v>264.3</v>
      </c>
      <c r="DN6" s="52">
        <f t="shared" si="9"/>
        <v>276.8</v>
      </c>
      <c r="DO6" s="52">
        <f t="shared" si="9"/>
        <v>273.39999999999998</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108</v>
      </c>
      <c r="B7" s="48">
        <f t="shared" ref="B7:X7" si="10">B8</f>
        <v>2024</v>
      </c>
      <c r="C7" s="48">
        <f t="shared" si="10"/>
        <v>272108</v>
      </c>
      <c r="D7" s="48">
        <f t="shared" si="10"/>
        <v>47</v>
      </c>
      <c r="E7" s="48">
        <f t="shared" si="10"/>
        <v>14</v>
      </c>
      <c r="F7" s="48">
        <f t="shared" si="10"/>
        <v>0</v>
      </c>
      <c r="G7" s="48">
        <f t="shared" si="10"/>
        <v>1</v>
      </c>
      <c r="H7" s="48" t="str">
        <f t="shared" si="10"/>
        <v>大阪府　枚方市</v>
      </c>
      <c r="I7" s="48" t="str">
        <f t="shared" si="10"/>
        <v>岡東町自動車駐車場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31</v>
      </c>
      <c r="S7" s="50" t="str">
        <f t="shared" si="10"/>
        <v>駅</v>
      </c>
      <c r="T7" s="50" t="str">
        <f t="shared" si="10"/>
        <v>無</v>
      </c>
      <c r="U7" s="51">
        <f t="shared" si="10"/>
        <v>7388</v>
      </c>
      <c r="V7" s="51">
        <f t="shared" si="10"/>
        <v>241</v>
      </c>
      <c r="W7" s="51">
        <f t="shared" si="10"/>
        <v>200</v>
      </c>
      <c r="X7" s="50" t="str">
        <f t="shared" si="10"/>
        <v>代行制</v>
      </c>
      <c r="Y7" s="52">
        <f>Y8</f>
        <v>131.69999999999999</v>
      </c>
      <c r="Z7" s="52">
        <f t="shared" ref="Z7:AH7" si="11">Z8</f>
        <v>185.9</v>
      </c>
      <c r="AA7" s="52">
        <f t="shared" si="11"/>
        <v>198.2</v>
      </c>
      <c r="AB7" s="52">
        <f t="shared" si="11"/>
        <v>206.2</v>
      </c>
      <c r="AC7" s="52">
        <f t="shared" si="11"/>
        <v>212</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239</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23.5</v>
      </c>
      <c r="BG7" s="52">
        <f t="shared" ref="BG7:BO7" si="14">BG8</f>
        <v>44.6</v>
      </c>
      <c r="BH7" s="52">
        <f t="shared" si="14"/>
        <v>49</v>
      </c>
      <c r="BI7" s="52">
        <f t="shared" si="14"/>
        <v>51.3</v>
      </c>
      <c r="BJ7" s="52">
        <f t="shared" si="14"/>
        <v>52.6</v>
      </c>
      <c r="BK7" s="52">
        <f t="shared" si="14"/>
        <v>7.1</v>
      </c>
      <c r="BL7" s="52">
        <f t="shared" si="14"/>
        <v>5.6</v>
      </c>
      <c r="BM7" s="52">
        <f t="shared" si="14"/>
        <v>18.100000000000001</v>
      </c>
      <c r="BN7" s="52">
        <f t="shared" si="14"/>
        <v>24.8</v>
      </c>
      <c r="BO7" s="52">
        <f t="shared" si="14"/>
        <v>-46.3</v>
      </c>
      <c r="BP7" s="49"/>
      <c r="BQ7" s="53">
        <f>BQ8</f>
        <v>19240</v>
      </c>
      <c r="BR7" s="53">
        <f t="shared" ref="BR7:BZ7" si="15">BR8</f>
        <v>129741</v>
      </c>
      <c r="BS7" s="53">
        <f t="shared" si="15"/>
        <v>45464</v>
      </c>
      <c r="BT7" s="53">
        <f t="shared" si="15"/>
        <v>50036</v>
      </c>
      <c r="BU7" s="53">
        <f t="shared" si="15"/>
        <v>51679</v>
      </c>
      <c r="BV7" s="53">
        <f t="shared" si="15"/>
        <v>4211</v>
      </c>
      <c r="BW7" s="53">
        <f t="shared" si="15"/>
        <v>10653</v>
      </c>
      <c r="BX7" s="53">
        <f t="shared" si="15"/>
        <v>17717</v>
      </c>
      <c r="BY7" s="53">
        <f t="shared" si="15"/>
        <v>21803</v>
      </c>
      <c r="BZ7" s="53">
        <f t="shared" si="15"/>
        <v>22649</v>
      </c>
      <c r="CA7" s="51"/>
      <c r="CB7" s="52" t="s">
        <v>109</v>
      </c>
      <c r="CC7" s="52" t="s">
        <v>109</v>
      </c>
      <c r="CD7" s="52" t="s">
        <v>109</v>
      </c>
      <c r="CE7" s="52" t="s">
        <v>109</v>
      </c>
      <c r="CF7" s="52" t="s">
        <v>109</v>
      </c>
      <c r="CG7" s="52" t="s">
        <v>109</v>
      </c>
      <c r="CH7" s="52" t="s">
        <v>109</v>
      </c>
      <c r="CI7" s="52" t="s">
        <v>109</v>
      </c>
      <c r="CJ7" s="52" t="s">
        <v>109</v>
      </c>
      <c r="CK7" s="52" t="s">
        <v>107</v>
      </c>
      <c r="CL7" s="49"/>
      <c r="CM7" s="51">
        <f>CM8</f>
        <v>289262</v>
      </c>
      <c r="CN7" s="51">
        <f>CN8</f>
        <v>160000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238.2</v>
      </c>
      <c r="DL7" s="52">
        <f t="shared" ref="DL7:DT7" si="17">DL8</f>
        <v>245.6</v>
      </c>
      <c r="DM7" s="52">
        <f t="shared" si="17"/>
        <v>264.3</v>
      </c>
      <c r="DN7" s="52">
        <f t="shared" si="17"/>
        <v>276.8</v>
      </c>
      <c r="DO7" s="52">
        <f t="shared" si="17"/>
        <v>273.39999999999998</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272108</v>
      </c>
      <c r="D8" s="55">
        <v>47</v>
      </c>
      <c r="E8" s="55">
        <v>14</v>
      </c>
      <c r="F8" s="55">
        <v>0</v>
      </c>
      <c r="G8" s="55">
        <v>1</v>
      </c>
      <c r="H8" s="55" t="s">
        <v>110</v>
      </c>
      <c r="I8" s="55" t="s">
        <v>111</v>
      </c>
      <c r="J8" s="55" t="s">
        <v>112</v>
      </c>
      <c r="K8" s="55" t="s">
        <v>113</v>
      </c>
      <c r="L8" s="55" t="s">
        <v>114</v>
      </c>
      <c r="M8" s="55" t="s">
        <v>115</v>
      </c>
      <c r="N8" s="55" t="s">
        <v>116</v>
      </c>
      <c r="O8" s="56" t="s">
        <v>117</v>
      </c>
      <c r="P8" s="57" t="s">
        <v>118</v>
      </c>
      <c r="Q8" s="57" t="s">
        <v>119</v>
      </c>
      <c r="R8" s="58">
        <v>31</v>
      </c>
      <c r="S8" s="57" t="s">
        <v>120</v>
      </c>
      <c r="T8" s="57" t="s">
        <v>121</v>
      </c>
      <c r="U8" s="58">
        <v>7388</v>
      </c>
      <c r="V8" s="58">
        <v>241</v>
      </c>
      <c r="W8" s="58">
        <v>200</v>
      </c>
      <c r="X8" s="57" t="s">
        <v>122</v>
      </c>
      <c r="Y8" s="59">
        <v>131.69999999999999</v>
      </c>
      <c r="Z8" s="59">
        <v>185.9</v>
      </c>
      <c r="AA8" s="59">
        <v>198.2</v>
      </c>
      <c r="AB8" s="59">
        <v>206.2</v>
      </c>
      <c r="AC8" s="59">
        <v>212</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239</v>
      </c>
      <c r="AV8" s="60">
        <v>0</v>
      </c>
      <c r="AW8" s="60">
        <v>0</v>
      </c>
      <c r="AX8" s="60">
        <v>0</v>
      </c>
      <c r="AY8" s="60">
        <v>0</v>
      </c>
      <c r="AZ8" s="60">
        <v>87</v>
      </c>
      <c r="BA8" s="60">
        <v>7646</v>
      </c>
      <c r="BB8" s="60">
        <v>53</v>
      </c>
      <c r="BC8" s="60">
        <v>558</v>
      </c>
      <c r="BD8" s="60">
        <v>48</v>
      </c>
      <c r="BE8" s="60">
        <v>39</v>
      </c>
      <c r="BF8" s="59">
        <v>23.5</v>
      </c>
      <c r="BG8" s="59">
        <v>44.6</v>
      </c>
      <c r="BH8" s="59">
        <v>49</v>
      </c>
      <c r="BI8" s="59">
        <v>51.3</v>
      </c>
      <c r="BJ8" s="59">
        <v>52.6</v>
      </c>
      <c r="BK8" s="59">
        <v>7.1</v>
      </c>
      <c r="BL8" s="59">
        <v>5.6</v>
      </c>
      <c r="BM8" s="59">
        <v>18.100000000000001</v>
      </c>
      <c r="BN8" s="59">
        <v>24.8</v>
      </c>
      <c r="BO8" s="59">
        <v>-46.3</v>
      </c>
      <c r="BP8" s="56">
        <v>2</v>
      </c>
      <c r="BQ8" s="60">
        <v>19240</v>
      </c>
      <c r="BR8" s="60">
        <v>129741</v>
      </c>
      <c r="BS8" s="60">
        <v>45464</v>
      </c>
      <c r="BT8" s="61">
        <v>50036</v>
      </c>
      <c r="BU8" s="61">
        <v>51679</v>
      </c>
      <c r="BV8" s="60">
        <v>4211</v>
      </c>
      <c r="BW8" s="60">
        <v>10653</v>
      </c>
      <c r="BX8" s="60">
        <v>17717</v>
      </c>
      <c r="BY8" s="60">
        <v>21803</v>
      </c>
      <c r="BZ8" s="60">
        <v>22649</v>
      </c>
      <c r="CA8" s="58">
        <v>10905</v>
      </c>
      <c r="CB8" s="59" t="s">
        <v>114</v>
      </c>
      <c r="CC8" s="59" t="s">
        <v>114</v>
      </c>
      <c r="CD8" s="59" t="s">
        <v>114</v>
      </c>
      <c r="CE8" s="59" t="s">
        <v>114</v>
      </c>
      <c r="CF8" s="59" t="s">
        <v>114</v>
      </c>
      <c r="CG8" s="59" t="s">
        <v>114</v>
      </c>
      <c r="CH8" s="59" t="s">
        <v>114</v>
      </c>
      <c r="CI8" s="59" t="s">
        <v>114</v>
      </c>
      <c r="CJ8" s="59" t="s">
        <v>114</v>
      </c>
      <c r="CK8" s="59" t="s">
        <v>114</v>
      </c>
      <c r="CL8" s="56" t="s">
        <v>114</v>
      </c>
      <c r="CM8" s="58">
        <v>289262</v>
      </c>
      <c r="CN8" s="58">
        <v>160000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108.5</v>
      </c>
      <c r="DF8" s="59">
        <v>136.19999999999999</v>
      </c>
      <c r="DG8" s="59">
        <v>104.8</v>
      </c>
      <c r="DH8" s="59">
        <v>81.5</v>
      </c>
      <c r="DI8" s="59">
        <v>60.7</v>
      </c>
      <c r="DJ8" s="56">
        <v>73.400000000000006</v>
      </c>
      <c r="DK8" s="59">
        <v>238.2</v>
      </c>
      <c r="DL8" s="59">
        <v>245.6</v>
      </c>
      <c r="DM8" s="59">
        <v>264.3</v>
      </c>
      <c r="DN8" s="59">
        <v>276.8</v>
      </c>
      <c r="DO8" s="59">
        <v>273.39999999999998</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アノ　コマキ</cp:lastModifiedBy>
  <dcterms:created xsi:type="dcterms:W3CDTF">2025-12-12T09:31:01Z</dcterms:created>
  <dcterms:modified xsi:type="dcterms:W3CDTF">2026-01-19T07:39:06Z</dcterms:modified>
  <cp:category/>
</cp:coreProperties>
</file>