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F0E9AA4-A52E-4224-ADA9-1332F3C3150F}" xr6:coauthVersionLast="47" xr6:coauthVersionMax="47" xr10:uidLastSave="{00000000-0000-0000-0000-000000000000}"/>
  <workbookProtection workbookAlgorithmName="SHA-512" workbookHashValue="R0emlWU2/wNpbBs0TRmq9nhKOakRftH5d5YLzr9BnTdXKf8/p9yjzrP/6ajzFr2ycc9VZVZwirLzIYINMRPIIg==" workbookSaltValue="uhkDCjvni3WoIf5yiy6aN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F85" i="4"/>
  <c r="E85" i="4"/>
  <c r="BB10" i="4"/>
  <c r="AT10" i="4"/>
  <c r="AL10" i="4"/>
  <c r="W10" i="4"/>
  <c r="P10"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<sst xmlns="http://schemas.openxmlformats.org/spreadsheetml/2006/main" count="228" uniqueCount="111">
  <si>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</si>
  <si>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</si>
  <si>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</si>
  <si>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</si>
  <si>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</si>
  <si>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</si>
  <si>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</si>
  <si>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</si>
  <si>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</si>
  <si>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</si>
  <si>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</si>
  <si>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</si>
  <si>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</si>
  <si>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</si>
  <si>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</si>
  <si>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</si>
  <si>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</si>
  <si>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</si>
  <si>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</si>
  <si>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</si>
  <si>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</si>
  <si>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</si>
  <si>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</si>
  <si>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</si>
  <si>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</si>
  <si>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</si>
  <si>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</si>
  <si>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</si>
  <si>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</si>
  <si>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</si>
  <si>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</si>
  <si>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</si>
  <si>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</si>
  <si>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</si>
  <si>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</si>
  <si>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</si>
  <si>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</si>
  <si>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</si>
  <si>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</si>
  <si>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</si>
  <si>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</si>
  <si>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</si>
  <si>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</si>
  <si>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</si>
  <si>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</si>
  <si>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</si>
  <si>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</si>
  <si>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</si>
  <si>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</si>
  <si>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</si>
  <si>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</si>
  <si>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</si>
  <si>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</si>
  <si>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</si>
  <si>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</si>
  <si>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</si>
  <si>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</si>
  <si>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</si>
  <si>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</si>
  <si>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</si>
  <si>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</si>
  <si>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</si>
  <si>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</si>
  <si>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</si>
  <si>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</si>
  <si>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</si>
  <si>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</si>
  <si>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</si>
  <si>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</si>
  <si>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</si>
  <si>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</si>
  <si>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</si>
  <si>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</si>
  <si>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</si>
  <si>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</si>
  <si>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</si>
  <si>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</si>
  <si>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</si>
  <si>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</si>
  <si>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</si>
  <si>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</si>
  <si>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</si>
  <si>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</si>
  <si>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</si>
  <si>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</si>
  <si>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</si>
  <si>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</si>
  <si>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</si>
  <si>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</si>
  <si>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</si>
  <si>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</si>
  <si>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</si>
  <si>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</si>
  <si>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</si>
  <si>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</si>
  <si>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</si>
  <si>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</si>
  <si>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</si>
  <si>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</si>
  <si>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</si>
  <si>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</si>
  <si>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</si>
  <si>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</si>
  <si>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</si>
  <si>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</si>
  <si>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</si>
  <si>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</si>
  <si>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</si>
  <si>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①経常収支は毎年度黒字を計上しており、②累積欠損金も発生しておらず、現在の経営状況は良好といえます。さらに、③流動比率は100％以上を維持しており、短期的な資金状況も良好といえます。
　令和2年度以降、職員数減少等に伴う人件費等の縮減により、①経常収支比率は安定して100％以上を維持し、⑥給水原価は低水準となり、⑤料金回収率は100％以上を維持しています。さらに、令和6年度からの大阪市との庭窪浄水場共同運用を見越して、浄水施設の維持管理費用が抑制傾向となり、令和2年度以降の⑤料金回収率は類似団体平均値を上回っています。
　また、本市は令和5年度まで単独で浄水場を擁し、浄水施設の建設改良費の財源として企業債を発行(企業債残高の約2割が浄水施設に係るもの)してきました。これにより、④企業債残高対給水収益比率は類似団体平均値に比べて高い値となっています。
　⑦施設利用率と⑧有収率は、類似団体平均値を上回っており、経営の効率性を維持できているといえます。</t>
    <rPh sb="184" eb="186">
      <t>レイワ</t>
    </rPh>
    <rPh sb="187" eb="189">
      <t>ネンド</t>
    </rPh>
    <rPh sb="202" eb="206">
      <t>キョウドウウンヨウ</t>
    </rPh>
    <rPh sb="207" eb="209">
      <t>ミコ</t>
    </rPh>
    <rPh sb="226" eb="228">
      <t>ケイコウ</t>
    </rPh>
    <rPh sb="271" eb="273">
      <t>レイワ</t>
    </rPh>
    <rPh sb="274" eb="276">
      <t>ネンド</t>
    </rPh>
    <rPh sb="278" eb="280">
      <t>タンドク</t>
    </rPh>
    <phoneticPr fontId="4"/>
  </si>
  <si>
    <t>　本市は早期(府内で3番目)に配水管を布設し給水を開始したことから、②管路経年化率は類似団体平均値に比べて高くなっています。特に、昭和44年度から令和元年度までに年平均8kmの配水管を布設しており、これらが順次法定耐用年数を経過しているため、数値は上昇傾向にあります。
　これに対して、本市では、老朽管路の更新事業を主要施策として位置付け、年間施工距離約3.6kmの更新を計画的に実施しており、③管路更新率は類似団体平均値より高い値となっています。
　また、令和6年度は大規模な施設更新がなかったことから、令和5年度に比べて①有形固定資産減価償却率は僅かに上昇しています。</t>
    <rPh sb="65" eb="67">
      <t>ショウワ</t>
    </rPh>
    <rPh sb="69" eb="70">
      <t>ネン</t>
    </rPh>
    <rPh sb="70" eb="71">
      <t>ド</t>
    </rPh>
    <rPh sb="73" eb="75">
      <t>レイワ</t>
    </rPh>
    <rPh sb="75" eb="78">
      <t>ガンネンド</t>
    </rPh>
    <rPh sb="81" eb="84">
      <t>ネンヘイキン</t>
    </rPh>
    <rPh sb="229" eb="231">
      <t>レイワ</t>
    </rPh>
    <rPh sb="232" eb="234">
      <t>ネンド</t>
    </rPh>
    <rPh sb="235" eb="238">
      <t>ダイキボ</t>
    </rPh>
    <rPh sb="239" eb="243">
      <t>シセツコウシン</t>
    </rPh>
    <rPh sb="275" eb="276">
      <t>ワズ</t>
    </rPh>
    <rPh sb="278" eb="280">
      <t>ジョウショウ</t>
    </rPh>
    <phoneticPr fontId="4"/>
  </si>
  <si>
    <t>　節水意識の定着や節水型生活機器の普及により水道料金収入の減少が続いているものの、費用の抑制により令和6年度は純利益を計上し、現在の経営状況は概ね良好であるといえます。しかし、今後も給水収益の減少が見込まれる中、配水管等の水道施設の更新事業を実施していく必要があり、事業経営は年々厳しさを増すことが予測されます。
　一方、令和6年度からの大阪市との庭窪浄水場共同運用により、40年間の浄水施設の更新事業費を大幅に縮減できる見込みです。また、老朽管路の更新事業については、令和10年度までに基幹管路の耐震化率を50％以上とすることを目標として計画的に実施します。
　なお、経営戦略の計画期間(令和元年度から10年度まで)における試算では、水道料金の改定を実施することなく経営を維持できる見込みです。</t>
    <rPh sb="174" eb="175">
      <t>ニワ</t>
    </rPh>
    <rPh sb="175" eb="176">
      <t>クボ</t>
    </rPh>
    <rPh sb="181" eb="183">
      <t>ウンヨウ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</si>
</sst>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1.04</c:v>
                </c:pt>
                <c:pt idx="1">
                  <c:v>1.1299999999999999</c:v>
                </c:pt>
                <c:pt idx="2">
                  <c:v>1.27</c:v>
                </c:pt>
                <c:pt idx="3">
                  <c:v>1.2</c:v>
                </c:pt>
                <c:pt idx="4">
                  <c:v>1.18</c:v>
                </c:pt>
              </c:numCache>
            </c:numRef>
          </c:val>
          <c:extLst>
            <c:ext xmlns:c16="http://schemas.microsoft.com/office/drawing/2014/chart" uri="{C3380CC4-5D6E-409C-BE32-E72D297353CC}">
              <c16:uniqueId val="{00000000-0411-4C60-9373-8D820D67DE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411-4C60-9373-8D820D67DE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70.13</c:v>
                </c:pt>
                <c:pt idx="1">
                  <c:v>67.84</c:v>
                </c:pt>
                <c:pt idx="2">
                  <c:v>65.569999999999993</c:v>
                </c:pt>
                <c:pt idx="3">
                  <c:v>64.34</c:v>
                </c:pt>
                <c:pt idx="4">
                  <c:v>67.95</c:v>
                </c:pt>
              </c:numCache>
            </c:numRef>
          </c:val>
          <c:extLst>
            <c:ext xmlns:c16="http://schemas.microsoft.com/office/drawing/2014/chart" uri="{C3380CC4-5D6E-409C-BE32-E72D297353CC}">
              <c16:uniqueId val="{00000000-51AF-47C7-9F3B-43CDB22F1A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1AF-47C7-9F3B-43CDB22F1A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c:v>
                </c:pt>
                <c:pt idx="1">
                  <c:v>94.18</c:v>
                </c:pt>
                <c:pt idx="2">
                  <c:v>94.8</c:v>
                </c:pt>
                <c:pt idx="3">
                  <c:v>95.52</c:v>
                </c:pt>
                <c:pt idx="4">
                  <c:v>95.78</c:v>
                </c:pt>
              </c:numCache>
            </c:numRef>
          </c:val>
          <c:extLst>
            <c:ext xmlns:c16="http://schemas.microsoft.com/office/drawing/2014/chart" uri="{C3380CC4-5D6E-409C-BE32-E72D297353CC}">
              <c16:uniqueId val="{00000000-247A-4238-A47A-AA5A22C8A7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247A-4238-A47A-AA5A22C8A7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112.74</c:v>
                </c:pt>
                <c:pt idx="1">
                  <c:v>115.11</c:v>
                </c:pt>
                <c:pt idx="2">
                  <c:v>112.85</c:v>
                </c:pt>
                <c:pt idx="3">
                  <c:v>115.68</c:v>
                </c:pt>
                <c:pt idx="4">
                  <c:v>107.98</c:v>
                </c:pt>
              </c:numCache>
            </c:numRef>
          </c:val>
          <c:extLst>
            <c:ext xmlns:c16="http://schemas.microsoft.com/office/drawing/2014/chart" uri="{C3380CC4-5D6E-409C-BE32-E72D297353CC}">
              <c16:uniqueId val="{00000000-01AD-40AB-B1BF-3ED72D7A821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01AD-40AB-B1BF-3ED72D7A821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56.14</c:v>
                </c:pt>
                <c:pt idx="1">
                  <c:v>56.9</c:v>
                </c:pt>
                <c:pt idx="2">
                  <c:v>57.35</c:v>
                </c:pt>
                <c:pt idx="3">
                  <c:v>54.89</c:v>
                </c:pt>
                <c:pt idx="4">
                  <c:v>55.79</c:v>
                </c:pt>
              </c:numCache>
            </c:numRef>
          </c:val>
          <c:extLst>
            <c:ext xmlns:c16="http://schemas.microsoft.com/office/drawing/2014/chart" uri="{C3380CC4-5D6E-409C-BE32-E72D297353CC}">
              <c16:uniqueId val="{00000000-E264-4644-834F-0D30D7FA62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264-4644-834F-0D30D7FA62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43.35</c:v>
                </c:pt>
                <c:pt idx="1">
                  <c:v>44.35</c:v>
                </c:pt>
                <c:pt idx="2">
                  <c:v>44.69</c:v>
                </c:pt>
                <c:pt idx="3">
                  <c:v>45.15</c:v>
                </c:pt>
                <c:pt idx="4">
                  <c:v>46.04</c:v>
                </c:pt>
              </c:numCache>
            </c:numRef>
          </c:val>
          <c:extLst>
            <c:ext xmlns:c16="http://schemas.microsoft.com/office/drawing/2014/chart" uri="{C3380CC4-5D6E-409C-BE32-E72D297353CC}">
              <c16:uniqueId val="{00000000-DC6C-4A10-B8CC-F728A1053E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DC6C-4A10-B8CC-F728A1053E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6-4EB6-9D10-6CA9C463D3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34A6-4EB6-9D10-6CA9C463D3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169.17</c:v>
                </c:pt>
                <c:pt idx="1">
                  <c:v>187.4</c:v>
                </c:pt>
                <c:pt idx="2">
                  <c:v>198.91</c:v>
                </c:pt>
                <c:pt idx="3">
                  <c:v>257.04000000000002</c:v>
                </c:pt>
                <c:pt idx="4">
                  <c:v>255.08</c:v>
                </c:pt>
              </c:numCache>
            </c:numRef>
          </c:val>
          <c:extLst>
            <c:ext xmlns:c16="http://schemas.microsoft.com/office/drawing/2014/chart" uri="{C3380CC4-5D6E-409C-BE32-E72D297353CC}">
              <c16:uniqueId val="{00000000-A26A-4AF7-86AA-13AFD7A0C3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26A-4AF7-86AA-13AFD7A0C3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450.22</c:v>
                </c:pt>
                <c:pt idx="1">
                  <c:v>442.49</c:v>
                </c:pt>
                <c:pt idx="2">
                  <c:v>452.23</c:v>
                </c:pt>
                <c:pt idx="3">
                  <c:v>504.73</c:v>
                </c:pt>
                <c:pt idx="4">
                  <c:v>505</c:v>
                </c:pt>
              </c:numCache>
            </c:numRef>
          </c:val>
          <c:extLst>
            <c:ext xmlns:c16="http://schemas.microsoft.com/office/drawing/2014/chart" uri="{C3380CC4-5D6E-409C-BE32-E72D297353CC}">
              <c16:uniqueId val="{00000000-CDD2-4D48-8208-45181002BF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DD2-4D48-8208-45181002BF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105.84</c:v>
                </c:pt>
                <c:pt idx="1">
                  <c:v>108.63</c:v>
                </c:pt>
                <c:pt idx="2">
                  <c:v>107.18</c:v>
                </c:pt>
                <c:pt idx="3">
                  <c:v>106.52</c:v>
                </c:pt>
                <c:pt idx="4">
                  <c:v>100.5</c:v>
                </c:pt>
              </c:numCache>
            </c:numRef>
          </c:val>
          <c:extLst>
            <c:ext xmlns:c16="http://schemas.microsoft.com/office/drawing/2014/chart" uri="{C3380CC4-5D6E-409C-BE32-E72D297353CC}">
              <c16:uniqueId val="{00000000-5745-4EA0-B201-724780028B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745-4EA0-B201-724780028B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142.43</c:v>
                </c:pt>
                <c:pt idx="1">
                  <c:v>138.9</c:v>
                </c:pt>
                <c:pt idx="2">
                  <c:v>140.61000000000001</c:v>
                </c:pt>
                <c:pt idx="3">
                  <c:v>142.15</c:v>
                </c:pt>
                <c:pt idx="4">
                  <c:v>151.18</c:v>
                </c:pt>
              </c:numCache>
            </c:numRef>
          </c:val>
          <c:extLst>
            <c:ext xmlns:c16="http://schemas.microsoft.com/office/drawing/2014/chart" uri="{C3380CC4-5D6E-409C-BE32-E72D297353CC}">
              <c16:uniqueId val="{00000000-DE12-406B-8ED9-7722B93EC4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DE12-406B-8ED9-7722B93EC4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守口市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140923</v>
      </c>
      <c r="AM8" s="44"/>
      <c r="AN8" s="44"/>
      <c r="AO8" s="44"/>
      <c r="AP8" s="44"/>
      <c r="AQ8" s="44"/>
      <c r="AR8" s="44"/>
      <c r="AS8" s="44"/>
      <c r="AT8" s="45">
        <f>データ!$S$6</f>
        <v>12.71</v>
      </c>
      <c r="AU8" s="46"/>
      <c r="AV8" s="46"/>
      <c r="AW8" s="46"/>
      <c r="AX8" s="46"/>
      <c r="AY8" s="46"/>
      <c r="AZ8" s="46"/>
      <c r="BA8" s="46"/>
      <c r="BB8" s="47">
        <f>データ!$T$6</f>
        <v>11087.57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50.86</v>
      </c>
      <c r="J10" s="46"/>
      <c r="K10" s="46"/>
      <c r="L10" s="46"/>
      <c r="M10" s="46"/>
      <c r="N10" s="46"/>
      <c r="O10" s="77"/>
      <c r="P10" s="47">
        <f>データ!$P$6</f>
        <v>100</v>
      </c>
      <c r="Q10" s="47"/>
      <c r="R10" s="47"/>
      <c r="S10" s="47"/>
      <c r="T10" s="47"/>
      <c r="U10" s="47"/>
      <c r="V10" s="47"/>
      <c r="W10" s="44">
        <f>データ!$Q$6</f>
        <v>2572</v>
      </c>
      <c r="X10" s="44"/>
      <c r="Y10" s="44"/>
      <c r="Z10" s="44"/>
      <c r="AA10" s="44"/>
      <c r="AB10" s="44"/>
      <c r="AC10" s="44"/>
      <c r="AD10" s="2"/>
      <c r="AE10" s="2"/>
      <c r="AF10" s="2"/>
      <c r="AG10" s="2"/>
      <c r="AH10" s="2"/>
      <c r="AI10" s="2"/>
      <c r="AJ10" s="2"/>
      <c r="AK10" s="2"/>
      <c r="AL10" s="44">
        <f>データ!$U$6</f>
        <v>140868</v>
      </c>
      <c r="AM10" s="44"/>
      <c r="AN10" s="44"/>
      <c r="AO10" s="44"/>
      <c r="AP10" s="44"/>
      <c r="AQ10" s="44"/>
      <c r="AR10" s="44"/>
      <c r="AS10" s="44"/>
      <c r="AT10" s="45">
        <f>データ!$V$6</f>
        <v>12.71</v>
      </c>
      <c r="AU10" s="46"/>
      <c r="AV10" s="46"/>
      <c r="AW10" s="46"/>
      <c r="AX10" s="46"/>
      <c r="AY10" s="46"/>
      <c r="AZ10" s="46"/>
      <c r="BA10" s="46"/>
      <c r="BB10" s="47">
        <f>データ!$W$6</f>
        <v>11083.24</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q9aUKxIdcwvEW1Y0jz39sdKzvOkJoBSqlyoQGICdaW9R/Ola7B8u19u75cke7BTEjoT+zB24SJz9P7kl1FZkg==" saltValue="rUyfnOONluD1xJcSOTvC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272094</v>
      </c>
      <c r="D6" s="20">
        <f t="shared" si="3"/>
        <v>46</v>
      </c>
      <c r="E6" s="20">
        <f t="shared" si="3"/>
        <v>1</v>
      </c>
      <c r="F6" s="20">
        <f t="shared" si="3"/>
        <v>0</v>
      </c>
      <c r="G6" s="20">
        <f t="shared" si="3"/>
        <v>1</v>
      </c>
      <c r="H6" s="20" t="str">
        <f t="shared" si="3"/>
        <v>大阪府　守口市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50.86</v>
      </c>
      <c r="P6" s="21">
        <f t="shared" si="3"/>
        <v>100</v>
      </c>
      <c r="Q6" s="21">
        <f t="shared" si="3"/>
        <v>2572</v>
      </c>
      <c r="R6" s="21">
        <f t="shared" si="3"/>
        <v>140923</v>
      </c>
      <c r="S6" s="21">
        <f t="shared" si="3"/>
        <v>12.71</v>
      </c>
      <c r="T6" s="21">
        <f t="shared" si="3"/>
        <v>11087.57</v>
      </c>
      <c r="U6" s="21">
        <f t="shared" si="3"/>
        <v>140868</v>
      </c>
      <c r="V6" s="21">
        <f t="shared" si="3"/>
        <v>12.71</v>
      </c>
      <c r="W6" s="21">
        <f t="shared" si="3"/>
        <v>11083.24</v>
      </c>
      <c r="X6" s="22">
        <f>IF(X7="",NA(),X7)</f>
        <v>112.74</v>
      </c>
      <c r="Y6" s="22">
        <f t="shared" ref="Y6:AG6" si="4">IF(Y7="",NA(),Y7)</f>
        <v>115.11</v>
      </c>
      <c r="Z6" s="22">
        <f t="shared" si="4"/>
        <v>112.85</v>
      </c>
      <c r="AA6" s="22">
        <f t="shared" si="4"/>
        <v>115.68</v>
      </c>
      <c r="AB6" s="22">
        <f t="shared" si="4"/>
        <v>107.98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169.17</v>
      </c>
      <c r="AU6" s="22">
        <f t="shared" ref="AU6:BC6" si="6">IF(AU7="",NA(),AU7)</f>
        <v>187.4</v>
      </c>
      <c r="AV6" s="22">
        <f t="shared" si="6"/>
        <v>198.91</v>
      </c>
      <c r="AW6" s="22">
        <f t="shared" si="6"/>
        <v>257.04000000000002</v>
      </c>
      <c r="AX6" s="22">
        <f t="shared" si="6"/>
        <v>255.08</v>
      </c>
      <c r="AY6" s="22">
        <f t="shared" si="6"/>
        <v>360.96</v>
      </c>
      <c r="AZ6" s="22">
        <f t="shared" si="6"/>
        <v>351.29</v>
      </c>
      <c r="BA6" s="22">
        <f t="shared" si="6"/>
        <v>364.24</v>
      </c>
      <c r="BB6" s="22">
        <f t="shared" si="6"/>
        <v>369.82</v>
      </c>
      <c r="BC6" s="22">
        <f t="shared" si="6"/>
        <v>355.75</v>
      </c>
      <c r="BD6" s="21" t="str">
        <f>IF(BD7="","",IF(BD7="-","【-】","【"&amp;SUBSTITUTE(TEXT(BD7,"#,##0.00"),"-","△")&amp;"】"))</f>
        <v>【239.69】</v>
      </c>
      <c r="BE6" s="22">
        <f>IF(BE7="",NA(),BE7)</f>
        <v>450.22</v>
      </c>
      <c r="BF6" s="22">
        <f t="shared" ref="BF6:BN6" si="7">IF(BF7="",NA(),BF7)</f>
        <v>442.49</v>
      </c>
      <c r="BG6" s="22">
        <f t="shared" si="7"/>
        <v>452.23</v>
      </c>
      <c r="BH6" s="22">
        <f t="shared" si="7"/>
        <v>504.73</v>
      </c>
      <c r="BI6" s="22">
        <f t="shared" si="7"/>
        <v>505</v>
      </c>
      <c r="BJ6" s="22">
        <f t="shared" si="7"/>
        <v>239.18</v>
      </c>
      <c r="BK6" s="22">
        <f t="shared" si="7"/>
        <v>236.29</v>
      </c>
      <c r="BL6" s="22">
        <f t="shared" si="7"/>
        <v>238.77</v>
      </c>
      <c r="BM6" s="22">
        <f t="shared" si="7"/>
        <v>218.57</v>
      </c>
      <c r="BN6" s="22">
        <f t="shared" si="7"/>
        <v>222.45</v>
      </c>
      <c r="BO6" s="21" t="str">
        <f>IF(BO7="","",IF(BO7="-","【-】","【"&amp;SUBSTITUTE(TEXT(BO7,"#,##0.00"),"-","△")&amp;"】"))</f>
        <v>【264.86】</v>
      </c>
      <c r="BP6" s="22">
        <f>IF(BP7="",NA(),BP7)</f>
        <v>105.84</v>
      </c>
      <c r="BQ6" s="22">
        <f t="shared" ref="BQ6:BY6" si="8">IF(BQ7="",NA(),BQ7)</f>
        <v>108.63</v>
      </c>
      <c r="BR6" s="22">
        <f t="shared" si="8"/>
        <v>107.18</v>
      </c>
      <c r="BS6" s="22">
        <f t="shared" si="8"/>
        <v>106.52</v>
      </c>
      <c r="BT6" s="22">
        <f t="shared" si="8"/>
        <v>100.5</v>
      </c>
      <c r="BU6" s="22">
        <f t="shared" si="8"/>
        <v>101.89</v>
      </c>
      <c r="BV6" s="22">
        <f t="shared" si="8"/>
        <v>104.33</v>
      </c>
      <c r="BW6" s="22">
        <f t="shared" si="8"/>
        <v>98.85</v>
      </c>
      <c r="BX6" s="22">
        <f t="shared" si="8"/>
        <v>101.78</v>
      </c>
      <c r="BY6" s="22">
        <f t="shared" si="8"/>
        <v>100.33</v>
      </c>
      <c r="BZ6" s="21" t="str">
        <f>IF(BZ7="","",IF(BZ7="-","【-】","【"&amp;SUBSTITUTE(TEXT(BZ7,"#,##0.00"),"-","△")&amp;"】"))</f>
        <v>【97.59】</v>
      </c>
      <c r="CA6" s="22">
        <f>IF(CA7="",NA(),CA7)</f>
        <v>142.43</v>
      </c>
      <c r="CB6" s="22">
        <f t="shared" ref="CB6:CJ6" si="9">IF(CB7="",NA(),CB7)</f>
        <v>138.9</v>
      </c>
      <c r="CC6" s="22">
        <f t="shared" si="9"/>
        <v>140.61000000000001</v>
      </c>
      <c r="CD6" s="22">
        <f t="shared" si="9"/>
        <v>142.15</v>
      </c>
      <c r="CE6" s="22">
        <f t="shared" si="9"/>
        <v>151.18</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70.13</v>
      </c>
      <c r="CM6" s="22">
        <f t="shared" ref="CM6:CU6" si="10">IF(CM7="",NA(),CM7)</f>
        <v>67.84</v>
      </c>
      <c r="CN6" s="22">
        <f t="shared" si="10"/>
        <v>65.569999999999993</v>
      </c>
      <c r="CO6" s="22">
        <f t="shared" si="10"/>
        <v>64.34</v>
      </c>
      <c r="CP6" s="22">
        <f t="shared" si="10"/>
        <v>67.95</v>
      </c>
      <c r="CQ6" s="22">
        <f t="shared" si="10"/>
        <v>63.23</v>
      </c>
      <c r="CR6" s="22">
        <f t="shared" si="10"/>
        <v>62.59</v>
      </c>
      <c r="CS6" s="22">
        <f t="shared" si="10"/>
        <v>61.81</v>
      </c>
      <c r="CT6" s="22">
        <f t="shared" si="10"/>
        <v>62.35</v>
      </c>
      <c r="CU6" s="22">
        <f t="shared" si="10"/>
        <v>62.69</v>
      </c>
      <c r="CV6" s="21" t="str">
        <f>IF(CV7="","",IF(CV7="-","【-】","【"&amp;SUBSTITUTE(TEXT(CV7,"#,##0.00"),"-","△")&amp;"】"))</f>
        <v>【60.21】</v>
      </c>
      <c r="CW6" s="22">
        <f>IF(CW7="",NA(),CW7)</f>
        <v>92.4</v>
      </c>
      <c r="CX6" s="22">
        <f t="shared" ref="CX6:DF6" si="11">IF(CX7="",NA(),CX7)</f>
        <v>94.18</v>
      </c>
      <c r="CY6" s="22">
        <f t="shared" si="11"/>
        <v>94.8</v>
      </c>
      <c r="CZ6" s="22">
        <f t="shared" si="11"/>
        <v>95.52</v>
      </c>
      <c r="DA6" s="22">
        <f t="shared" si="11"/>
        <v>95.78</v>
      </c>
      <c r="DB6" s="22">
        <f t="shared" si="11"/>
        <v>89.35</v>
      </c>
      <c r="DC6" s="22">
        <f t="shared" si="11"/>
        <v>89.7</v>
      </c>
      <c r="DD6" s="22">
        <f t="shared" si="11"/>
        <v>89.24</v>
      </c>
      <c r="DE6" s="22">
        <f t="shared" si="11"/>
        <v>88.71</v>
      </c>
      <c r="DF6" s="22">
        <f t="shared" si="11"/>
        <v>88.32</v>
      </c>
      <c r="DG6" s="21" t="str">
        <f>IF(DG7="","",IF(DG7="-","【-】","【"&amp;SUBSTITUTE(TEXT(DG7,"#,##0.00"),"-","△")&amp;"】"))</f>
        <v>【89.21】</v>
      </c>
      <c r="DH6" s="22">
        <f>IF(DH7="",NA(),DH7)</f>
        <v>56.14</v>
      </c>
      <c r="DI6" s="22">
        <f t="shared" ref="DI6:DQ6" si="12">IF(DI7="",NA(),DI7)</f>
        <v>56.9</v>
      </c>
      <c r="DJ6" s="22">
        <f t="shared" si="12"/>
        <v>57.35</v>
      </c>
      <c r="DK6" s="22">
        <f t="shared" si="12"/>
        <v>54.89</v>
      </c>
      <c r="DL6" s="22">
        <f t="shared" si="12"/>
        <v>55.79</v>
      </c>
      <c r="DM6" s="22">
        <f t="shared" si="12"/>
        <v>49.62</v>
      </c>
      <c r="DN6" s="22">
        <f t="shared" si="12"/>
        <v>50.5</v>
      </c>
      <c r="DO6" s="22">
        <f t="shared" si="12"/>
        <v>51.28</v>
      </c>
      <c r="DP6" s="22">
        <f t="shared" si="12"/>
        <v>51.95</v>
      </c>
      <c r="DQ6" s="22">
        <f t="shared" si="12"/>
        <v>52.55</v>
      </c>
      <c r="DR6" s="21" t="str">
        <f>IF(DR7="","",IF(DR7="-","【-】","【"&amp;SUBSTITUTE(TEXT(DR7,"#,##0.00"),"-","△")&amp;"】"))</f>
        <v>【52.41】</v>
      </c>
      <c r="DS6" s="22">
        <f>IF(DS7="",NA(),DS7)</f>
        <v>43.35</v>
      </c>
      <c r="DT6" s="22">
        <f t="shared" ref="DT6:EB6" si="13">IF(DT7="",NA(),DT7)</f>
        <v>44.35</v>
      </c>
      <c r="DU6" s="22">
        <f t="shared" si="13"/>
        <v>44.69</v>
      </c>
      <c r="DV6" s="22">
        <f t="shared" si="13"/>
        <v>45.15</v>
      </c>
      <c r="DW6" s="22">
        <f t="shared" si="13"/>
        <v>46.04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1.04</v>
      </c>
      <c r="EE6" s="22">
        <f t="shared" ref="EE6:EM6" si="14">IF(EE7="",NA(),EE7)</f>
        <v>1.1299999999999999</v>
      </c>
      <c r="EF6" s="22">
        <f t="shared" si="14"/>
        <v>1.27</v>
      </c>
      <c r="EG6" s="22">
        <f t="shared" si="14"/>
        <v>1.2</v>
      </c>
      <c r="EH6" s="22">
        <f t="shared" si="14"/>
        <v>1.18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272094</v>
      </c>
      <c r="D7" s="24">
        <v>46</v>
      </c>
      <c r="E7" s="24">
        <v>1</v>
      </c>
      <c r="F7" s="24">
        <v>0</v>
      </c>
      <c r="G7" s="24">
        <v>1</v>
      </c>
      <c r="H7" s="24" t="s">
        <v>92</v>
      </c>
      <c r="I7" s="24" t="s">
        <v>93</v>
      </c>
      <c r="J7" s="24" t="s">
        <v>94</v>
      </c>
      <c r="K7" s="24" t="s">
        <v>95</v>
      </c>
      <c r="L7" s="24" t="s">
        <v>96</v>
      </c>
      <c r="M7" s="24" t="s">
        <v>97</v>
      </c>
      <c r="N7" s="25" t="s">
        <v>98</v>
      </c>
      <c r="O7" s="25">
        <v>50.86</v>
      </c>
      <c r="P7" s="25">
        <v>100</v>
      </c>
      <c r="Q7" s="25">
        <v>2572</v>
      </c>
      <c r="R7" s="25">
        <v>140923</v>
      </c>
      <c r="S7" s="25">
        <v>12.71</v>
      </c>
      <c r="T7" s="25">
        <v>11087.57</v>
      </c>
      <c r="U7" s="25">
        <v>140868</v>
      </c>
      <c r="V7" s="25">
        <v>12.71</v>
      </c>
      <c r="W7" s="25">
        <v>11083.24</v>
      </c>
      <c r="X7" s="25">
        <v>112.74</v>
      </c>
      <c r="Y7" s="25">
        <v>115.11</v>
      </c>
      <c r="Z7" s="25">
        <v>112.85</v>
      </c>
      <c r="AA7" s="25">
        <v>115.68</v>
      </c>
      <c r="AB7" s="25">
        <v>107.98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169.17</v>
      </c>
      <c r="AU7" s="25">
        <v>187.4</v>
      </c>
      <c r="AV7" s="25">
        <v>198.91</v>
      </c>
      <c r="AW7" s="25">
        <v>257.04000000000002</v>
      </c>
      <c r="AX7" s="25">
        <v>255.08</v>
      </c>
      <c r="AY7" s="25">
        <v>360.96</v>
      </c>
      <c r="AZ7" s="25">
        <v>351.29</v>
      </c>
      <c r="BA7" s="25">
        <v>364.24</v>
      </c>
      <c r="BB7" s="25">
        <v>369.82</v>
      </c>
      <c r="BC7" s="25">
        <v>355.75</v>
      </c>
      <c r="BD7" s="25">
        <v>239.69</v>
      </c>
      <c r="BE7" s="25">
        <v>450.22</v>
      </c>
      <c r="BF7" s="25">
        <v>442.49</v>
      </c>
      <c r="BG7" s="25">
        <v>452.23</v>
      </c>
      <c r="BH7" s="25">
        <v>504.73</v>
      </c>
      <c r="BI7" s="25">
        <v>505</v>
      </c>
      <c r="BJ7" s="25">
        <v>239.18</v>
      </c>
      <c r="BK7" s="25">
        <v>236.29</v>
      </c>
      <c r="BL7" s="25">
        <v>238.77</v>
      </c>
      <c r="BM7" s="25">
        <v>218.57</v>
      </c>
      <c r="BN7" s="25">
        <v>222.45</v>
      </c>
      <c r="BO7" s="25">
        <v>264.86</v>
      </c>
      <c r="BP7" s="25">
        <v>105.84</v>
      </c>
      <c r="BQ7" s="25">
        <v>108.63</v>
      </c>
      <c r="BR7" s="25">
        <v>107.18</v>
      </c>
      <c r="BS7" s="25">
        <v>106.52</v>
      </c>
      <c r="BT7" s="25">
        <v>100.5</v>
      </c>
      <c r="BU7" s="25">
        <v>101.89</v>
      </c>
      <c r="BV7" s="25">
        <v>104.33</v>
      </c>
      <c r="BW7" s="25">
        <v>98.85</v>
      </c>
      <c r="BX7" s="25">
        <v>101.78</v>
      </c>
      <c r="BY7" s="25">
        <v>100.33</v>
      </c>
      <c r="BZ7" s="25">
        <v>97.59</v>
      </c>
      <c r="CA7" s="25">
        <v>142.43</v>
      </c>
      <c r="CB7" s="25">
        <v>138.9</v>
      </c>
      <c r="CC7" s="25">
        <v>140.61000000000001</v>
      </c>
      <c r="CD7" s="25">
        <v>142.15</v>
      </c>
      <c r="CE7" s="25">
        <v>151.18</v>
      </c>
      <c r="CF7" s="25">
        <v>156.32</v>
      </c>
      <c r="CG7" s="25">
        <v>157.4</v>
      </c>
      <c r="CH7" s="25">
        <v>162.61000000000001</v>
      </c>
      <c r="CI7" s="25">
        <v>163.94</v>
      </c>
      <c r="CJ7" s="25">
        <v>169.31</v>
      </c>
      <c r="CK7" s="25">
        <v>181.66</v>
      </c>
      <c r="CL7" s="25">
        <v>70.13</v>
      </c>
      <c r="CM7" s="25">
        <v>67.84</v>
      </c>
      <c r="CN7" s="25">
        <v>65.569999999999993</v>
      </c>
      <c r="CO7" s="25">
        <v>64.34</v>
      </c>
      <c r="CP7" s="25">
        <v>67.95</v>
      </c>
      <c r="CQ7" s="25">
        <v>63.23</v>
      </c>
      <c r="CR7" s="25">
        <v>62.59</v>
      </c>
      <c r="CS7" s="25">
        <v>61.81</v>
      </c>
      <c r="CT7" s="25">
        <v>62.35</v>
      </c>
      <c r="CU7" s="25">
        <v>62.69</v>
      </c>
      <c r="CV7" s="25">
        <v>60.21</v>
      </c>
      <c r="CW7" s="25">
        <v>92.4</v>
      </c>
      <c r="CX7" s="25">
        <v>94.18</v>
      </c>
      <c r="CY7" s="25">
        <v>94.8</v>
      </c>
      <c r="CZ7" s="25">
        <v>95.52</v>
      </c>
      <c r="DA7" s="25">
        <v>95.78</v>
      </c>
      <c r="DB7" s="25">
        <v>89.35</v>
      </c>
      <c r="DC7" s="25">
        <v>89.7</v>
      </c>
      <c r="DD7" s="25">
        <v>89.24</v>
      </c>
      <c r="DE7" s="25">
        <v>88.71</v>
      </c>
      <c r="DF7" s="25">
        <v>88.32</v>
      </c>
      <c r="DG7" s="25">
        <v>89.21</v>
      </c>
      <c r="DH7" s="25">
        <v>56.14</v>
      </c>
      <c r="DI7" s="25">
        <v>56.9</v>
      </c>
      <c r="DJ7" s="25">
        <v>57.35</v>
      </c>
      <c r="DK7" s="25">
        <v>54.89</v>
      </c>
      <c r="DL7" s="25">
        <v>55.79</v>
      </c>
      <c r="DM7" s="25">
        <v>49.62</v>
      </c>
      <c r="DN7" s="25">
        <v>50.5</v>
      </c>
      <c r="DO7" s="25">
        <v>51.28</v>
      </c>
      <c r="DP7" s="25">
        <v>51.95</v>
      </c>
      <c r="DQ7" s="25">
        <v>52.55</v>
      </c>
      <c r="DR7" s="25">
        <v>52.41</v>
      </c>
      <c r="DS7" s="25">
        <v>43.35</v>
      </c>
      <c r="DT7" s="25">
        <v>44.35</v>
      </c>
      <c r="DU7" s="25">
        <v>44.69</v>
      </c>
      <c r="DV7" s="25">
        <v>45.15</v>
      </c>
      <c r="DW7" s="25">
        <v>46.04</v>
      </c>
      <c r="DX7" s="25">
        <v>19.510000000000002</v>
      </c>
      <c r="DY7" s="25">
        <v>21.19</v>
      </c>
      <c r="DZ7" s="25">
        <v>22.64</v>
      </c>
      <c r="EA7" s="25">
        <v>24.49</v>
      </c>
      <c r="EB7" s="25">
        <v>25.85</v>
      </c>
      <c r="EC7" s="25">
        <v>26.78</v>
      </c>
      <c r="ED7" s="25">
        <v>1.04</v>
      </c>
      <c r="EE7" s="25">
        <v>1.1299999999999999</v>
      </c>
      <c r="EF7" s="25">
        <v>1.27</v>
      </c>
      <c r="EG7" s="25">
        <v>1.2</v>
      </c>
      <c r="EH7" s="25">
        <v>1.18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2026-01-29T02:42:44Z</cp:lastPrinted>
  <dcterms:created xsi:type="dcterms:W3CDTF">2025-12-12T09:19:37Z</dcterms:created>
  <dcterms:modified xsi:type="dcterms:W3CDTF">2026-02-18T06:41:24Z</dcterms:modified>
  <cp:category/>
</cp:coreProperties>
</file>