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6FC85D10-6FCF-4CB6-B2E6-85D5204E6F97}" xr6:coauthVersionLast="47" xr6:coauthVersionMax="47" xr10:uidLastSave="{00000000-0000-0000-0000-000000000000}"/>
  <workbookProtection workbookAlgorithmName="SHA-512" workbookHashValue="DrgdO4pVwEN9/eLDW9Pu8yqSolwo/FizM8F0/cW1ott6Hxk+YL01MQzLBRknvrlPfZFu97xX+bqZ+wRtB9c9Kw==" workbookSaltValue="+eP/YW7TFPVO3fSSzFYhPg=="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G85" i="4"/>
  <c r="BB10" i="4"/>
  <c r="W10" i="4"/>
  <c r="B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<sst xmlns="http://schemas.openxmlformats.org/spreadsheetml/2006/main" count="236" uniqueCount="116">
  <si>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</si>
  <si>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</si>
  <si>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</si>
  <si>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</si>
  <si>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</si>
  <si>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</si>
  <si>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</si>
  <si>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</si>
  <si>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</si>
  <si>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</si>
  <si>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</si>
  <si>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</si>
  <si>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</si>
  <si>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</si>
  <si>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</si>
  <si>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</si>
  <si>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</si>
  <si>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</si>
  <si>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</si>
  <si>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</si>
  <si>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</si>
  <si>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</si>
  <si>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</si>
  <si>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</si>
  <si>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</si>
  <si>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</si>
  <si>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</si>
  <si>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</si>
  <si>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</si>
  <si>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</si>
  <si>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</si>
  <si>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</si>
  <si>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</si>
  <si>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</si>
  <si>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</si>
  <si>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</si>
  <si>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</si>
  <si>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</si>
  <si>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</si>
  <si>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</si>
  <si>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</si>
  <si>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</si>
  <si>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</si>
  <si>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</si>
  <si>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</si>
  <si>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</si>
  <si>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</si>
  <si>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</si>
  <si>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</si>
  <si>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</si>
  <si>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</si>
  <si>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</si>
  <si>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</si>
  <si>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</si>
  <si>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</si>
  <si>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</si>
  <si>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</si>
  <si>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</si>
  <si>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</si>
  <si>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</si>
  <si>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</si>
  <si>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</si>
  <si>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</si>
  <si>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</si>
  <si>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</si>
  <si>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</si>
  <si>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</si>
  <si>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</si>
  <si>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</si>
  <si>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</si>
  <si>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</si>
  <si>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</si>
  <si>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</si>
  <si>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</si>
  <si>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</si>
  <si>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</si>
  <si>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</si>
  <si>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</si>
  <si>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</si>
  <si>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</si>
  <si>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</si>
  <si>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</si>
  <si>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</si>
  <si>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</si>
  <si>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</si>
  <si>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</si>
  <si>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</si>
  <si>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</si>
  <si>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</si>
  <si>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</si>
  <si>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</si>
  <si>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</si>
  <si>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</si>
  <si>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</si>
  <si>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</si>
  <si>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</si>
  <si>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貝塚市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</si>
  <si>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</si>
  <si>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</si>
  <si>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</si>
  <si>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</si>
  <si>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</si>
  <si>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</si>
  <si>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</si>
  <si>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</si>
  <si>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</si>
  <si>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</si>
  <si>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</si>
  <si>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</si>
  <si>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</si>
  <si>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</si>
  <si>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</si>
  <si>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</si>
  <si>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有形固定資産減価償却率は、令和元年度から地方公営企業法を適用したため、類似団体平均値よりも低くなっている。
　管渠老朽化率は0.00％になっているが、汚水管渠は供用開始後35年程度であり、法定耐用年数を経過した管渠は存在しないためである。
　管渠改善率は0.00％になっているが、汚水管渠は供用開始後35年程度と著しい劣化は見られないためである。地域条件によっては劣化が進行している管渠もあることから、それらの管渠については、ストックマネジメント計画に基づき、計画的に点検調査を行い、順次改築更新を行っていく。
　供用開始から35年以上経過するポンプ場については、ストックマネジメント計画に基づき改築更新を行っている。</t>
    <rPh sb="223" eb="225">
      <t>ケイカク</t>
    </rPh>
    <rPh sb="226" eb="227">
      <t>モト</t>
    </rPh>
    <rPh sb="230" eb="233">
      <t>ケイカクテキ</t>
    </rPh>
    <rPh sb="234" eb="238">
      <t>テンケンチョウサ</t>
    </rPh>
    <rPh sb="239" eb="240">
      <t>オコナ</t>
    </rPh>
    <phoneticPr fontId="4"/>
  </si>
  <si>
    <t>　経常収支比率は102.51％となり、類似団体平均値の106.25％よりは低いものの、経常収支で黒字を計上することができた。
　累積欠損金比率は0％となっており、類似団体よりも健全な状態となっている。
　流動比率は翌年度償還の建設改良に充てた企業債の計上により29.38％となり、類似団体平均値の94.74％を大きく下回った。
　企業債残高対事業規模比率は1,303.84％となり、事業開始当初の大規模投資分の企業債が残っているため、類似団体平均値の約2倍となった。
　経費回収率は93.51％で、平成30年4月の下水道使用料の改定等の影響により、類似団体平均値93.49％よりも僅かに高い数値となっているが、汚水処理に係る経費を下水道使用料で賄えていない状態となっている。
　汚水処理原価は148.26円で、類似団体平均値141.68円よりも高い数値であり、前年度よりも0.98ポイント上昇した。
　なお、施設利用率については、単独処理場を設置していないため、当該値を計上していない。</t>
    <rPh sb="227" eb="228">
      <t>ヤク</t>
    </rPh>
    <rPh sb="290" eb="291">
      <t>ワズ</t>
    </rPh>
    <rPh sb="293" eb="295">
      <t>ジャッカン</t>
    </rPh>
    <phoneticPr fontId="4"/>
  </si>
  <si>
    <t>令和6年度決算では収益的収支で最終黒字を計上することができたが、今後は、下水道施設の整備及び更新に伴う減価償却費の増加、流域下水道維持管理負担金の増加、企業債償還金が高水準で継続すること等により、厳しい経営が続く見込みである。
　その中で、今後も下水道サービスを持続できるよう効率的な事業運営を目指すため、令和2年度から令和11年度までを計画期間とし、令和7年中に中間見直しを行った「第4次貝塚市中長期下水道整備計画」及び「貝塚市下水道事業経営戦略」に基づき、計画的な整備・改築更新を進めるとともに、更なる経費の節減、安定的な収入の確保に努め、収支改善に向けた取組みを着実に進めていく。</t>
    <rPh sb="176" eb="178">
      <t>レイワ</t>
    </rPh>
    <rPh sb="179" eb="181">
      <t>ネンチュウ</t>
    </rPh>
    <rPh sb="182" eb="186">
      <t>チュウカンミナオ</t>
    </rPh>
    <rPh sb="188" eb="189">
      <t>オコナ</t>
    </rPh>
    <rPh sb="226" eb="227">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</si>
</sst>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E0-4B4C-AD98-3EDE2B58110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4CE0-4B4C-AD98-3EDE2B58110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F5-4265-AC7A-CDF7E5AB24F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81F5-4265-AC7A-CDF7E5AB24F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86.95</c:v>
                </c:pt>
                <c:pt idx="1">
                  <c:v>86.09</c:v>
                </c:pt>
                <c:pt idx="2">
                  <c:v>85.97</c:v>
                </c:pt>
                <c:pt idx="3">
                  <c:v>86.11</c:v>
                </c:pt>
                <c:pt idx="4">
                  <c:v>86.16</c:v>
                </c:pt>
              </c:numCache>
            </c:numRef>
          </c:val>
          <c:extLst>
            <c:ext xmlns:c16="http://schemas.microsoft.com/office/drawing/2014/chart" uri="{C3380CC4-5D6E-409C-BE32-E72D297353CC}">
              <c16:uniqueId val="{00000000-75BD-40CF-9E54-D1C294A956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75BD-40CF-9E54-D1C294A956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101.32</c:v>
                </c:pt>
                <c:pt idx="1">
                  <c:v>101.21</c:v>
                </c:pt>
                <c:pt idx="2">
                  <c:v>101.78</c:v>
                </c:pt>
                <c:pt idx="3">
                  <c:v>102.24</c:v>
                </c:pt>
                <c:pt idx="4">
                  <c:v>102.51</c:v>
                </c:pt>
              </c:numCache>
            </c:numRef>
          </c:val>
          <c:extLst>
            <c:ext xmlns:c16="http://schemas.microsoft.com/office/drawing/2014/chart" uri="{C3380CC4-5D6E-409C-BE32-E72D297353CC}">
              <c16:uniqueId val="{00000000-0A40-4645-9BC9-39980E3F6A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0A40-4645-9BC9-39980E3F6A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6.14</c:v>
                </c:pt>
                <c:pt idx="1">
                  <c:v>8.86</c:v>
                </c:pt>
                <c:pt idx="2">
                  <c:v>11.4</c:v>
                </c:pt>
                <c:pt idx="3">
                  <c:v>14.03</c:v>
                </c:pt>
                <c:pt idx="4">
                  <c:v>16.09</c:v>
                </c:pt>
              </c:numCache>
            </c:numRef>
          </c:val>
          <c:extLst>
            <c:ext xmlns:c16="http://schemas.microsoft.com/office/drawing/2014/chart" uri="{C3380CC4-5D6E-409C-BE32-E72D297353CC}">
              <c16:uniqueId val="{00000000-C10D-4A7A-A32F-8B54C13BFF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C10D-4A7A-A32F-8B54C13BFF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A7-4AEB-A519-F7155B3D9F7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1FA7-4AEB-A519-F7155B3D9F7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70-4BA7-BE02-68F963CC74E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4170-4BA7-BE02-68F963CC74E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23.07</c:v>
                </c:pt>
                <c:pt idx="1">
                  <c:v>29.76</c:v>
                </c:pt>
                <c:pt idx="2">
                  <c:v>33.92</c:v>
                </c:pt>
                <c:pt idx="3">
                  <c:v>25.78</c:v>
                </c:pt>
                <c:pt idx="4">
                  <c:v>29.38</c:v>
                </c:pt>
              </c:numCache>
            </c:numRef>
          </c:val>
          <c:extLst>
            <c:ext xmlns:c16="http://schemas.microsoft.com/office/drawing/2014/chart" uri="{C3380CC4-5D6E-409C-BE32-E72D297353CC}">
              <c16:uniqueId val="{00000000-47C7-442A-A7E7-266F623FCFC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47C7-442A-A7E7-266F623FCFC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1443.6</c:v>
                </c:pt>
                <c:pt idx="1">
                  <c:v>1382.58</c:v>
                </c:pt>
                <c:pt idx="2">
                  <c:v>1354.63</c:v>
                </c:pt>
                <c:pt idx="3">
                  <c:v>1328.5</c:v>
                </c:pt>
                <c:pt idx="4">
                  <c:v>1303.8399999999999</c:v>
                </c:pt>
              </c:numCache>
            </c:numRef>
          </c:val>
          <c:extLst>
            <c:ext xmlns:c16="http://schemas.microsoft.com/office/drawing/2014/chart" uri="{C3380CC4-5D6E-409C-BE32-E72D297353CC}">
              <c16:uniqueId val="{00000000-F976-43D3-805E-4CC9690DFC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F976-43D3-805E-4CC9690DFC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95.69</c:v>
                </c:pt>
                <c:pt idx="1">
                  <c:v>96.89</c:v>
                </c:pt>
                <c:pt idx="2">
                  <c:v>96.24</c:v>
                </c:pt>
                <c:pt idx="3">
                  <c:v>93.87</c:v>
                </c:pt>
                <c:pt idx="4">
                  <c:v>93.51</c:v>
                </c:pt>
              </c:numCache>
            </c:numRef>
          </c:val>
          <c:extLst>
            <c:ext xmlns:c16="http://schemas.microsoft.com/office/drawing/2014/chart" uri="{C3380CC4-5D6E-409C-BE32-E72D297353CC}">
              <c16:uniqueId val="{00000000-F604-481D-9792-F3D02E994A7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F604-481D-9792-F3D02E994A7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141.08000000000001</c:v>
                </c:pt>
                <c:pt idx="1">
                  <c:v>141.34</c:v>
                </c:pt>
                <c:pt idx="2">
                  <c:v>142.66</c:v>
                </c:pt>
                <c:pt idx="3">
                  <c:v>147.28</c:v>
                </c:pt>
                <c:pt idx="4">
                  <c:v>148.26</c:v>
                </c:pt>
              </c:numCache>
            </c:numRef>
          </c:val>
          <c:extLst>
            <c:ext xmlns:c16="http://schemas.microsoft.com/office/drawing/2014/chart" uri="{C3380CC4-5D6E-409C-BE32-E72D297353CC}">
              <c16:uniqueId val="{00000000-EB13-4762-B7E9-D6FE9F056C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EB13-4762-B7E9-D6FE9F056C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貝塚市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非設置</v>
      </c>
      <c r="AE8" s="65"/>
      <c r="AF8" s="65"/>
      <c r="AG8" s="65"/>
      <c r="AH8" s="65"/>
      <c r="AI8" s="65"/>
      <c r="AJ8" s="65"/>
      <c r="AK8" s="3"/>
      <c r="AL8" s="45">
        <f>データ!S6</f>
        <v>81420</v>
      </c>
      <c r="AM8" s="45"/>
      <c r="AN8" s="45"/>
      <c r="AO8" s="45"/>
      <c r="AP8" s="45"/>
      <c r="AQ8" s="45"/>
      <c r="AR8" s="45"/>
      <c r="AS8" s="45"/>
      <c r="AT8" s="44">
        <f>データ!T6</f>
        <v>43.93</v>
      </c>
      <c r="AU8" s="44"/>
      <c r="AV8" s="44"/>
      <c r="AW8" s="44"/>
      <c r="AX8" s="44"/>
      <c r="AY8" s="44"/>
      <c r="AZ8" s="44"/>
      <c r="BA8" s="44"/>
      <c r="BB8" s="44">
        <f>データ!U6</f>
        <v>1853.4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54.53</v>
      </c>
      <c r="J10" s="44"/>
      <c r="K10" s="44"/>
      <c r="L10" s="44"/>
      <c r="M10" s="44"/>
      <c r="N10" s="44"/>
      <c r="O10" s="44"/>
      <c r="P10" s="44">
        <f>データ!P6</f>
        <v>68.069999999999993</v>
      </c>
      <c r="Q10" s="44"/>
      <c r="R10" s="44"/>
      <c r="S10" s="44"/>
      <c r="T10" s="44"/>
      <c r="U10" s="44"/>
      <c r="V10" s="44"/>
      <c r="W10" s="44">
        <f>データ!Q6</f>
        <v>88.56</v>
      </c>
      <c r="X10" s="44"/>
      <c r="Y10" s="44"/>
      <c r="Z10" s="44"/>
      <c r="AA10" s="44"/>
      <c r="AB10" s="44"/>
      <c r="AC10" s="44"/>
      <c r="AD10" s="45">
        <f>データ!R6</f>
        <v>2110</v>
      </c>
      <c r="AE10" s="45"/>
      <c r="AF10" s="45"/>
      <c r="AG10" s="45"/>
      <c r="AH10" s="45"/>
      <c r="AI10" s="45"/>
      <c r="AJ10" s="45"/>
      <c r="AK10" s="2"/>
      <c r="AL10" s="45">
        <f>データ!V6</f>
        <v>55177</v>
      </c>
      <c r="AM10" s="45"/>
      <c r="AN10" s="45"/>
      <c r="AO10" s="45"/>
      <c r="AP10" s="45"/>
      <c r="AQ10" s="45"/>
      <c r="AR10" s="45"/>
      <c r="AS10" s="45"/>
      <c r="AT10" s="44">
        <f>データ!W6</f>
        <v>10.6</v>
      </c>
      <c r="AU10" s="44"/>
      <c r="AV10" s="44"/>
      <c r="AW10" s="44"/>
      <c r="AX10" s="44"/>
      <c r="AY10" s="44"/>
      <c r="AZ10" s="44"/>
      <c r="BA10" s="44"/>
      <c r="BB10" s="44">
        <f>データ!X6</f>
        <v>5205.38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giyIsz8Htfoiv8i9iYPpa02sMVEO16SQ/ymSozjS3Q+F9lJ7xhhp2eJI2bLfH8nIkKGe4fi6R3VU1PWjHacUg==" saltValue="kGFxGhzPlSgQR4FYDjSOf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272086</v>
      </c>
      <c r="D6" s="19">
        <f t="shared" si="3"/>
        <v>46</v>
      </c>
      <c r="E6" s="19">
        <f t="shared" si="3"/>
        <v>17</v>
      </c>
      <c r="F6" s="19">
        <f t="shared" si="3"/>
        <v>1</v>
      </c>
      <c r="G6" s="19">
        <f t="shared" si="3"/>
        <v>0</v>
      </c>
      <c r="H6" s="19" t="str">
        <f t="shared" si="3"/>
        <v>大阪府　貝塚市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54.53</v>
      </c>
      <c r="P6" s="20">
        <f t="shared" si="3"/>
        <v>68.069999999999993</v>
      </c>
      <c r="Q6" s="20">
        <f t="shared" si="3"/>
        <v>88.56</v>
      </c>
      <c r="R6" s="20">
        <f t="shared" si="3"/>
        <v>2110</v>
      </c>
      <c r="S6" s="20">
        <f t="shared" si="3"/>
        <v>81420</v>
      </c>
      <c r="T6" s="20">
        <f t="shared" si="3"/>
        <v>43.93</v>
      </c>
      <c r="U6" s="20">
        <f t="shared" si="3"/>
        <v>1853.4</v>
      </c>
      <c r="V6" s="20">
        <f t="shared" si="3"/>
        <v>55177</v>
      </c>
      <c r="W6" s="20">
        <f t="shared" si="3"/>
        <v>10.6</v>
      </c>
      <c r="X6" s="20">
        <f t="shared" si="3"/>
        <v>5205.38</v>
      </c>
      <c r="Y6" s="21">
        <f>IF(Y7="",NA(),Y7)</f>
        <v>101.32</v>
      </c>
      <c r="Z6" s="21">
        <f t="shared" ref="Z6:AH6" si="4">IF(Z7="",NA(),Z7)</f>
        <v>101.21</v>
      </c>
      <c r="AA6" s="21">
        <f t="shared" si="4"/>
        <v>101.78</v>
      </c>
      <c r="AB6" s="21">
        <f t="shared" si="4"/>
        <v>102.24</v>
      </c>
      <c r="AC6" s="21">
        <f t="shared" si="4"/>
        <v>102.51</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23.07</v>
      </c>
      <c r="AV6" s="21">
        <f t="shared" ref="AV6:BD6" si="6">IF(AV7="",NA(),AV7)</f>
        <v>29.76</v>
      </c>
      <c r="AW6" s="21">
        <f t="shared" si="6"/>
        <v>33.92</v>
      </c>
      <c r="AX6" s="21">
        <f t="shared" si="6"/>
        <v>25.78</v>
      </c>
      <c r="AY6" s="21">
        <f t="shared" si="6"/>
        <v>29.38</v>
      </c>
      <c r="AZ6" s="21">
        <f t="shared" si="6"/>
        <v>67.86</v>
      </c>
      <c r="BA6" s="21">
        <f t="shared" si="6"/>
        <v>72.92</v>
      </c>
      <c r="BB6" s="21">
        <f t="shared" si="6"/>
        <v>81.19</v>
      </c>
      <c r="BC6" s="21">
        <f t="shared" si="6"/>
        <v>85.86</v>
      </c>
      <c r="BD6" s="21">
        <f t="shared" si="6"/>
        <v>94.74</v>
      </c>
      <c r="BE6" s="20" t="str">
        <f>IF(BE7="","",IF(BE7="-","【-】","【"&amp;SUBSTITUTE(TEXT(BE7,"#,##0.00"),"-","△")&amp;"】"))</f>
        <v>【82.75】</v>
      </c>
      <c r="BF6" s="21">
        <f>IF(BF7="",NA(),BF7)</f>
        <v>1443.6</v>
      </c>
      <c r="BG6" s="21">
        <f t="shared" ref="BG6:BO6" si="7">IF(BG7="",NA(),BG7)</f>
        <v>1382.58</v>
      </c>
      <c r="BH6" s="21">
        <f t="shared" si="7"/>
        <v>1354.63</v>
      </c>
      <c r="BI6" s="21">
        <f t="shared" si="7"/>
        <v>1328.5</v>
      </c>
      <c r="BJ6" s="21">
        <f t="shared" si="7"/>
        <v>1303.8399999999999</v>
      </c>
      <c r="BK6" s="21">
        <f t="shared" si="7"/>
        <v>709.4</v>
      </c>
      <c r="BL6" s="21">
        <f t="shared" si="7"/>
        <v>734.47</v>
      </c>
      <c r="BM6" s="21">
        <f t="shared" si="7"/>
        <v>720.89</v>
      </c>
      <c r="BN6" s="21">
        <f t="shared" si="7"/>
        <v>676.93</v>
      </c>
      <c r="BO6" s="21">
        <f t="shared" si="7"/>
        <v>635.88</v>
      </c>
      <c r="BP6" s="20" t="str">
        <f>IF(BP7="","",IF(BP7="-","【-】","【"&amp;SUBSTITUTE(TEXT(BP7,"#,##0.00"),"-","△")&amp;"】"))</f>
        <v>【602.56】</v>
      </c>
      <c r="BQ6" s="21">
        <f>IF(BQ7="",NA(),BQ7)</f>
        <v>95.69</v>
      </c>
      <c r="BR6" s="21">
        <f t="shared" ref="BR6:BZ6" si="8">IF(BR7="",NA(),BR7)</f>
        <v>96.89</v>
      </c>
      <c r="BS6" s="21">
        <f t="shared" si="8"/>
        <v>96.24</v>
      </c>
      <c r="BT6" s="21">
        <f t="shared" si="8"/>
        <v>93.87</v>
      </c>
      <c r="BU6" s="21">
        <f t="shared" si="8"/>
        <v>93.51</v>
      </c>
      <c r="BV6" s="21">
        <f t="shared" si="8"/>
        <v>91.14</v>
      </c>
      <c r="BW6" s="21">
        <f t="shared" si="8"/>
        <v>90.69</v>
      </c>
      <c r="BX6" s="21">
        <f t="shared" si="8"/>
        <v>90.5</v>
      </c>
      <c r="BY6" s="21">
        <f t="shared" si="8"/>
        <v>92.66</v>
      </c>
      <c r="BZ6" s="21">
        <f t="shared" si="8"/>
        <v>93.49</v>
      </c>
      <c r="CA6" s="20" t="str">
        <f>IF(CA7="","",IF(CA7="-","【-】","【"&amp;SUBSTITUTE(TEXT(CA7,"#,##0.00"),"-","△")&amp;"】"))</f>
        <v>【97.94】</v>
      </c>
      <c r="CB6" s="21">
        <f>IF(CB7="",NA(),CB7)</f>
        <v>141.08000000000001</v>
      </c>
      <c r="CC6" s="21">
        <f t="shared" ref="CC6:CK6" si="9">IF(CC7="",NA(),CC7)</f>
        <v>141.34</v>
      </c>
      <c r="CD6" s="21">
        <f t="shared" si="9"/>
        <v>142.66</v>
      </c>
      <c r="CE6" s="21">
        <f t="shared" si="9"/>
        <v>147.28</v>
      </c>
      <c r="CF6" s="21">
        <f t="shared" si="9"/>
        <v>148.26</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86.95</v>
      </c>
      <c r="CY6" s="21">
        <f t="shared" ref="CY6:DG6" si="11">IF(CY7="",NA(),CY7)</f>
        <v>86.09</v>
      </c>
      <c r="CZ6" s="21">
        <f t="shared" si="11"/>
        <v>85.97</v>
      </c>
      <c r="DA6" s="21">
        <f t="shared" si="11"/>
        <v>86.11</v>
      </c>
      <c r="DB6" s="21">
        <f t="shared" si="11"/>
        <v>86.16</v>
      </c>
      <c r="DC6" s="21">
        <f t="shared" si="11"/>
        <v>94.17</v>
      </c>
      <c r="DD6" s="21">
        <f t="shared" si="11"/>
        <v>94.27</v>
      </c>
      <c r="DE6" s="21">
        <f t="shared" si="11"/>
        <v>94.46</v>
      </c>
      <c r="DF6" s="21">
        <f t="shared" si="11"/>
        <v>94.37</v>
      </c>
      <c r="DG6" s="21">
        <f t="shared" si="11"/>
        <v>94.61</v>
      </c>
      <c r="DH6" s="20" t="str">
        <f>IF(DH7="","",IF(DH7="-","【-】","【"&amp;SUBSTITUTE(TEXT(DH7,"#,##0.00"),"-","△")&amp;"】"))</f>
        <v>【96.00】</v>
      </c>
      <c r="DI6" s="21">
        <f>IF(DI7="",NA(),DI7)</f>
        <v>6.14</v>
      </c>
      <c r="DJ6" s="21">
        <f t="shared" ref="DJ6:DR6" si="12">IF(DJ7="",NA(),DJ7)</f>
        <v>8.86</v>
      </c>
      <c r="DK6" s="21">
        <f t="shared" si="12"/>
        <v>11.4</v>
      </c>
      <c r="DL6" s="21">
        <f t="shared" si="12"/>
        <v>14.03</v>
      </c>
      <c r="DM6" s="21">
        <f t="shared" si="12"/>
        <v>16.09</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0">
        <f>IF(EE7="",NA(),EE7)</f>
        <v>0</v>
      </c>
      <c r="EF6" s="20">
        <f t="shared" ref="EF6:EN6" si="14">IF(EF7="",NA(),EF7)</f>
        <v>0</v>
      </c>
      <c r="EG6" s="20">
        <f t="shared" si="14"/>
        <v>0</v>
      </c>
      <c r="EH6" s="20">
        <f t="shared" si="14"/>
        <v>0</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272086</v>
      </c>
      <c r="D7" s="23">
        <v>46</v>
      </c>
      <c r="E7" s="23">
        <v>17</v>
      </c>
      <c r="F7" s="23">
        <v>1</v>
      </c>
      <c r="G7" s="23">
        <v>0</v>
      </c>
      <c r="H7" s="23" t="s">
        <v>96</v>
      </c>
      <c r="I7" s="23" t="s">
        <v>97</v>
      </c>
      <c r="J7" s="23" t="s">
        <v>98</v>
      </c>
      <c r="K7" s="23" t="s">
        <v>99</v>
      </c>
      <c r="L7" s="23" t="s">
        <v>100</v>
      </c>
      <c r="M7" s="23" t="s">
        <v>101</v>
      </c>
      <c r="N7" s="24" t="s">
        <v>102</v>
      </c>
      <c r="O7" s="24">
        <v>54.53</v>
      </c>
      <c r="P7" s="24">
        <v>68.069999999999993</v>
      </c>
      <c r="Q7" s="24">
        <v>88.56</v>
      </c>
      <c r="R7" s="24">
        <v>2110</v>
      </c>
      <c r="S7" s="24">
        <v>81420</v>
      </c>
      <c r="T7" s="24">
        <v>43.93</v>
      </c>
      <c r="U7" s="24">
        <v>1853.4</v>
      </c>
      <c r="V7" s="24">
        <v>55177</v>
      </c>
      <c r="W7" s="24">
        <v>10.6</v>
      </c>
      <c r="X7" s="24">
        <v>5205.38</v>
      </c>
      <c r="Y7" s="24">
        <v>101.32</v>
      </c>
      <c r="Z7" s="24">
        <v>101.21</v>
      </c>
      <c r="AA7" s="24">
        <v>101.78</v>
      </c>
      <c r="AB7" s="24">
        <v>102.24</v>
      </c>
      <c r="AC7" s="24">
        <v>102.51</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23.07</v>
      </c>
      <c r="AV7" s="24">
        <v>29.76</v>
      </c>
      <c r="AW7" s="24">
        <v>33.92</v>
      </c>
      <c r="AX7" s="24">
        <v>25.78</v>
      </c>
      <c r="AY7" s="24">
        <v>29.38</v>
      </c>
      <c r="AZ7" s="24">
        <v>67.86</v>
      </c>
      <c r="BA7" s="24">
        <v>72.92</v>
      </c>
      <c r="BB7" s="24">
        <v>81.19</v>
      </c>
      <c r="BC7" s="24">
        <v>85.86</v>
      </c>
      <c r="BD7" s="24">
        <v>94.74</v>
      </c>
      <c r="BE7" s="24">
        <v>82.75</v>
      </c>
      <c r="BF7" s="24">
        <v>1443.6</v>
      </c>
      <c r="BG7" s="24">
        <v>1382.58</v>
      </c>
      <c r="BH7" s="24">
        <v>1354.63</v>
      </c>
      <c r="BI7" s="24">
        <v>1328.5</v>
      </c>
      <c r="BJ7" s="24">
        <v>1303.8399999999999</v>
      </c>
      <c r="BK7" s="24">
        <v>709.4</v>
      </c>
      <c r="BL7" s="24">
        <v>734.47</v>
      </c>
      <c r="BM7" s="24">
        <v>720.89</v>
      </c>
      <c r="BN7" s="24">
        <v>676.93</v>
      </c>
      <c r="BO7" s="24">
        <v>635.88</v>
      </c>
      <c r="BP7" s="24">
        <v>602.55999999999995</v>
      </c>
      <c r="BQ7" s="24">
        <v>95.69</v>
      </c>
      <c r="BR7" s="24">
        <v>96.89</v>
      </c>
      <c r="BS7" s="24">
        <v>96.24</v>
      </c>
      <c r="BT7" s="24">
        <v>93.87</v>
      </c>
      <c r="BU7" s="24">
        <v>93.51</v>
      </c>
      <c r="BV7" s="24">
        <v>91.14</v>
      </c>
      <c r="BW7" s="24">
        <v>90.69</v>
      </c>
      <c r="BX7" s="24">
        <v>90.5</v>
      </c>
      <c r="BY7" s="24">
        <v>92.66</v>
      </c>
      <c r="BZ7" s="24">
        <v>93.49</v>
      </c>
      <c r="CA7" s="24">
        <v>97.94</v>
      </c>
      <c r="CB7" s="24">
        <v>141.08000000000001</v>
      </c>
      <c r="CC7" s="24">
        <v>141.34</v>
      </c>
      <c r="CD7" s="24">
        <v>142.66</v>
      </c>
      <c r="CE7" s="24">
        <v>147.28</v>
      </c>
      <c r="CF7" s="24">
        <v>148.26</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86.95</v>
      </c>
      <c r="CY7" s="24">
        <v>86.09</v>
      </c>
      <c r="CZ7" s="24">
        <v>85.97</v>
      </c>
      <c r="DA7" s="24">
        <v>86.11</v>
      </c>
      <c r="DB7" s="24">
        <v>86.16</v>
      </c>
      <c r="DC7" s="24">
        <v>94.17</v>
      </c>
      <c r="DD7" s="24">
        <v>94.27</v>
      </c>
      <c r="DE7" s="24">
        <v>94.46</v>
      </c>
      <c r="DF7" s="24">
        <v>94.37</v>
      </c>
      <c r="DG7" s="24">
        <v>94.61</v>
      </c>
      <c r="DH7" s="24">
        <v>96</v>
      </c>
      <c r="DI7" s="24">
        <v>6.14</v>
      </c>
      <c r="DJ7" s="24">
        <v>8.86</v>
      </c>
      <c r="DK7" s="24">
        <v>11.4</v>
      </c>
      <c r="DL7" s="24">
        <v>14.03</v>
      </c>
      <c r="DM7" s="24">
        <v>16.09</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v>
      </c>
      <c r="EF7" s="24">
        <v>0</v>
      </c>
      <c r="EG7" s="24">
        <v>0</v>
      </c>
      <c r="EH7" s="24">
        <v>0</v>
      </c>
      <c r="EI7" s="24">
        <v>0</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2026-01-15T06:10:08Z</cp:lastPrinted>
  <dcterms:created xsi:type="dcterms:W3CDTF">2025-12-23T06:02:56Z</dcterms:created>
  <dcterms:modified xsi:type="dcterms:W3CDTF">2026-02-12T02:10:44Z</dcterms:modified>
  <cp:category/>
</cp:coreProperties>
</file>