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C9CBC8BC-9FA6-41DD-AEFE-647E7DF794B2}" xr6:coauthVersionLast="47" xr6:coauthVersionMax="47" xr10:uidLastSave="{00000000-0000-0000-0000-000000000000}"/>
  <workbookProtection workbookAlgorithmName="SHA-512" workbookHashValue="bLviPo269hNPSwzh1YNI1Pdu6f47N3z0pQ0xPCl/jfLPXxccLp1yQ9FoPKEX2GkblvnEwB57smNVhfVEdVEADg==" workbookSaltValue="4EWtnUb3i3zXrMzSn45jaw=="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H85" i="4"/>
  <c r="F85" i="4"/>
  <c r="AL10" i="4"/>
  <c r="W10" i="4"/>
  <c r="P10" i="4"/>
  <c r="I10" i="4"/>
  <c r="BB8" i="4"/>
  <c r="AT8" i="4"/>
  <c r="AL8" i="4"/>
  <c r="AD8" i="4"/>
  <c r="W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<sst xmlns="http://schemas.openxmlformats.org/spreadsheetml/2006/main" count="228" uniqueCount="114">
  <si>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</si>
  <si>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</si>
  <si>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</si>
  <si>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</si>
  <si>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</si>
  <si>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</si>
  <si>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</si>
  <si>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</si>
  <si>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</si>
  <si>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</si>
  <si>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</si>
  <si>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</si>
  <si>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</si>
  <si>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</si>
  <si>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</si>
  <si>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</si>
  <si>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</si>
  <si>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</si>
  <si>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</si>
  <si>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</si>
  <si>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</si>
  <si>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</si>
  <si>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</si>
  <si>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</si>
  <si>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</si>
  <si>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</si>
  <si>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</si>
  <si>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</si>
  <si>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</si>
  <si>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</si>
  <si>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</si>
  <si>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</si>
  <si>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</si>
  <si>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</si>
  <si>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</si>
  <si>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</si>
  <si>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</si>
  <si>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</si>
  <si>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</si>
  <si>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</si>
  <si>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</si>
  <si>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</si>
  <si>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</si>
  <si>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</si>
  <si>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</si>
  <si>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</si>
  <si>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</si>
  <si>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</si>
  <si>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</si>
  <si>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</si>
  <si>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</si>
  <si>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</si>
  <si>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</si>
  <si>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</si>
  <si>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</si>
  <si>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</si>
  <si>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</si>
  <si>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</si>
  <si>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</si>
  <si>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</si>
  <si>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</si>
  <si>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</si>
  <si>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</si>
  <si>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</si>
  <si>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</si>
  <si>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</si>
  <si>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</si>
  <si>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</si>
  <si>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</si>
  <si>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</si>
  <si>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</si>
  <si>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</si>
  <si>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</si>
  <si>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</si>
  <si>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</si>
  <si>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</si>
  <si>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</si>
  <si>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</si>
  <si>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</si>
  <si>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</si>
  <si>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</si>
  <si>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</si>
  <si>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</si>
  <si>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</si>
  <si>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</si>
  <si>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</si>
  <si>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</si>
  <si>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</si>
  <si>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</si>
  <si>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</si>
  <si>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</si>
  <si>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</si>
  <si>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</si>
  <si>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貝塚市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</si>
  <si>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</si>
  <si>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</si>
  <si>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</si>
  <si>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</si>
  <si>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</si>
  <si>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</si>
  <si>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</si>
  <si>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</si>
  <si>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</si>
  <si>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</si>
  <si>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</si>
  <si>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</si>
  <si>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</si>
  <si>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</si>
  <si>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</si>
  <si>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</si>
  <si>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</si>
  <si>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給水収益は前年度と大きく変動がない中、賃金・物価の上昇に伴う人件費や諸経費の増加により、料金回収率は前年度より1ポイント以上減少し、類似団体平均値を12ポイントほど下回った。同様に、経常収支比率も、前年度より1ポイント以上減少し、経常収支比率は100％を下回り、類似団体平均値を約11ポイント下回った。
　こういった状況の中で、自己水と大阪広域水道企業団からの受水のバランスを保ちながら施設の有効活用に努めており、施設利用率及び有収率は、類似団体平均値に比べて高い水準を保っている。</t>
    <phoneticPr fontId="4"/>
  </si>
  <si>
    <t>　施設の更新等の必要度合いを示す有形固定資産減価償却率は、以前は類似団体平均値を上回っていたが、平成27年度から平成30年度にかけて実施した浄水場の更新事業の結果、類似団体平均値を下回っている。
　管路については、管路経年化率は、類似団体平均値に比べ、上昇傾向は緩やかであるが、今後も法定耐用年数を経過するものが増加するため上昇傾向が予測される。令和元年度に作成した施設整備計画に基づき、優先順位等を勘案しながら布設替工事を計画的に進めており、令和６年度の管路更新率は、４年連続で類似団体平均値を上回った。</t>
    <phoneticPr fontId="4"/>
  </si>
  <si>
    <t>　給水収益の増加が見込みづらい状況において、賃金・物価の上昇に伴う人件費や諸経費の増加により、令和６年度は令和３年度から４年連続の赤字決算となった。今後も給水収益の減少傾向は継続する見込みであり、厳しい経営状況が見込まれるが、物価上昇の市民生活への影響等を見極めながら、収支均衡に向けた議論を進める必要がある。
　施設については、危機管理面において有効で経営的に有利な自己水を維持し、管路についても最新の材料を導入するなど老朽化対策等を実施していく。
　今後は、アセットマネジメントを活用しつつ、水道ビジョンや経営戦略に基づき、適正な料金水準・料金体系等のあり方の検討や計画的な施設の更新に取り組んでいく予定である。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</si>
</sst>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0.44</c:v>
                </c:pt>
                <c:pt idx="1">
                  <c:v>0.83</c:v>
                </c:pt>
                <c:pt idx="2">
                  <c:v>1.01</c:v>
                </c:pt>
                <c:pt idx="3">
                  <c:v>0.74</c:v>
                </c:pt>
                <c:pt idx="4">
                  <c:v>0.74</c:v>
                </c:pt>
              </c:numCache>
            </c:numRef>
          </c:val>
          <c:extLst>
            <c:ext xmlns:c16="http://schemas.microsoft.com/office/drawing/2014/chart" uri="{C3380CC4-5D6E-409C-BE32-E72D297353CC}">
              <c16:uniqueId val="{00000000-45DD-4F0B-A00E-18280E14DC1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45DD-4F0B-A00E-18280E14DC1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74.05</c:v>
                </c:pt>
                <c:pt idx="1">
                  <c:v>73.3</c:v>
                </c:pt>
                <c:pt idx="2">
                  <c:v>71.959999999999994</c:v>
                </c:pt>
                <c:pt idx="3">
                  <c:v>71.19</c:v>
                </c:pt>
                <c:pt idx="4">
                  <c:v>70.63</c:v>
                </c:pt>
              </c:numCache>
            </c:numRef>
          </c:val>
          <c:extLst>
            <c:ext xmlns:c16="http://schemas.microsoft.com/office/drawing/2014/chart" uri="{C3380CC4-5D6E-409C-BE32-E72D297353CC}">
              <c16:uniqueId val="{00000000-BA31-433E-8254-6BD1A70E45E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BA31-433E-8254-6BD1A70E45E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95.69</c:v>
                </c:pt>
                <c:pt idx="1">
                  <c:v>95.97</c:v>
                </c:pt>
                <c:pt idx="2">
                  <c:v>96.3</c:v>
                </c:pt>
                <c:pt idx="3">
                  <c:v>95.59</c:v>
                </c:pt>
                <c:pt idx="4">
                  <c:v>95.95</c:v>
                </c:pt>
              </c:numCache>
            </c:numRef>
          </c:val>
          <c:extLst>
            <c:ext xmlns:c16="http://schemas.microsoft.com/office/drawing/2014/chart" uri="{C3380CC4-5D6E-409C-BE32-E72D297353CC}">
              <c16:uniqueId val="{00000000-93B3-4FF6-A2CF-E879C7EE3AC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93B3-4FF6-A2CF-E879C7EE3AC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101.78</c:v>
                </c:pt>
                <c:pt idx="1">
                  <c:v>92.67</c:v>
                </c:pt>
                <c:pt idx="2">
                  <c:v>98.3</c:v>
                </c:pt>
                <c:pt idx="3">
                  <c:v>97.47</c:v>
                </c:pt>
                <c:pt idx="4">
                  <c:v>96.17</c:v>
                </c:pt>
              </c:numCache>
            </c:numRef>
          </c:val>
          <c:extLst>
            <c:ext xmlns:c16="http://schemas.microsoft.com/office/drawing/2014/chart" uri="{C3380CC4-5D6E-409C-BE32-E72D297353CC}">
              <c16:uniqueId val="{00000000-87A3-4C01-9237-8C938FFDA50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87A3-4C01-9237-8C938FFDA50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45.88</c:v>
                </c:pt>
                <c:pt idx="1">
                  <c:v>46.55</c:v>
                </c:pt>
                <c:pt idx="2">
                  <c:v>48.12</c:v>
                </c:pt>
                <c:pt idx="3">
                  <c:v>49.15</c:v>
                </c:pt>
                <c:pt idx="4">
                  <c:v>50.51</c:v>
                </c:pt>
              </c:numCache>
            </c:numRef>
          </c:val>
          <c:extLst>
            <c:ext xmlns:c16="http://schemas.microsoft.com/office/drawing/2014/chart" uri="{C3380CC4-5D6E-409C-BE32-E72D297353CC}">
              <c16:uniqueId val="{00000000-8AC4-4374-A8F6-596AB004BCD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8AC4-4374-A8F6-596AB004BCD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23.14</c:v>
                </c:pt>
                <c:pt idx="1">
                  <c:v>22.63</c:v>
                </c:pt>
                <c:pt idx="2">
                  <c:v>22.32</c:v>
                </c:pt>
                <c:pt idx="3">
                  <c:v>22.63</c:v>
                </c:pt>
                <c:pt idx="4">
                  <c:v>22.97</c:v>
                </c:pt>
              </c:numCache>
            </c:numRef>
          </c:val>
          <c:extLst>
            <c:ext xmlns:c16="http://schemas.microsoft.com/office/drawing/2014/chart" uri="{C3380CC4-5D6E-409C-BE32-E72D297353CC}">
              <c16:uniqueId val="{00000000-8656-4789-8F7B-8F97A562C95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8656-4789-8F7B-8F97A562C95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18-434A-9803-87D3121772B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D318-434A-9803-87D3121772B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450.58</c:v>
                </c:pt>
                <c:pt idx="1">
                  <c:v>495.33</c:v>
                </c:pt>
                <c:pt idx="2">
                  <c:v>469.13</c:v>
                </c:pt>
                <c:pt idx="3">
                  <c:v>407.09</c:v>
                </c:pt>
                <c:pt idx="4">
                  <c:v>456.98</c:v>
                </c:pt>
              </c:numCache>
            </c:numRef>
          </c:val>
          <c:extLst>
            <c:ext xmlns:c16="http://schemas.microsoft.com/office/drawing/2014/chart" uri="{C3380CC4-5D6E-409C-BE32-E72D297353CC}">
              <c16:uniqueId val="{00000000-0E34-4E73-BB41-47663BBA25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0E34-4E73-BB41-47663BBA25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339.79</c:v>
                </c:pt>
                <c:pt idx="1">
                  <c:v>341.95</c:v>
                </c:pt>
                <c:pt idx="2">
                  <c:v>288.61</c:v>
                </c:pt>
                <c:pt idx="3">
                  <c:v>279.02</c:v>
                </c:pt>
                <c:pt idx="4">
                  <c:v>270.62</c:v>
                </c:pt>
              </c:numCache>
            </c:numRef>
          </c:val>
          <c:extLst>
            <c:ext xmlns:c16="http://schemas.microsoft.com/office/drawing/2014/chart" uri="{C3380CC4-5D6E-409C-BE32-E72D297353CC}">
              <c16:uniqueId val="{00000000-701E-46A0-9BDC-227CF18076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701E-46A0-9BDC-227CF18076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79.8</c:v>
                </c:pt>
                <c:pt idx="1">
                  <c:v>78.819999999999993</c:v>
                </c:pt>
                <c:pt idx="2">
                  <c:v>89.43</c:v>
                </c:pt>
                <c:pt idx="3">
                  <c:v>88.45</c:v>
                </c:pt>
                <c:pt idx="4">
                  <c:v>87.16</c:v>
                </c:pt>
              </c:numCache>
            </c:numRef>
          </c:val>
          <c:extLst>
            <c:ext xmlns:c16="http://schemas.microsoft.com/office/drawing/2014/chart" uri="{C3380CC4-5D6E-409C-BE32-E72D297353CC}">
              <c16:uniqueId val="{00000000-4874-4F98-A6CE-7A05497F40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4874-4F98-A6CE-7A05497F40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158.69999999999999</c:v>
                </c:pt>
                <c:pt idx="1">
                  <c:v>159.9</c:v>
                </c:pt>
                <c:pt idx="2">
                  <c:v>164.93</c:v>
                </c:pt>
                <c:pt idx="3">
                  <c:v>169.37</c:v>
                </c:pt>
                <c:pt idx="4">
                  <c:v>173.66</c:v>
                </c:pt>
              </c:numCache>
            </c:numRef>
          </c:val>
          <c:extLst>
            <c:ext xmlns:c16="http://schemas.microsoft.com/office/drawing/2014/chart" uri="{C3380CC4-5D6E-409C-BE32-E72D297353CC}">
              <c16:uniqueId val="{00000000-439E-4D65-A58D-052051E2102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439E-4D65-A58D-052051E2102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貝塚市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81420</v>
      </c>
      <c r="AM8" s="44"/>
      <c r="AN8" s="44"/>
      <c r="AO8" s="44"/>
      <c r="AP8" s="44"/>
      <c r="AQ8" s="44"/>
      <c r="AR8" s="44"/>
      <c r="AS8" s="44"/>
      <c r="AT8" s="45">
        <f>データ!$S$6</f>
        <v>43.93</v>
      </c>
      <c r="AU8" s="46"/>
      <c r="AV8" s="46"/>
      <c r="AW8" s="46"/>
      <c r="AX8" s="46"/>
      <c r="AY8" s="46"/>
      <c r="AZ8" s="46"/>
      <c r="BA8" s="46"/>
      <c r="BB8" s="47">
        <f>データ!$T$6</f>
        <v>1853.4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72.95</v>
      </c>
      <c r="J10" s="46"/>
      <c r="K10" s="46"/>
      <c r="L10" s="46"/>
      <c r="M10" s="46"/>
      <c r="N10" s="46"/>
      <c r="O10" s="80"/>
      <c r="P10" s="47">
        <f>データ!$P$6</f>
        <v>100</v>
      </c>
      <c r="Q10" s="47"/>
      <c r="R10" s="47"/>
      <c r="S10" s="47"/>
      <c r="T10" s="47"/>
      <c r="U10" s="47"/>
      <c r="V10" s="47"/>
      <c r="W10" s="44">
        <f>データ!$Q$6</f>
        <v>2409</v>
      </c>
      <c r="X10" s="44"/>
      <c r="Y10" s="44"/>
      <c r="Z10" s="44"/>
      <c r="AA10" s="44"/>
      <c r="AB10" s="44"/>
      <c r="AC10" s="44"/>
      <c r="AD10" s="2"/>
      <c r="AE10" s="2"/>
      <c r="AF10" s="2"/>
      <c r="AG10" s="2"/>
      <c r="AH10" s="2"/>
      <c r="AI10" s="2"/>
      <c r="AJ10" s="2"/>
      <c r="AK10" s="2"/>
      <c r="AL10" s="44">
        <f>データ!$U$6</f>
        <v>81072</v>
      </c>
      <c r="AM10" s="44"/>
      <c r="AN10" s="44"/>
      <c r="AO10" s="44"/>
      <c r="AP10" s="44"/>
      <c r="AQ10" s="44"/>
      <c r="AR10" s="44"/>
      <c r="AS10" s="44"/>
      <c r="AT10" s="45">
        <f>データ!$V$6</f>
        <v>25.9</v>
      </c>
      <c r="AU10" s="46"/>
      <c r="AV10" s="46"/>
      <c r="AW10" s="46"/>
      <c r="AX10" s="46"/>
      <c r="AY10" s="46"/>
      <c r="AZ10" s="46"/>
      <c r="BA10" s="46"/>
      <c r="BB10" s="47">
        <f>データ!$W$6</f>
        <v>3130.19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YwB4HbF3bZWtz0ZaKYH/RxoYBBLKnVhSZzv+fxFZWnVopvLJHQO24kXEh7EwTgOLYLpy2ekXLNFQEd70Gsd1A==" saltValue="xUhwA84F4N3EF2EVpM+Wv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272086</v>
      </c>
      <c r="D6" s="20">
        <f t="shared" si="3"/>
        <v>46</v>
      </c>
      <c r="E6" s="20">
        <f t="shared" si="3"/>
        <v>1</v>
      </c>
      <c r="F6" s="20">
        <f t="shared" si="3"/>
        <v>0</v>
      </c>
      <c r="G6" s="20">
        <f t="shared" si="3"/>
        <v>1</v>
      </c>
      <c r="H6" s="20" t="str">
        <f t="shared" si="3"/>
        <v>大阪府　貝塚市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72.95</v>
      </c>
      <c r="P6" s="21">
        <f t="shared" si="3"/>
        <v>100</v>
      </c>
      <c r="Q6" s="21">
        <f t="shared" si="3"/>
        <v>2409</v>
      </c>
      <c r="R6" s="21">
        <f t="shared" si="3"/>
        <v>81420</v>
      </c>
      <c r="S6" s="21">
        <f t="shared" si="3"/>
        <v>43.93</v>
      </c>
      <c r="T6" s="21">
        <f t="shared" si="3"/>
        <v>1853.4</v>
      </c>
      <c r="U6" s="21">
        <f t="shared" si="3"/>
        <v>81072</v>
      </c>
      <c r="V6" s="21">
        <f t="shared" si="3"/>
        <v>25.9</v>
      </c>
      <c r="W6" s="21">
        <f t="shared" si="3"/>
        <v>3130.19</v>
      </c>
      <c r="X6" s="22">
        <f>IF(X7="",NA(),X7)</f>
        <v>101.78</v>
      </c>
      <c r="Y6" s="22">
        <f t="shared" ref="Y6:AG6" si="4">IF(Y7="",NA(),Y7)</f>
        <v>92.67</v>
      </c>
      <c r="Z6" s="22">
        <f t="shared" si="4"/>
        <v>98.3</v>
      </c>
      <c r="AA6" s="22">
        <f t="shared" si="4"/>
        <v>97.47</v>
      </c>
      <c r="AB6" s="22">
        <f t="shared" si="4"/>
        <v>96.17</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450.58</v>
      </c>
      <c r="AU6" s="22">
        <f t="shared" ref="AU6:BC6" si="6">IF(AU7="",NA(),AU7)</f>
        <v>495.33</v>
      </c>
      <c r="AV6" s="22">
        <f t="shared" si="6"/>
        <v>469.13</v>
      </c>
      <c r="AW6" s="22">
        <f t="shared" si="6"/>
        <v>407.09</v>
      </c>
      <c r="AX6" s="22">
        <f t="shared" si="6"/>
        <v>456.98</v>
      </c>
      <c r="AY6" s="22">
        <f t="shared" si="6"/>
        <v>350.79</v>
      </c>
      <c r="AZ6" s="22">
        <f t="shared" si="6"/>
        <v>354.57</v>
      </c>
      <c r="BA6" s="22">
        <f t="shared" si="6"/>
        <v>357.74</v>
      </c>
      <c r="BB6" s="22">
        <f t="shared" si="6"/>
        <v>344.88</v>
      </c>
      <c r="BC6" s="22">
        <f t="shared" si="6"/>
        <v>326.02</v>
      </c>
      <c r="BD6" s="21" t="str">
        <f>IF(BD7="","",IF(BD7="-","【-】","【"&amp;SUBSTITUTE(TEXT(BD7,"#,##0.00"),"-","△")&amp;"】"))</f>
        <v>【239.69】</v>
      </c>
      <c r="BE6" s="22">
        <f>IF(BE7="",NA(),BE7)</f>
        <v>339.79</v>
      </c>
      <c r="BF6" s="22">
        <f t="shared" ref="BF6:BN6" si="7">IF(BF7="",NA(),BF7)</f>
        <v>341.95</v>
      </c>
      <c r="BG6" s="22">
        <f t="shared" si="7"/>
        <v>288.61</v>
      </c>
      <c r="BH6" s="22">
        <f t="shared" si="7"/>
        <v>279.02</v>
      </c>
      <c r="BI6" s="22">
        <f t="shared" si="7"/>
        <v>270.62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79.8</v>
      </c>
      <c r="BQ6" s="22">
        <f t="shared" ref="BQ6:BY6" si="8">IF(BQ7="",NA(),BQ7)</f>
        <v>78.819999999999993</v>
      </c>
      <c r="BR6" s="22">
        <f t="shared" si="8"/>
        <v>89.43</v>
      </c>
      <c r="BS6" s="22">
        <f t="shared" si="8"/>
        <v>88.45</v>
      </c>
      <c r="BT6" s="22">
        <f t="shared" si="8"/>
        <v>87.16</v>
      </c>
      <c r="BU6" s="22">
        <f t="shared" si="8"/>
        <v>100.85</v>
      </c>
      <c r="BV6" s="22">
        <f t="shared" si="8"/>
        <v>103.79</v>
      </c>
      <c r="BW6" s="22">
        <f t="shared" si="8"/>
        <v>98.3</v>
      </c>
      <c r="BX6" s="22">
        <f t="shared" si="8"/>
        <v>98.89</v>
      </c>
      <c r="BY6" s="22">
        <f t="shared" si="8"/>
        <v>99.25</v>
      </c>
      <c r="BZ6" s="21" t="str">
        <f>IF(BZ7="","",IF(BZ7="-","【-】","【"&amp;SUBSTITUTE(TEXT(BZ7,"#,##0.00"),"-","△")&amp;"】"))</f>
        <v>【97.59】</v>
      </c>
      <c r="CA6" s="22">
        <f>IF(CA7="",NA(),CA7)</f>
        <v>158.69999999999999</v>
      </c>
      <c r="CB6" s="22">
        <f t="shared" ref="CB6:CJ6" si="9">IF(CB7="",NA(),CB7)</f>
        <v>159.9</v>
      </c>
      <c r="CC6" s="22">
        <f t="shared" si="9"/>
        <v>164.93</v>
      </c>
      <c r="CD6" s="22">
        <f t="shared" si="9"/>
        <v>169.37</v>
      </c>
      <c r="CE6" s="22">
        <f t="shared" si="9"/>
        <v>173.66</v>
      </c>
      <c r="CF6" s="22">
        <f t="shared" si="9"/>
        <v>167.1</v>
      </c>
      <c r="CG6" s="22">
        <f t="shared" si="9"/>
        <v>167.86</v>
      </c>
      <c r="CH6" s="22">
        <f t="shared" si="9"/>
        <v>173.68</v>
      </c>
      <c r="CI6" s="22">
        <f t="shared" si="9"/>
        <v>174.52</v>
      </c>
      <c r="CJ6" s="22">
        <f t="shared" si="9"/>
        <v>178.92</v>
      </c>
      <c r="CK6" s="21" t="str">
        <f>IF(CK7="","",IF(CK7="-","【-】","【"&amp;SUBSTITUTE(TEXT(CK7,"#,##0.00"),"-","△")&amp;"】"))</f>
        <v>【181.66】</v>
      </c>
      <c r="CL6" s="22">
        <f>IF(CL7="",NA(),CL7)</f>
        <v>74.05</v>
      </c>
      <c r="CM6" s="22">
        <f t="shared" ref="CM6:CU6" si="10">IF(CM7="",NA(),CM7)</f>
        <v>73.3</v>
      </c>
      <c r="CN6" s="22">
        <f t="shared" si="10"/>
        <v>71.959999999999994</v>
      </c>
      <c r="CO6" s="22">
        <f t="shared" si="10"/>
        <v>71.19</v>
      </c>
      <c r="CP6" s="22">
        <f t="shared" si="10"/>
        <v>70.63</v>
      </c>
      <c r="CQ6" s="22">
        <f t="shared" si="10"/>
        <v>59.91</v>
      </c>
      <c r="CR6" s="22">
        <f t="shared" si="10"/>
        <v>59.4</v>
      </c>
      <c r="CS6" s="22">
        <f t="shared" si="10"/>
        <v>59.24</v>
      </c>
      <c r="CT6" s="22">
        <f t="shared" si="10"/>
        <v>58.77</v>
      </c>
      <c r="CU6" s="22">
        <f t="shared" si="10"/>
        <v>59.17</v>
      </c>
      <c r="CV6" s="21" t="str">
        <f>IF(CV7="","",IF(CV7="-","【-】","【"&amp;SUBSTITUTE(TEXT(CV7,"#,##0.00"),"-","△")&amp;"】"))</f>
        <v>【60.21】</v>
      </c>
      <c r="CW6" s="22">
        <f>IF(CW7="",NA(),CW7)</f>
        <v>95.69</v>
      </c>
      <c r="CX6" s="22">
        <f t="shared" ref="CX6:DF6" si="11">IF(CX7="",NA(),CX7)</f>
        <v>95.97</v>
      </c>
      <c r="CY6" s="22">
        <f t="shared" si="11"/>
        <v>96.3</v>
      </c>
      <c r="CZ6" s="22">
        <f t="shared" si="11"/>
        <v>95.59</v>
      </c>
      <c r="DA6" s="22">
        <f t="shared" si="11"/>
        <v>95.95</v>
      </c>
      <c r="DB6" s="22">
        <f t="shared" si="11"/>
        <v>87.26</v>
      </c>
      <c r="DC6" s="22">
        <f t="shared" si="11"/>
        <v>87.57</v>
      </c>
      <c r="DD6" s="22">
        <f t="shared" si="11"/>
        <v>87.26</v>
      </c>
      <c r="DE6" s="22">
        <f t="shared" si="11"/>
        <v>86.95</v>
      </c>
      <c r="DF6" s="22">
        <f t="shared" si="11"/>
        <v>86.58</v>
      </c>
      <c r="DG6" s="21" t="str">
        <f>IF(DG7="","",IF(DG7="-","【-】","【"&amp;SUBSTITUTE(TEXT(DG7,"#,##0.00"),"-","△")&amp;"】"))</f>
        <v>【89.21】</v>
      </c>
      <c r="DH6" s="22">
        <f>IF(DH7="",NA(),DH7)</f>
        <v>45.88</v>
      </c>
      <c r="DI6" s="22">
        <f t="shared" ref="DI6:DQ6" si="12">IF(DI7="",NA(),DI7)</f>
        <v>46.55</v>
      </c>
      <c r="DJ6" s="22">
        <f t="shared" si="12"/>
        <v>48.12</v>
      </c>
      <c r="DK6" s="22">
        <f t="shared" si="12"/>
        <v>49.15</v>
      </c>
      <c r="DL6" s="22">
        <f t="shared" si="12"/>
        <v>50.51</v>
      </c>
      <c r="DM6" s="22">
        <f t="shared" si="12"/>
        <v>49.2</v>
      </c>
      <c r="DN6" s="22">
        <f t="shared" si="12"/>
        <v>50.01</v>
      </c>
      <c r="DO6" s="22">
        <f t="shared" si="12"/>
        <v>50.99</v>
      </c>
      <c r="DP6" s="22">
        <f t="shared" si="12"/>
        <v>51.79</v>
      </c>
      <c r="DQ6" s="22">
        <f t="shared" si="12"/>
        <v>52.02</v>
      </c>
      <c r="DR6" s="21" t="str">
        <f>IF(DR7="","",IF(DR7="-","【-】","【"&amp;SUBSTITUTE(TEXT(DR7,"#,##0.00"),"-","△")&amp;"】"))</f>
        <v>【52.41】</v>
      </c>
      <c r="DS6" s="22">
        <f>IF(DS7="",NA(),DS7)</f>
        <v>23.14</v>
      </c>
      <c r="DT6" s="22">
        <f t="shared" ref="DT6:EB6" si="13">IF(DT7="",NA(),DT7)</f>
        <v>22.63</v>
      </c>
      <c r="DU6" s="22">
        <f t="shared" si="13"/>
        <v>22.32</v>
      </c>
      <c r="DV6" s="22">
        <f t="shared" si="13"/>
        <v>22.63</v>
      </c>
      <c r="DW6" s="22">
        <f t="shared" si="13"/>
        <v>22.97</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0.44</v>
      </c>
      <c r="EE6" s="22">
        <f t="shared" ref="EE6:EM6" si="14">IF(EE7="",NA(),EE7)</f>
        <v>0.83</v>
      </c>
      <c r="EF6" s="22">
        <f t="shared" si="14"/>
        <v>1.01</v>
      </c>
      <c r="EG6" s="22">
        <f t="shared" si="14"/>
        <v>0.74</v>
      </c>
      <c r="EH6" s="22">
        <f t="shared" si="14"/>
        <v>0.74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272086</v>
      </c>
      <c r="D7" s="24">
        <v>46</v>
      </c>
      <c r="E7" s="24">
        <v>1</v>
      </c>
      <c r="F7" s="24">
        <v>0</v>
      </c>
      <c r="G7" s="24">
        <v>1</v>
      </c>
      <c r="H7" s="24" t="s">
        <v>93</v>
      </c>
      <c r="I7" s="24" t="s">
        <v>94</v>
      </c>
      <c r="J7" s="24" t="s">
        <v>95</v>
      </c>
      <c r="K7" s="24" t="s">
        <v>96</v>
      </c>
      <c r="L7" s="24" t="s">
        <v>97</v>
      </c>
      <c r="M7" s="24" t="s">
        <v>98</v>
      </c>
      <c r="N7" s="25" t="s">
        <v>99</v>
      </c>
      <c r="O7" s="25">
        <v>72.95</v>
      </c>
      <c r="P7" s="25">
        <v>100</v>
      </c>
      <c r="Q7" s="25">
        <v>2409</v>
      </c>
      <c r="R7" s="25">
        <v>81420</v>
      </c>
      <c r="S7" s="25">
        <v>43.93</v>
      </c>
      <c r="T7" s="25">
        <v>1853.4</v>
      </c>
      <c r="U7" s="25">
        <v>81072</v>
      </c>
      <c r="V7" s="25">
        <v>25.9</v>
      </c>
      <c r="W7" s="25">
        <v>3130.19</v>
      </c>
      <c r="X7" s="25">
        <v>101.78</v>
      </c>
      <c r="Y7" s="25">
        <v>92.67</v>
      </c>
      <c r="Z7" s="25">
        <v>98.3</v>
      </c>
      <c r="AA7" s="25">
        <v>97.47</v>
      </c>
      <c r="AB7" s="25">
        <v>96.17</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450.58</v>
      </c>
      <c r="AU7" s="25">
        <v>495.33</v>
      </c>
      <c r="AV7" s="25">
        <v>469.13</v>
      </c>
      <c r="AW7" s="25">
        <v>407.09</v>
      </c>
      <c r="AX7" s="25">
        <v>456.98</v>
      </c>
      <c r="AY7" s="25">
        <v>350.79</v>
      </c>
      <c r="AZ7" s="25">
        <v>354.57</v>
      </c>
      <c r="BA7" s="25">
        <v>357.74</v>
      </c>
      <c r="BB7" s="25">
        <v>344.88</v>
      </c>
      <c r="BC7" s="25">
        <v>326.02</v>
      </c>
      <c r="BD7" s="25">
        <v>239.69</v>
      </c>
      <c r="BE7" s="25">
        <v>339.79</v>
      </c>
      <c r="BF7" s="25">
        <v>341.95</v>
      </c>
      <c r="BG7" s="25">
        <v>288.61</v>
      </c>
      <c r="BH7" s="25">
        <v>279.02</v>
      </c>
      <c r="BI7" s="25">
        <v>270.62</v>
      </c>
      <c r="BJ7" s="25">
        <v>322.92</v>
      </c>
      <c r="BK7" s="25">
        <v>303.45999999999998</v>
      </c>
      <c r="BL7" s="25">
        <v>307.27999999999997</v>
      </c>
      <c r="BM7" s="25">
        <v>304.02</v>
      </c>
      <c r="BN7" s="25">
        <v>300.54000000000002</v>
      </c>
      <c r="BO7" s="25">
        <v>264.86</v>
      </c>
      <c r="BP7" s="25">
        <v>79.8</v>
      </c>
      <c r="BQ7" s="25">
        <v>78.819999999999993</v>
      </c>
      <c r="BR7" s="25">
        <v>89.43</v>
      </c>
      <c r="BS7" s="25">
        <v>88.45</v>
      </c>
      <c r="BT7" s="25">
        <v>87.16</v>
      </c>
      <c r="BU7" s="25">
        <v>100.85</v>
      </c>
      <c r="BV7" s="25">
        <v>103.79</v>
      </c>
      <c r="BW7" s="25">
        <v>98.3</v>
      </c>
      <c r="BX7" s="25">
        <v>98.89</v>
      </c>
      <c r="BY7" s="25">
        <v>99.25</v>
      </c>
      <c r="BZ7" s="25">
        <v>97.59</v>
      </c>
      <c r="CA7" s="25">
        <v>158.69999999999999</v>
      </c>
      <c r="CB7" s="25">
        <v>159.9</v>
      </c>
      <c r="CC7" s="25">
        <v>164.93</v>
      </c>
      <c r="CD7" s="25">
        <v>169.37</v>
      </c>
      <c r="CE7" s="25">
        <v>173.66</v>
      </c>
      <c r="CF7" s="25">
        <v>167.1</v>
      </c>
      <c r="CG7" s="25">
        <v>167.86</v>
      </c>
      <c r="CH7" s="25">
        <v>173.68</v>
      </c>
      <c r="CI7" s="25">
        <v>174.52</v>
      </c>
      <c r="CJ7" s="25">
        <v>178.92</v>
      </c>
      <c r="CK7" s="25">
        <v>181.66</v>
      </c>
      <c r="CL7" s="25">
        <v>74.05</v>
      </c>
      <c r="CM7" s="25">
        <v>73.3</v>
      </c>
      <c r="CN7" s="25">
        <v>71.959999999999994</v>
      </c>
      <c r="CO7" s="25">
        <v>71.19</v>
      </c>
      <c r="CP7" s="25">
        <v>70.63</v>
      </c>
      <c r="CQ7" s="25">
        <v>59.91</v>
      </c>
      <c r="CR7" s="25">
        <v>59.4</v>
      </c>
      <c r="CS7" s="25">
        <v>59.24</v>
      </c>
      <c r="CT7" s="25">
        <v>58.77</v>
      </c>
      <c r="CU7" s="25">
        <v>59.17</v>
      </c>
      <c r="CV7" s="25">
        <v>60.21</v>
      </c>
      <c r="CW7" s="25">
        <v>95.69</v>
      </c>
      <c r="CX7" s="25">
        <v>95.97</v>
      </c>
      <c r="CY7" s="25">
        <v>96.3</v>
      </c>
      <c r="CZ7" s="25">
        <v>95.59</v>
      </c>
      <c r="DA7" s="25">
        <v>95.95</v>
      </c>
      <c r="DB7" s="25">
        <v>87.26</v>
      </c>
      <c r="DC7" s="25">
        <v>87.57</v>
      </c>
      <c r="DD7" s="25">
        <v>87.26</v>
      </c>
      <c r="DE7" s="25">
        <v>86.95</v>
      </c>
      <c r="DF7" s="25">
        <v>86.58</v>
      </c>
      <c r="DG7" s="25">
        <v>89.21</v>
      </c>
      <c r="DH7" s="25">
        <v>45.88</v>
      </c>
      <c r="DI7" s="25">
        <v>46.55</v>
      </c>
      <c r="DJ7" s="25">
        <v>48.12</v>
      </c>
      <c r="DK7" s="25">
        <v>49.15</v>
      </c>
      <c r="DL7" s="25">
        <v>50.51</v>
      </c>
      <c r="DM7" s="25">
        <v>49.2</v>
      </c>
      <c r="DN7" s="25">
        <v>50.01</v>
      </c>
      <c r="DO7" s="25">
        <v>50.99</v>
      </c>
      <c r="DP7" s="25">
        <v>51.79</v>
      </c>
      <c r="DQ7" s="25">
        <v>52.02</v>
      </c>
      <c r="DR7" s="25">
        <v>52.41</v>
      </c>
      <c r="DS7" s="25">
        <v>23.14</v>
      </c>
      <c r="DT7" s="25">
        <v>22.63</v>
      </c>
      <c r="DU7" s="25">
        <v>22.32</v>
      </c>
      <c r="DV7" s="25">
        <v>22.63</v>
      </c>
      <c r="DW7" s="25">
        <v>22.97</v>
      </c>
      <c r="DX7" s="25">
        <v>18.329999999999998</v>
      </c>
      <c r="DY7" s="25">
        <v>20.27</v>
      </c>
      <c r="DZ7" s="25">
        <v>21.69</v>
      </c>
      <c r="EA7" s="25">
        <v>23.19</v>
      </c>
      <c r="EB7" s="25">
        <v>24.61</v>
      </c>
      <c r="EC7" s="25">
        <v>26.78</v>
      </c>
      <c r="ED7" s="25">
        <v>0.44</v>
      </c>
      <c r="EE7" s="25">
        <v>0.83</v>
      </c>
      <c r="EF7" s="25">
        <v>1.01</v>
      </c>
      <c r="EG7" s="25">
        <v>0.74</v>
      </c>
      <c r="EH7" s="25">
        <v>0.74</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2025-12-12T09:19:37Z</dcterms:created>
  <dcterms:modified xsi:type="dcterms:W3CDTF">2026-02-12T02:10:07Z</dcterms:modified>
  <cp:category/>
</cp:coreProperties>
</file>