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22E318BC-50F0-43B4-A4CF-16352A839085}" xr6:coauthVersionLast="47" xr6:coauthVersionMax="47" xr10:uidLastSave="{00000000-0000-0000-0000-000000000000}"/>
  <workbookProtection workbookAlgorithmName="SHA-512" workbookHashValue="k+i9Ow49jPyAQ2H/oL1SFNFKtiOckTtT1vKtupi5A7D0QPINAJ7dMXDv2PR9mGEjzGZA19S7Gjolk8rbdQg9bA==" workbookSaltValue="UUDvbMmhrW7XurfGN408ew=="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F85" i="4"/>
  <c r="E85" i="4"/>
  <c r="AL10" i="4"/>
</calcChain>
</file>

<file path=xl/sharedStrings.xml><?xml version="1.0" encoding="utf-8"?>
<sst xmlns="http://schemas.openxmlformats.org/spreadsheetml/2006/main" count="259" uniqueCount="115">
  <si>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</si>
  <si>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</si>
  <si>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</si>
  <si>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</si>
  <si>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</si>
  <si>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</si>
  <si>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</si>
  <si>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</si>
  <si>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</si>
  <si>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</si>
  <si>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</si>
  <si>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</si>
  <si>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</si>
  <si>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</si>
  <si>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</si>
  <si>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</si>
  <si>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</si>
  <si>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</si>
  <si>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</si>
  <si>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</si>
  <si>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</si>
  <si>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</si>
  <si>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</si>
  <si>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</si>
  <si>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</si>
  <si>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</si>
  <si>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</si>
  <si>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</si>
  <si>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</si>
  <si>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</si>
  <si>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</si>
  <si>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</si>
  <si>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</si>
  <si>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</si>
  <si>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</si>
  <si>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</si>
  <si>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</si>
  <si>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</si>
  <si>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</si>
  <si>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</si>
  <si>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</si>
  <si>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</si>
  <si>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</si>
  <si>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</si>
  <si>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</si>
  <si>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</si>
  <si>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</si>
  <si>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</si>
  <si>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</si>
  <si>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</si>
  <si>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</si>
  <si>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</si>
  <si>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</si>
  <si>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</si>
  <si>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</si>
  <si>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</si>
  <si>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</si>
  <si>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</si>
  <si>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</si>
  <si>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</si>
  <si>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</si>
  <si>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</si>
  <si>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</si>
  <si>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</si>
  <si>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</si>
  <si>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</si>
  <si>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</si>
  <si>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</si>
  <si>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</si>
  <si>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</si>
  <si>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</si>
  <si>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</si>
  <si>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</si>
  <si>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</si>
  <si>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</si>
  <si>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</si>
  <si>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</si>
  <si>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</si>
  <si>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</si>
  <si>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</si>
  <si>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</si>
  <si>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</si>
  <si>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</si>
  <si>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</si>
  <si>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</si>
  <si>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</si>
  <si>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</si>
  <si>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</si>
  <si>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</si>
  <si>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</si>
  <si>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</si>
  <si>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</si>
  <si>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</si>
  <si>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</si>
  <si>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</si>
  <si>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</si>
  <si>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高槻市</t>
  </si>
  <si>
    <t>法適用</t>
  </si>
  <si>
    <t>下水道事業</t>
  </si>
  <si>
    <t>特定地域生活排水処理</t>
  </si>
  <si>
    <t>K3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</si>
  <si>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</si>
  <si>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</si>
  <si>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</si>
  <si>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</si>
  <si>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</si>
  <si>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</si>
  <si>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</si>
  <si>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</si>
  <si>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</si>
  <si>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</si>
  <si>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</si>
  <si>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平成24年度から開始された事業のため、健全な状態である。なお、①有形固定資産減価償却率が上昇しているのは、受贈財産以外に新規の有形固定資産がない一方、減価償却費は昨年度と同程度生じるためである。</t>
    <phoneticPr fontId="4"/>
  </si>
  <si>
    <r>
      <t>　令和５年度と比較すると、①経常収支比率は他会計負担金（分流に要する経費）が増加したことにより3ポイント増加し、②累積欠損金比率は159.11ポイント増加した。また、③流動比率は5.51ポイント減少しているが、これは前年度に引き続き、基準外繰入金をゼロとしたことにより手元資金が減少したためである。④企業債残高対事業規模比率は182.28ポイント減少した。
　類似団体平均値と比較すると、①経常収支比率は低く、②累積欠損金比率及び④企業債残高対事業規模比率は高い。
　本市の特定地域生活排水処理事業は、山間部に対する公共下水道事業の補完事業として整備しており、公共下水道事業と併せて高槻市下水道等事業会計として経理処理を行っている。
　なお、①経常収支比率が低いのは、公共下水道と違い償却資産の耐用年数が28年と償却負担が公共下水道より大きくなっているためであるが、高槻市下水道等事業会計全体としては経常収支比率は</t>
    </r>
    <r>
      <rPr>
        <sz val="11"/>
        <rFont val="ＭＳ ゴシック"/>
        <family val="3"/>
        <charset val="128"/>
      </rPr>
      <t>106.20%</t>
    </r>
    <r>
      <rPr>
        <sz val="11"/>
        <color theme="1"/>
        <rFont val="ＭＳ ゴシック"/>
        <family val="3"/>
        <charset val="128"/>
      </rPr>
      <t xml:space="preserve">となり、単年度収支は黒字である。
　また、②累積欠損金比率が高くなっているが、高槻市下水道等事業会計全体としては累積欠損金が生じることはなく特段問題はない。
　そして、④企業債残高対事業規模比率が高い要因は、償還開始が平成29年度と経過年数が浅く、類似団体と比較して企業債償還が進んでいないためである。
</t>
    </r>
    <rPh sb="38" eb="40">
      <t>ゾウカ</t>
    </rPh>
    <phoneticPr fontId="4"/>
  </si>
  <si>
    <t>　本事業は「高槻市循環型社会形成推進地域計画（H24～H28）」に基づいた事業で、平成28年度で計画対象地域内の希望世帯に対する公設浄化槽設置は完了し、事業としては概成した。
　類似団体平均値よりも高い④企業債残高対事業規模比率については、企業債残高が年々減少することにより、今後改善する見込みである。①経常収支比率や⑤経費回収率が低いことから経営改善を行う必要があるが、収入面においては料金体系が人槽別に設定されており、事業も概成しているため今後の使用料増収は見込めない。そのため、維持管理業務の発注方法や仕様の検討を行うなど支出面の縮小に努める。令和３年度に中間見直しを行った「高槻市下水道等事業経営計画【改訂版】」に基づき、引き続き、効率的で持続可能な下水道事業経営に取り組む。</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</si>
</sst>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421-4803-B540-91DA239D48F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421-4803-B540-91DA239D48F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F1E-4297-88FF-D12B4F80019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56.45</c:v>
                </c:pt>
                <c:pt idx="1">
                  <c:v>58.26</c:v>
                </c:pt>
                <c:pt idx="2">
                  <c:v>56.76</c:v>
                </c:pt>
                <c:pt idx="3">
                  <c:v>58.02</c:v>
                </c:pt>
                <c:pt idx="4">
                  <c:v>71.180000000000007</c:v>
                </c:pt>
              </c:numCache>
            </c:numRef>
          </c:val>
          <c:smooth val="0"/>
          <c:extLst>
            <c:ext xmlns:c16="http://schemas.microsoft.com/office/drawing/2014/chart" uri="{C3380CC4-5D6E-409C-BE32-E72D297353CC}">
              <c16:uniqueId val="{00000001-5F1E-4297-88FF-D12B4F80019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94.01</c:v>
                </c:pt>
                <c:pt idx="1">
                  <c:v>94.01</c:v>
                </c:pt>
                <c:pt idx="2">
                  <c:v>94.01</c:v>
                </c:pt>
                <c:pt idx="3">
                  <c:v>94.01</c:v>
                </c:pt>
                <c:pt idx="4">
                  <c:v>94.01</c:v>
                </c:pt>
              </c:numCache>
            </c:numRef>
          </c:val>
          <c:extLst>
            <c:ext xmlns:c16="http://schemas.microsoft.com/office/drawing/2014/chart" uri="{C3380CC4-5D6E-409C-BE32-E72D297353CC}">
              <c16:uniqueId val="{00000000-948B-4864-9A7C-60968575114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54.99</c:v>
                </c:pt>
                <c:pt idx="1">
                  <c:v>66.430000000000007</c:v>
                </c:pt>
                <c:pt idx="2">
                  <c:v>66.88</c:v>
                </c:pt>
                <c:pt idx="3">
                  <c:v>63.66</c:v>
                </c:pt>
                <c:pt idx="4">
                  <c:v>70.92</c:v>
                </c:pt>
              </c:numCache>
            </c:numRef>
          </c:val>
          <c:smooth val="0"/>
          <c:extLst>
            <c:ext xmlns:c16="http://schemas.microsoft.com/office/drawing/2014/chart" uri="{C3380CC4-5D6E-409C-BE32-E72D297353CC}">
              <c16:uniqueId val="{00000001-948B-4864-9A7C-60968575114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58.46</c:v>
                </c:pt>
                <c:pt idx="1">
                  <c:v>58.09</c:v>
                </c:pt>
                <c:pt idx="2">
                  <c:v>51.85</c:v>
                </c:pt>
                <c:pt idx="3">
                  <c:v>54.51</c:v>
                </c:pt>
                <c:pt idx="4">
                  <c:v>57.51</c:v>
                </c:pt>
              </c:numCache>
            </c:numRef>
          </c:val>
          <c:extLst>
            <c:ext xmlns:c16="http://schemas.microsoft.com/office/drawing/2014/chart" uri="{C3380CC4-5D6E-409C-BE32-E72D297353CC}">
              <c16:uniqueId val="{00000000-F6E3-4903-A99B-4EED7D17DE0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95.33</c:v>
                </c:pt>
                <c:pt idx="1">
                  <c:v>92.17</c:v>
                </c:pt>
                <c:pt idx="2">
                  <c:v>101.83</c:v>
                </c:pt>
                <c:pt idx="3">
                  <c:v>95.1</c:v>
                </c:pt>
                <c:pt idx="4">
                  <c:v>105.56</c:v>
                </c:pt>
              </c:numCache>
            </c:numRef>
          </c:val>
          <c:smooth val="0"/>
          <c:extLst>
            <c:ext xmlns:c16="http://schemas.microsoft.com/office/drawing/2014/chart" uri="{C3380CC4-5D6E-409C-BE32-E72D297353CC}">
              <c16:uniqueId val="{00000001-F6E3-4903-A99B-4EED7D17DE0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16</c:v>
                </c:pt>
                <c:pt idx="1">
                  <c:v>19.190000000000001</c:v>
                </c:pt>
                <c:pt idx="2">
                  <c:v>22.59</c:v>
                </c:pt>
                <c:pt idx="3">
                  <c:v>25.98</c:v>
                </c:pt>
                <c:pt idx="4">
                  <c:v>29.38</c:v>
                </c:pt>
              </c:numCache>
            </c:numRef>
          </c:val>
          <c:extLst>
            <c:ext xmlns:c16="http://schemas.microsoft.com/office/drawing/2014/chart" uri="{C3380CC4-5D6E-409C-BE32-E72D297353CC}">
              <c16:uniqueId val="{00000000-22B6-4C85-BCCC-FE1B5843D11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15.4</c:v>
                </c:pt>
                <c:pt idx="1">
                  <c:v>16.28</c:v>
                </c:pt>
                <c:pt idx="2">
                  <c:v>16.75</c:v>
                </c:pt>
                <c:pt idx="3">
                  <c:v>19.34</c:v>
                </c:pt>
                <c:pt idx="4">
                  <c:v>18.09</c:v>
                </c:pt>
              </c:numCache>
            </c:numRef>
          </c:val>
          <c:smooth val="0"/>
          <c:extLst>
            <c:ext xmlns:c16="http://schemas.microsoft.com/office/drawing/2014/chart" uri="{C3380CC4-5D6E-409C-BE32-E72D297353CC}">
              <c16:uniqueId val="{00000001-22B6-4C85-BCCC-FE1B5843D11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45C-4025-80F8-2CAE2C8EC66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45C-4025-80F8-2CAE2C8EC66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700.7</c:v>
                </c:pt>
                <c:pt idx="1">
                  <c:v>858.98</c:v>
                </c:pt>
                <c:pt idx="2">
                  <c:v>1030.23</c:v>
                </c:pt>
                <c:pt idx="3">
                  <c:v>1192.03</c:v>
                </c:pt>
                <c:pt idx="4">
                  <c:v>1351.14</c:v>
                </c:pt>
              </c:numCache>
            </c:numRef>
          </c:val>
          <c:extLst>
            <c:ext xmlns:c16="http://schemas.microsoft.com/office/drawing/2014/chart" uri="{C3380CC4-5D6E-409C-BE32-E72D297353CC}">
              <c16:uniqueId val="{00000000-52E3-4825-9B5A-C2B0F534DAF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162.82</c:v>
                </c:pt>
                <c:pt idx="1">
                  <c:v>193.62</c:v>
                </c:pt>
                <c:pt idx="2">
                  <c:v>44.51</c:v>
                </c:pt>
                <c:pt idx="3">
                  <c:v>225.85</c:v>
                </c:pt>
                <c:pt idx="4">
                  <c:v>40.89</c:v>
                </c:pt>
              </c:numCache>
            </c:numRef>
          </c:val>
          <c:smooth val="0"/>
          <c:extLst>
            <c:ext xmlns:c16="http://schemas.microsoft.com/office/drawing/2014/chart" uri="{C3380CC4-5D6E-409C-BE32-E72D297353CC}">
              <c16:uniqueId val="{00000001-52E3-4825-9B5A-C2B0F534DAF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120.8</c:v>
                </c:pt>
                <c:pt idx="1">
                  <c:v>122.06</c:v>
                </c:pt>
                <c:pt idx="2">
                  <c:v>123.88</c:v>
                </c:pt>
                <c:pt idx="3">
                  <c:v>59.75</c:v>
                </c:pt>
                <c:pt idx="4">
                  <c:v>54.24</c:v>
                </c:pt>
              </c:numCache>
            </c:numRef>
          </c:val>
          <c:extLst>
            <c:ext xmlns:c16="http://schemas.microsoft.com/office/drawing/2014/chart" uri="{C3380CC4-5D6E-409C-BE32-E72D297353CC}">
              <c16:uniqueId val="{00000000-01EA-40A4-907E-C47C4EA3B30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125.61</c:v>
                </c:pt>
                <c:pt idx="1">
                  <c:v>67.75</c:v>
                </c:pt>
                <c:pt idx="2">
                  <c:v>150.30000000000001</c:v>
                </c:pt>
                <c:pt idx="3">
                  <c:v>45.1</c:v>
                </c:pt>
                <c:pt idx="4">
                  <c:v>126.98</c:v>
                </c:pt>
              </c:numCache>
            </c:numRef>
          </c:val>
          <c:smooth val="0"/>
          <c:extLst>
            <c:ext xmlns:c16="http://schemas.microsoft.com/office/drawing/2014/chart" uri="{C3380CC4-5D6E-409C-BE32-E72D297353CC}">
              <c16:uniqueId val="{00000001-01EA-40A4-907E-C47C4EA3B30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2619.8200000000002</c:v>
                </c:pt>
                <c:pt idx="1">
                  <c:v>2431.46</c:v>
                </c:pt>
                <c:pt idx="2">
                  <c:v>2204.5700000000002</c:v>
                </c:pt>
                <c:pt idx="3">
                  <c:v>2010.29</c:v>
                </c:pt>
                <c:pt idx="4">
                  <c:v>1828.01</c:v>
                </c:pt>
              </c:numCache>
            </c:numRef>
          </c:val>
          <c:extLst>
            <c:ext xmlns:c16="http://schemas.microsoft.com/office/drawing/2014/chart" uri="{C3380CC4-5D6E-409C-BE32-E72D297353CC}">
              <c16:uniqueId val="{00000000-A834-4778-8A82-6ACE909D08C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398.42</c:v>
                </c:pt>
                <c:pt idx="1">
                  <c:v>393.35</c:v>
                </c:pt>
                <c:pt idx="2">
                  <c:v>397.03</c:v>
                </c:pt>
                <c:pt idx="3">
                  <c:v>424.95</c:v>
                </c:pt>
                <c:pt idx="4">
                  <c:v>537.62</c:v>
                </c:pt>
              </c:numCache>
            </c:numRef>
          </c:val>
          <c:smooth val="0"/>
          <c:extLst>
            <c:ext xmlns:c16="http://schemas.microsoft.com/office/drawing/2014/chart" uri="{C3380CC4-5D6E-409C-BE32-E72D297353CC}">
              <c16:uniqueId val="{00000001-A834-4778-8A82-6ACE909D08C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38.74</c:v>
                </c:pt>
                <c:pt idx="1">
                  <c:v>38.53</c:v>
                </c:pt>
                <c:pt idx="2">
                  <c:v>33.840000000000003</c:v>
                </c:pt>
                <c:pt idx="3">
                  <c:v>36.229999999999997</c:v>
                </c:pt>
                <c:pt idx="4">
                  <c:v>37.42</c:v>
                </c:pt>
              </c:numCache>
            </c:numRef>
          </c:val>
          <c:extLst>
            <c:ext xmlns:c16="http://schemas.microsoft.com/office/drawing/2014/chart" uri="{C3380CC4-5D6E-409C-BE32-E72D297353CC}">
              <c16:uniqueId val="{00000000-4E62-495C-ABB1-4FB45B08323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50.7</c:v>
                </c:pt>
                <c:pt idx="1">
                  <c:v>48.13</c:v>
                </c:pt>
                <c:pt idx="2">
                  <c:v>46.58</c:v>
                </c:pt>
                <c:pt idx="3">
                  <c:v>41.67</c:v>
                </c:pt>
                <c:pt idx="4">
                  <c:v>37.880000000000003</c:v>
                </c:pt>
              </c:numCache>
            </c:numRef>
          </c:val>
          <c:smooth val="0"/>
          <c:extLst>
            <c:ext xmlns:c16="http://schemas.microsoft.com/office/drawing/2014/chart" uri="{C3380CC4-5D6E-409C-BE32-E72D297353CC}">
              <c16:uniqueId val="{00000001-4E62-495C-ABB1-4FB45B08323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C52-41B9-A98C-BAC1912576D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289.81</c:v>
                </c:pt>
                <c:pt idx="1">
                  <c:v>301.54000000000002</c:v>
                </c:pt>
                <c:pt idx="2">
                  <c:v>311.73</c:v>
                </c:pt>
                <c:pt idx="3">
                  <c:v>326.49</c:v>
                </c:pt>
                <c:pt idx="4">
                  <c:v>355.98</c:v>
                </c:pt>
              </c:numCache>
            </c:numRef>
          </c:val>
          <c:smooth val="0"/>
          <c:extLst>
            <c:ext xmlns:c16="http://schemas.microsoft.com/office/drawing/2014/chart" uri="{C3380CC4-5D6E-409C-BE32-E72D297353CC}">
              <c16:uniqueId val="{00000001-5C52-41B9-A98C-BAC1912576D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大阪府　高槻市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K3</v>
      </c>
      <c r="X8" s="39"/>
      <c r="Y8" s="39"/>
      <c r="Z8" s="39"/>
      <c r="AA8" s="39"/>
      <c r="AB8" s="39"/>
      <c r="AC8" s="39"/>
      <c r="AD8" s="40" t="str">
        <f>データ!$M$6</f>
        <v>非設置</v>
      </c>
      <c r="AE8" s="40"/>
      <c r="AF8" s="40"/>
      <c r="AG8" s="40"/>
      <c r="AH8" s="40"/>
      <c r="AI8" s="40"/>
      <c r="AJ8" s="40"/>
      <c r="AK8" s="3"/>
      <c r="AL8" s="41">
        <f>データ!S6</f>
        <v>345589</v>
      </c>
      <c r="AM8" s="41"/>
      <c r="AN8" s="41"/>
      <c r="AO8" s="41"/>
      <c r="AP8" s="41"/>
      <c r="AQ8" s="41"/>
      <c r="AR8" s="41"/>
      <c r="AS8" s="41"/>
      <c r="AT8" s="34">
        <f>データ!T6</f>
        <v>105.29</v>
      </c>
      <c r="AU8" s="34"/>
      <c r="AV8" s="34"/>
      <c r="AW8" s="34"/>
      <c r="AX8" s="34"/>
      <c r="AY8" s="34"/>
      <c r="AZ8" s="34"/>
      <c r="BA8" s="34"/>
      <c r="BB8" s="34">
        <f>データ!U6</f>
        <v>3282.26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27.05</v>
      </c>
      <c r="J10" s="34"/>
      <c r="K10" s="34"/>
      <c r="L10" s="34"/>
      <c r="M10" s="34"/>
      <c r="N10" s="34"/>
      <c r="O10" s="34"/>
      <c r="P10" s="34">
        <f>データ!P6</f>
        <v>0.06</v>
      </c>
      <c r="Q10" s="34"/>
      <c r="R10" s="34"/>
      <c r="S10" s="34"/>
      <c r="T10" s="34"/>
      <c r="U10" s="34"/>
      <c r="V10" s="34"/>
      <c r="W10" s="34" t="str">
        <f>データ!Q6</f>
        <v>-</v>
      </c>
      <c r="X10" s="34"/>
      <c r="Y10" s="34"/>
      <c r="Z10" s="34"/>
      <c r="AA10" s="34"/>
      <c r="AB10" s="34"/>
      <c r="AC10" s="34"/>
      <c r="AD10" s="41">
        <f>データ!R6</f>
        <v>4628</v>
      </c>
      <c r="AE10" s="41"/>
      <c r="AF10" s="41"/>
      <c r="AG10" s="41"/>
      <c r="AH10" s="41"/>
      <c r="AI10" s="41"/>
      <c r="AJ10" s="41"/>
      <c r="AK10" s="2"/>
      <c r="AL10" s="41">
        <f>データ!V6</f>
        <v>217</v>
      </c>
      <c r="AM10" s="41"/>
      <c r="AN10" s="41"/>
      <c r="AO10" s="41"/>
      <c r="AP10" s="41"/>
      <c r="AQ10" s="41"/>
      <c r="AR10" s="41"/>
      <c r="AS10" s="41"/>
      <c r="AT10" s="34">
        <f>データ!W6</f>
        <v>0.15</v>
      </c>
      <c r="AU10" s="34"/>
      <c r="AV10" s="34"/>
      <c r="AW10" s="34"/>
      <c r="AX10" s="34"/>
      <c r="AY10" s="34"/>
      <c r="AZ10" s="34"/>
      <c r="BA10" s="34"/>
      <c r="BB10" s="34">
        <f>データ!X6</f>
        <v>1446.67</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pQTc9rHqlHKwzGmgPkTWtbF26odUzGvxpWJrflDSyvj7Z7kRvWv3OB3Zmtt3UL6biozndMDcjFkK0tUOARqKg==" saltValue="nW/6pmmlmBAuh51sUrnbt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272078</v>
      </c>
      <c r="D6" s="19">
        <f t="shared" si="3"/>
        <v>46</v>
      </c>
      <c r="E6" s="19">
        <f t="shared" si="3"/>
        <v>18</v>
      </c>
      <c r="F6" s="19">
        <f t="shared" si="3"/>
        <v>0</v>
      </c>
      <c r="G6" s="19">
        <f t="shared" si="3"/>
        <v>0</v>
      </c>
      <c r="H6" s="19" t="str">
        <f t="shared" si="3"/>
        <v>大阪府　高槻市</v>
      </c>
      <c r="I6" s="19" t="str">
        <f t="shared" si="3"/>
        <v>法適用</v>
      </c>
      <c r="J6" s="19" t="str">
        <f t="shared" si="3"/>
        <v>下水道事業</v>
      </c>
      <c r="K6" s="19" t="str">
        <f t="shared" si="3"/>
        <v>特定地域生活排水処理</v>
      </c>
      <c r="L6" s="19" t="str">
        <f t="shared" si="3"/>
        <v>K3</v>
      </c>
      <c r="M6" s="19" t="str">
        <f t="shared" si="3"/>
        <v>非設置</v>
      </c>
      <c r="N6" s="20" t="str">
        <f t="shared" si="3"/>
        <v>-</v>
      </c>
      <c r="O6" s="20">
        <f t="shared" si="3"/>
        <v>27.05</v>
      </c>
      <c r="P6" s="20">
        <f t="shared" si="3"/>
        <v>0.06</v>
      </c>
      <c r="Q6" s="20" t="str">
        <f t="shared" si="3"/>
        <v>-</v>
      </c>
      <c r="R6" s="20">
        <f t="shared" si="3"/>
        <v>4628</v>
      </c>
      <c r="S6" s="20">
        <f t="shared" si="3"/>
        <v>345589</v>
      </c>
      <c r="T6" s="20">
        <f t="shared" si="3"/>
        <v>105.29</v>
      </c>
      <c r="U6" s="20">
        <f t="shared" si="3"/>
        <v>3282.26</v>
      </c>
      <c r="V6" s="20">
        <f t="shared" si="3"/>
        <v>217</v>
      </c>
      <c r="W6" s="20">
        <f t="shared" si="3"/>
        <v>0.15</v>
      </c>
      <c r="X6" s="20">
        <f t="shared" si="3"/>
        <v>1446.67</v>
      </c>
      <c r="Y6" s="21">
        <f>IF(Y7="",NA(),Y7)</f>
        <v>58.46</v>
      </c>
      <c r="Z6" s="21">
        <f t="shared" ref="Z6:AH6" si="4">IF(Z7="",NA(),Z7)</f>
        <v>58.09</v>
      </c>
      <c r="AA6" s="21">
        <f t="shared" si="4"/>
        <v>51.85</v>
      </c>
      <c r="AB6" s="21">
        <f t="shared" si="4"/>
        <v>54.51</v>
      </c>
      <c r="AC6" s="21">
        <f t="shared" si="4"/>
        <v>57.51</v>
      </c>
      <c r="AD6" s="21">
        <f t="shared" si="4"/>
        <v>95.33</v>
      </c>
      <c r="AE6" s="21">
        <f t="shared" si="4"/>
        <v>92.17</v>
      </c>
      <c r="AF6" s="21">
        <f t="shared" si="4"/>
        <v>101.83</v>
      </c>
      <c r="AG6" s="21">
        <f t="shared" si="4"/>
        <v>95.1</v>
      </c>
      <c r="AH6" s="21">
        <f t="shared" si="4"/>
        <v>105.56</v>
      </c>
      <c r="AI6" s="20" t="str">
        <f>IF(AI7="","",IF(AI7="-","【-】","【"&amp;SUBSTITUTE(TEXT(AI7,"#,##0.00"),"-","△")&amp;"】"))</f>
        <v>【100.06】</v>
      </c>
      <c r="AJ6" s="21">
        <f>IF(AJ7="",NA(),AJ7)</f>
        <v>700.7</v>
      </c>
      <c r="AK6" s="21">
        <f t="shared" ref="AK6:AS6" si="5">IF(AK7="",NA(),AK7)</f>
        <v>858.98</v>
      </c>
      <c r="AL6" s="21">
        <f t="shared" si="5"/>
        <v>1030.23</v>
      </c>
      <c r="AM6" s="21">
        <f t="shared" si="5"/>
        <v>1192.03</v>
      </c>
      <c r="AN6" s="21">
        <f t="shared" si="5"/>
        <v>1351.14</v>
      </c>
      <c r="AO6" s="21">
        <f t="shared" si="5"/>
        <v>162.82</v>
      </c>
      <c r="AP6" s="21">
        <f t="shared" si="5"/>
        <v>193.62</v>
      </c>
      <c r="AQ6" s="21">
        <f t="shared" si="5"/>
        <v>44.51</v>
      </c>
      <c r="AR6" s="21">
        <f t="shared" si="5"/>
        <v>225.85</v>
      </c>
      <c r="AS6" s="21">
        <f t="shared" si="5"/>
        <v>40.89</v>
      </c>
      <c r="AT6" s="20" t="str">
        <f>IF(AT7="","",IF(AT7="-","【-】","【"&amp;SUBSTITUTE(TEXT(AT7,"#,##0.00"),"-","△")&amp;"】"))</f>
        <v>【84.61】</v>
      </c>
      <c r="AU6" s="21">
        <f>IF(AU7="",NA(),AU7)</f>
        <v>120.8</v>
      </c>
      <c r="AV6" s="21">
        <f t="shared" ref="AV6:BD6" si="6">IF(AV7="",NA(),AV7)</f>
        <v>122.06</v>
      </c>
      <c r="AW6" s="21">
        <f t="shared" si="6"/>
        <v>123.88</v>
      </c>
      <c r="AX6" s="21">
        <f t="shared" si="6"/>
        <v>59.75</v>
      </c>
      <c r="AY6" s="21">
        <f t="shared" si="6"/>
        <v>54.24</v>
      </c>
      <c r="AZ6" s="21">
        <f t="shared" si="6"/>
        <v>125.61</v>
      </c>
      <c r="BA6" s="21">
        <f t="shared" si="6"/>
        <v>67.75</v>
      </c>
      <c r="BB6" s="21">
        <f t="shared" si="6"/>
        <v>150.30000000000001</v>
      </c>
      <c r="BC6" s="21">
        <f t="shared" si="6"/>
        <v>45.1</v>
      </c>
      <c r="BD6" s="21">
        <f t="shared" si="6"/>
        <v>126.98</v>
      </c>
      <c r="BE6" s="20" t="str">
        <f>IF(BE7="","",IF(BE7="-","【-】","【"&amp;SUBSTITUTE(TEXT(BE7,"#,##0.00"),"-","△")&amp;"】"))</f>
        <v>【106.63】</v>
      </c>
      <c r="BF6" s="21">
        <f>IF(BF7="",NA(),BF7)</f>
        <v>2619.8200000000002</v>
      </c>
      <c r="BG6" s="21">
        <f t="shared" ref="BG6:BO6" si="7">IF(BG7="",NA(),BG7)</f>
        <v>2431.46</v>
      </c>
      <c r="BH6" s="21">
        <f t="shared" si="7"/>
        <v>2204.5700000000002</v>
      </c>
      <c r="BI6" s="21">
        <f t="shared" si="7"/>
        <v>2010.29</v>
      </c>
      <c r="BJ6" s="21">
        <f t="shared" si="7"/>
        <v>1828.01</v>
      </c>
      <c r="BK6" s="21">
        <f t="shared" si="7"/>
        <v>398.42</v>
      </c>
      <c r="BL6" s="21">
        <f t="shared" si="7"/>
        <v>393.35</v>
      </c>
      <c r="BM6" s="21">
        <f t="shared" si="7"/>
        <v>397.03</v>
      </c>
      <c r="BN6" s="21">
        <f t="shared" si="7"/>
        <v>424.95</v>
      </c>
      <c r="BO6" s="21">
        <f t="shared" si="7"/>
        <v>537.62</v>
      </c>
      <c r="BP6" s="20" t="str">
        <f>IF(BP7="","",IF(BP7="-","【-】","【"&amp;SUBSTITUTE(TEXT(BP7,"#,##0.00"),"-","△")&amp;"】"))</f>
        <v>【386.06】</v>
      </c>
      <c r="BQ6" s="21">
        <f>IF(BQ7="",NA(),BQ7)</f>
        <v>38.74</v>
      </c>
      <c r="BR6" s="21">
        <f t="shared" ref="BR6:BZ6" si="8">IF(BR7="",NA(),BR7)</f>
        <v>38.53</v>
      </c>
      <c r="BS6" s="21">
        <f t="shared" si="8"/>
        <v>33.840000000000003</v>
      </c>
      <c r="BT6" s="21">
        <f t="shared" si="8"/>
        <v>36.229999999999997</v>
      </c>
      <c r="BU6" s="21">
        <f t="shared" si="8"/>
        <v>37.42</v>
      </c>
      <c r="BV6" s="21">
        <f t="shared" si="8"/>
        <v>50.7</v>
      </c>
      <c r="BW6" s="21">
        <f t="shared" si="8"/>
        <v>48.13</v>
      </c>
      <c r="BX6" s="21">
        <f t="shared" si="8"/>
        <v>46.58</v>
      </c>
      <c r="BY6" s="21">
        <f t="shared" si="8"/>
        <v>41.67</v>
      </c>
      <c r="BZ6" s="21">
        <f t="shared" si="8"/>
        <v>37.880000000000003</v>
      </c>
      <c r="CA6" s="20" t="str">
        <f>IF(CA7="","",IF(CA7="-","【-】","【"&amp;SUBSTITUTE(TEXT(CA7,"#,##0.00"),"-","△")&amp;"】"))</f>
        <v>【51.14】</v>
      </c>
      <c r="CB6" s="21" t="str">
        <f>IF(CB7="",NA(),CB7)</f>
        <v>-</v>
      </c>
      <c r="CC6" s="21" t="str">
        <f t="shared" ref="CC6:CK6" si="9">IF(CC7="",NA(),CC7)</f>
        <v>-</v>
      </c>
      <c r="CD6" s="21" t="str">
        <f t="shared" si="9"/>
        <v>-</v>
      </c>
      <c r="CE6" s="21" t="str">
        <f t="shared" si="9"/>
        <v>-</v>
      </c>
      <c r="CF6" s="21" t="str">
        <f t="shared" si="9"/>
        <v>-</v>
      </c>
      <c r="CG6" s="21">
        <f t="shared" si="9"/>
        <v>289.81</v>
      </c>
      <c r="CH6" s="21">
        <f t="shared" si="9"/>
        <v>301.54000000000002</v>
      </c>
      <c r="CI6" s="21">
        <f t="shared" si="9"/>
        <v>311.73</v>
      </c>
      <c r="CJ6" s="21">
        <f t="shared" si="9"/>
        <v>326.49</v>
      </c>
      <c r="CK6" s="21">
        <f t="shared" si="9"/>
        <v>355.98</v>
      </c>
      <c r="CL6" s="20" t="str">
        <f>IF(CL7="","",IF(CL7="-","【-】","【"&amp;SUBSTITUTE(TEXT(CL7,"#,##0.00"),"-","△")&amp;"】"))</f>
        <v>【329.31】</v>
      </c>
      <c r="CM6" s="20">
        <f>IF(CM7="",NA(),CM7)</f>
        <v>0</v>
      </c>
      <c r="CN6" s="20">
        <f t="shared" ref="CN6:CV6" si="10">IF(CN7="",NA(),CN7)</f>
        <v>0</v>
      </c>
      <c r="CO6" s="20">
        <f t="shared" si="10"/>
        <v>0</v>
      </c>
      <c r="CP6" s="20">
        <f t="shared" si="10"/>
        <v>0</v>
      </c>
      <c r="CQ6" s="20">
        <f t="shared" si="10"/>
        <v>0</v>
      </c>
      <c r="CR6" s="21">
        <f t="shared" si="10"/>
        <v>56.45</v>
      </c>
      <c r="CS6" s="21">
        <f t="shared" si="10"/>
        <v>58.26</v>
      </c>
      <c r="CT6" s="21">
        <f t="shared" si="10"/>
        <v>56.76</v>
      </c>
      <c r="CU6" s="21">
        <f t="shared" si="10"/>
        <v>58.02</v>
      </c>
      <c r="CV6" s="21">
        <f t="shared" si="10"/>
        <v>71.180000000000007</v>
      </c>
      <c r="CW6" s="20" t="str">
        <f>IF(CW7="","",IF(CW7="-","【-】","【"&amp;SUBSTITUTE(TEXT(CW7,"#,##0.00"),"-","△")&amp;"】"))</f>
        <v>【54.37】</v>
      </c>
      <c r="CX6" s="21">
        <f>IF(CX7="",NA(),CX7)</f>
        <v>94.01</v>
      </c>
      <c r="CY6" s="21">
        <f t="shared" ref="CY6:DG6" si="11">IF(CY7="",NA(),CY7)</f>
        <v>94.01</v>
      </c>
      <c r="CZ6" s="21">
        <f t="shared" si="11"/>
        <v>94.01</v>
      </c>
      <c r="DA6" s="21">
        <f t="shared" si="11"/>
        <v>94.01</v>
      </c>
      <c r="DB6" s="21">
        <f t="shared" si="11"/>
        <v>94.01</v>
      </c>
      <c r="DC6" s="21">
        <f t="shared" si="11"/>
        <v>54.99</v>
      </c>
      <c r="DD6" s="21">
        <f t="shared" si="11"/>
        <v>66.430000000000007</v>
      </c>
      <c r="DE6" s="21">
        <f t="shared" si="11"/>
        <v>66.88</v>
      </c>
      <c r="DF6" s="21">
        <f t="shared" si="11"/>
        <v>63.66</v>
      </c>
      <c r="DG6" s="21">
        <f t="shared" si="11"/>
        <v>70.92</v>
      </c>
      <c r="DH6" s="20" t="str">
        <f>IF(DH7="","",IF(DH7="-","【-】","【"&amp;SUBSTITUTE(TEXT(DH7,"#,##0.00"),"-","△")&amp;"】"))</f>
        <v>【84.89】</v>
      </c>
      <c r="DI6" s="21">
        <f>IF(DI7="",NA(),DI7)</f>
        <v>16</v>
      </c>
      <c r="DJ6" s="21">
        <f t="shared" ref="DJ6:DR6" si="12">IF(DJ7="",NA(),DJ7)</f>
        <v>19.190000000000001</v>
      </c>
      <c r="DK6" s="21">
        <f t="shared" si="12"/>
        <v>22.59</v>
      </c>
      <c r="DL6" s="21">
        <f t="shared" si="12"/>
        <v>25.98</v>
      </c>
      <c r="DM6" s="21">
        <f t="shared" si="12"/>
        <v>29.38</v>
      </c>
      <c r="DN6" s="21">
        <f t="shared" si="12"/>
        <v>15.4</v>
      </c>
      <c r="DO6" s="21">
        <f t="shared" si="12"/>
        <v>16.28</v>
      </c>
      <c r="DP6" s="21">
        <f t="shared" si="12"/>
        <v>16.75</v>
      </c>
      <c r="DQ6" s="21">
        <f t="shared" si="12"/>
        <v>19.34</v>
      </c>
      <c r="DR6" s="21">
        <f t="shared" si="12"/>
        <v>18.09</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272078</v>
      </c>
      <c r="D7" s="23">
        <v>46</v>
      </c>
      <c r="E7" s="23">
        <v>18</v>
      </c>
      <c r="F7" s="23">
        <v>0</v>
      </c>
      <c r="G7" s="23">
        <v>0</v>
      </c>
      <c r="H7" s="23" t="s">
        <v>96</v>
      </c>
      <c r="I7" s="23" t="s">
        <v>97</v>
      </c>
      <c r="J7" s="23" t="s">
        <v>98</v>
      </c>
      <c r="K7" s="23" t="s">
        <v>99</v>
      </c>
      <c r="L7" s="23" t="s">
        <v>100</v>
      </c>
      <c r="M7" s="23" t="s">
        <v>101</v>
      </c>
      <c r="N7" s="24" t="s">
        <v>102</v>
      </c>
      <c r="O7" s="24">
        <v>27.05</v>
      </c>
      <c r="P7" s="24">
        <v>0.06</v>
      </c>
      <c r="Q7" s="24" t="s">
        <v>102</v>
      </c>
      <c r="R7" s="24">
        <v>4628</v>
      </c>
      <c r="S7" s="24">
        <v>345589</v>
      </c>
      <c r="T7" s="24">
        <v>105.29</v>
      </c>
      <c r="U7" s="24">
        <v>3282.26</v>
      </c>
      <c r="V7" s="24">
        <v>217</v>
      </c>
      <c r="W7" s="24">
        <v>0.15</v>
      </c>
      <c r="X7" s="24">
        <v>1446.67</v>
      </c>
      <c r="Y7" s="24">
        <v>58.46</v>
      </c>
      <c r="Z7" s="24">
        <v>58.09</v>
      </c>
      <c r="AA7" s="24">
        <v>51.85</v>
      </c>
      <c r="AB7" s="24">
        <v>54.51</v>
      </c>
      <c r="AC7" s="24">
        <v>57.51</v>
      </c>
      <c r="AD7" s="24">
        <v>95.33</v>
      </c>
      <c r="AE7" s="24">
        <v>92.17</v>
      </c>
      <c r="AF7" s="24">
        <v>101.83</v>
      </c>
      <c r="AG7" s="24">
        <v>95.1</v>
      </c>
      <c r="AH7" s="24">
        <v>105.56</v>
      </c>
      <c r="AI7" s="24">
        <v>100.06</v>
      </c>
      <c r="AJ7" s="24">
        <v>700.7</v>
      </c>
      <c r="AK7" s="24">
        <v>858.98</v>
      </c>
      <c r="AL7" s="24">
        <v>1030.23</v>
      </c>
      <c r="AM7" s="24">
        <v>1192.03</v>
      </c>
      <c r="AN7" s="24">
        <v>1351.14</v>
      </c>
      <c r="AO7" s="24">
        <v>162.82</v>
      </c>
      <c r="AP7" s="24">
        <v>193.62</v>
      </c>
      <c r="AQ7" s="24">
        <v>44.51</v>
      </c>
      <c r="AR7" s="24">
        <v>225.85</v>
      </c>
      <c r="AS7" s="24">
        <v>40.89</v>
      </c>
      <c r="AT7" s="24">
        <v>84.61</v>
      </c>
      <c r="AU7" s="24">
        <v>120.8</v>
      </c>
      <c r="AV7" s="24">
        <v>122.06</v>
      </c>
      <c r="AW7" s="24">
        <v>123.88</v>
      </c>
      <c r="AX7" s="24">
        <v>59.75</v>
      </c>
      <c r="AY7" s="24">
        <v>54.24</v>
      </c>
      <c r="AZ7" s="24">
        <v>125.61</v>
      </c>
      <c r="BA7" s="24">
        <v>67.75</v>
      </c>
      <c r="BB7" s="24">
        <v>150.30000000000001</v>
      </c>
      <c r="BC7" s="24">
        <v>45.1</v>
      </c>
      <c r="BD7" s="24">
        <v>126.98</v>
      </c>
      <c r="BE7" s="24">
        <v>106.63</v>
      </c>
      <c r="BF7" s="24">
        <v>2619.8200000000002</v>
      </c>
      <c r="BG7" s="24">
        <v>2431.46</v>
      </c>
      <c r="BH7" s="24">
        <v>2204.5700000000002</v>
      </c>
      <c r="BI7" s="24">
        <v>2010.29</v>
      </c>
      <c r="BJ7" s="24">
        <v>1828.01</v>
      </c>
      <c r="BK7" s="24">
        <v>398.42</v>
      </c>
      <c r="BL7" s="24">
        <v>393.35</v>
      </c>
      <c r="BM7" s="24">
        <v>397.03</v>
      </c>
      <c r="BN7" s="24">
        <v>424.95</v>
      </c>
      <c r="BO7" s="24">
        <v>537.62</v>
      </c>
      <c r="BP7" s="24">
        <v>386.06</v>
      </c>
      <c r="BQ7" s="24">
        <v>38.74</v>
      </c>
      <c r="BR7" s="24">
        <v>38.53</v>
      </c>
      <c r="BS7" s="24">
        <v>33.840000000000003</v>
      </c>
      <c r="BT7" s="24">
        <v>36.229999999999997</v>
      </c>
      <c r="BU7" s="24">
        <v>37.42</v>
      </c>
      <c r="BV7" s="24">
        <v>50.7</v>
      </c>
      <c r="BW7" s="24">
        <v>48.13</v>
      </c>
      <c r="BX7" s="24">
        <v>46.58</v>
      </c>
      <c r="BY7" s="24">
        <v>41.67</v>
      </c>
      <c r="BZ7" s="24">
        <v>37.880000000000003</v>
      </c>
      <c r="CA7" s="24">
        <v>51.14</v>
      </c>
      <c r="CB7" s="24" t="s">
        <v>102</v>
      </c>
      <c r="CC7" s="24" t="s">
        <v>102</v>
      </c>
      <c r="CD7" s="24" t="s">
        <v>102</v>
      </c>
      <c r="CE7" s="24" t="s">
        <v>102</v>
      </c>
      <c r="CF7" s="24" t="s">
        <v>102</v>
      </c>
      <c r="CG7" s="24">
        <v>289.81</v>
      </c>
      <c r="CH7" s="24">
        <v>301.54000000000002</v>
      </c>
      <c r="CI7" s="24">
        <v>311.73</v>
      </c>
      <c r="CJ7" s="24">
        <v>326.49</v>
      </c>
      <c r="CK7" s="24">
        <v>355.98</v>
      </c>
      <c r="CL7" s="24">
        <v>329.31</v>
      </c>
      <c r="CM7" s="24">
        <v>0</v>
      </c>
      <c r="CN7" s="24">
        <v>0</v>
      </c>
      <c r="CO7" s="24">
        <v>0</v>
      </c>
      <c r="CP7" s="24">
        <v>0</v>
      </c>
      <c r="CQ7" s="24">
        <v>0</v>
      </c>
      <c r="CR7" s="24">
        <v>56.45</v>
      </c>
      <c r="CS7" s="24">
        <v>58.26</v>
      </c>
      <c r="CT7" s="24">
        <v>56.76</v>
      </c>
      <c r="CU7" s="24">
        <v>58.02</v>
      </c>
      <c r="CV7" s="24">
        <v>71.180000000000007</v>
      </c>
      <c r="CW7" s="24">
        <v>54.37</v>
      </c>
      <c r="CX7" s="24">
        <v>94.01</v>
      </c>
      <c r="CY7" s="24">
        <v>94.01</v>
      </c>
      <c r="CZ7" s="24">
        <v>94.01</v>
      </c>
      <c r="DA7" s="24">
        <v>94.01</v>
      </c>
      <c r="DB7" s="24">
        <v>94.01</v>
      </c>
      <c r="DC7" s="24">
        <v>54.99</v>
      </c>
      <c r="DD7" s="24">
        <v>66.430000000000007</v>
      </c>
      <c r="DE7" s="24">
        <v>66.88</v>
      </c>
      <c r="DF7" s="24">
        <v>63.66</v>
      </c>
      <c r="DG7" s="24">
        <v>70.92</v>
      </c>
      <c r="DH7" s="24">
        <v>84.89</v>
      </c>
      <c r="DI7" s="24">
        <v>16</v>
      </c>
      <c r="DJ7" s="24">
        <v>19.190000000000001</v>
      </c>
      <c r="DK7" s="24">
        <v>22.59</v>
      </c>
      <c r="DL7" s="24">
        <v>25.98</v>
      </c>
      <c r="DM7" s="24">
        <v>29.38</v>
      </c>
      <c r="DN7" s="24">
        <v>15.4</v>
      </c>
      <c r="DO7" s="24">
        <v>16.28</v>
      </c>
      <c r="DP7" s="24">
        <v>16.75</v>
      </c>
      <c r="DQ7" s="24">
        <v>19.34</v>
      </c>
      <c r="DR7" s="24">
        <v>18.09</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小松　大輝</cp:lastModifiedBy>
  <cp:lastPrinted>2026-01-22T06:08:49Z</cp:lastPrinted>
  <dcterms:created xsi:type="dcterms:W3CDTF">2025-12-23T06:30:53Z</dcterms:created>
  <dcterms:modified xsi:type="dcterms:W3CDTF">2026-02-17T05:36:22Z</dcterms:modified>
  <cp:category/>
</cp:coreProperties>
</file>