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7E8712B8-4748-42F0-90C4-9E5555C99053}" xr6:coauthVersionLast="47" xr6:coauthVersionMax="47" xr10:uidLastSave="{00000000-0000-0000-0000-000000000000}"/>
  <workbookProtection workbookAlgorithmName="SHA-512" workbookHashValue="axuVf7NNrEsoXNyuUXcjJidB1pIvSrTq95yyyy7Jc3KT5ReyfNwobl7jcniZPHgxaduQfp+tAmVfwk688hftFg==" workbookSaltValue="lKRTLlTX573jmwAB2VyLzw=="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G85" i="4"/>
  <c r="F85" i="4"/>
  <c r="AT10" i="4"/>
  <c r="I10"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<sst xmlns="http://schemas.openxmlformats.org/spreadsheetml/2006/main" count="236" uniqueCount="116">
  <si>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</si>
  <si>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</si>
  <si>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</si>
  <si>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</si>
  <si>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</si>
  <si>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</si>
  <si>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</si>
  <si>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</si>
  <si>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</si>
  <si>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</si>
  <si>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</si>
  <si>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</si>
  <si>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</si>
  <si>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</si>
  <si>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</si>
  <si>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</si>
  <si>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</si>
  <si>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</si>
  <si>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</si>
  <si>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</si>
  <si>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</si>
  <si>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</si>
  <si>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</si>
  <si>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</si>
  <si>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</si>
  <si>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</si>
  <si>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</si>
  <si>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</si>
  <si>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</si>
  <si>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</si>
  <si>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</si>
  <si>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</si>
  <si>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</si>
  <si>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</si>
  <si>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</si>
  <si>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</si>
  <si>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</si>
  <si>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</si>
  <si>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</si>
  <si>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</si>
  <si>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</si>
  <si>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</si>
  <si>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</si>
  <si>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</si>
  <si>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</si>
  <si>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</si>
  <si>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</si>
  <si>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</si>
  <si>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</si>
  <si>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</si>
  <si>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</si>
  <si>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</si>
  <si>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</si>
  <si>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</si>
  <si>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</si>
  <si>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</si>
  <si>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</si>
  <si>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</si>
  <si>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</si>
  <si>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</si>
  <si>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</si>
  <si>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</si>
  <si>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</si>
  <si>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</si>
  <si>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</si>
  <si>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</si>
  <si>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</si>
  <si>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</si>
  <si>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</si>
  <si>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</si>
  <si>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</si>
  <si>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</si>
  <si>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</si>
  <si>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</si>
  <si>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</si>
  <si>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</si>
  <si>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</si>
  <si>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</si>
  <si>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</si>
  <si>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</si>
  <si>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</si>
  <si>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</si>
  <si>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</si>
  <si>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</si>
  <si>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</si>
  <si>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</si>
  <si>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</si>
  <si>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</si>
  <si>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</si>
  <si>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</si>
  <si>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</si>
  <si>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</si>
  <si>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</si>
  <si>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</si>
  <si>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</si>
  <si>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</si>
  <si>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高槻市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</si>
  <si>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</si>
  <si>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</si>
  <si>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</si>
  <si>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</si>
  <si>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</si>
  <si>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</si>
  <si>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</si>
  <si>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</si>
  <si>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</si>
  <si>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</si>
  <si>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</si>
  <si>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</si>
  <si>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</si>
  <si>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</si>
  <si>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</si>
  <si>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</si>
  <si>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設置年数は20年程度であり、健全な状態である。なお、①有形固定資産減価償却率が上昇しているのは、新規の有形固定資産がない一方、減価償却費を計上したためである。</t>
    <phoneticPr fontId="4"/>
  </si>
  <si>
    <t>　整備は完了しており、令和３年度に中間見直しを行った「高槻市下水道等事業経営計画【改訂版】」に基づき、引き続き、効率的で持続可能な下水道事業経営に取り組む。</t>
    <phoneticPr fontId="4"/>
  </si>
  <si>
    <r>
      <t>　令和５年度と比較すると①経常収支比率が0.75ポイント増加している。これは営業外費用の支払利息が</t>
    </r>
    <r>
      <rPr>
        <sz val="11"/>
        <rFont val="ＭＳ ゴシック"/>
        <family val="3"/>
        <charset val="128"/>
      </rPr>
      <t>減少</t>
    </r>
    <r>
      <rPr>
        <sz val="11"/>
        <color theme="1"/>
        <rFont val="ＭＳ ゴシック"/>
        <family val="3"/>
        <charset val="128"/>
      </rPr>
      <t>したためである。
　本市の特定環境保全公共下水道事業は公共下水道事業の補完事業として整備された経緯もあり、料金体系や維持管理費用についても公共下水道事業に含めて実施している。そのため、類似団体平均値と比較すると大きな乖離が見られる項目（②累積欠損金比率、③流動比率、④企業債残高対事業規模比率）もある。
　①経常収支比率については、100％未満であり単年度収支が赤字となっているが、公共下水道事業と一体としてみると106.20％となり単年度収支は黒字となる。②累積欠損金比率についても、公共下水道事業と一体とした場合、累積欠損金は発生せず特段問題はない。</t>
    </r>
    <rPh sb="28" eb="30">
      <t>ゾウカ</t>
    </rPh>
    <rPh sb="41" eb="43">
      <t>ヒヨウ</t>
    </rPh>
    <rPh sb="44" eb="48">
      <t>シハライリソク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</si>
</sst>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B21-4905-A12A-EF4D2F0EF76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EB21-4905-A12A-EF4D2F0EF76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60E-4C5C-A80C-B0D2BC3F1FD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F60E-4C5C-A80C-B0D2BC3F1FD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93.43</c:v>
                </c:pt>
                <c:pt idx="1">
                  <c:v>93.91</c:v>
                </c:pt>
                <c:pt idx="2">
                  <c:v>93.67</c:v>
                </c:pt>
                <c:pt idx="3">
                  <c:v>93.67</c:v>
                </c:pt>
                <c:pt idx="4">
                  <c:v>98.28</c:v>
                </c:pt>
              </c:numCache>
            </c:numRef>
          </c:val>
          <c:extLst>
            <c:ext xmlns:c16="http://schemas.microsoft.com/office/drawing/2014/chart" uri="{C3380CC4-5D6E-409C-BE32-E72D297353CC}">
              <c16:uniqueId val="{00000000-EECA-4933-AB27-4B66B8E5109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EECA-4933-AB27-4B66B8E5109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97.34</c:v>
                </c:pt>
                <c:pt idx="1">
                  <c:v>97.29</c:v>
                </c:pt>
                <c:pt idx="2">
                  <c:v>99.6</c:v>
                </c:pt>
                <c:pt idx="3">
                  <c:v>98.37</c:v>
                </c:pt>
                <c:pt idx="4">
                  <c:v>99.12</c:v>
                </c:pt>
              </c:numCache>
            </c:numRef>
          </c:val>
          <c:extLst>
            <c:ext xmlns:c16="http://schemas.microsoft.com/office/drawing/2014/chart" uri="{C3380CC4-5D6E-409C-BE32-E72D297353CC}">
              <c16:uniqueId val="{00000000-ABCB-4F4A-90B4-E8AC23A2FC0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ABCB-4F4A-90B4-E8AC23A2FC0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18</c:v>
                </c:pt>
                <c:pt idx="1">
                  <c:v>20.83</c:v>
                </c:pt>
                <c:pt idx="2">
                  <c:v>23.65</c:v>
                </c:pt>
                <c:pt idx="3">
                  <c:v>26.47</c:v>
                </c:pt>
                <c:pt idx="4">
                  <c:v>29.3</c:v>
                </c:pt>
              </c:numCache>
            </c:numRef>
          </c:val>
          <c:extLst>
            <c:ext xmlns:c16="http://schemas.microsoft.com/office/drawing/2014/chart" uri="{C3380CC4-5D6E-409C-BE32-E72D297353CC}">
              <c16:uniqueId val="{00000000-1C63-491C-8FE8-4A5E7F5471E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1C63-491C-8FE8-4A5E7F5471E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1C1-4A1B-8CBD-0686BF81536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31C1-4A1B-8CBD-0686BF81536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798.17</c:v>
                </c:pt>
                <c:pt idx="1">
                  <c:v>815.76</c:v>
                </c:pt>
                <c:pt idx="2">
                  <c:v>661.33</c:v>
                </c:pt>
                <c:pt idx="3">
                  <c:v>711.14</c:v>
                </c:pt>
                <c:pt idx="4">
                  <c:v>648.16</c:v>
                </c:pt>
              </c:numCache>
            </c:numRef>
          </c:val>
          <c:extLst>
            <c:ext xmlns:c16="http://schemas.microsoft.com/office/drawing/2014/chart" uri="{C3380CC4-5D6E-409C-BE32-E72D297353CC}">
              <c16:uniqueId val="{00000000-A230-488A-9305-6B855190BAC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A230-488A-9305-6B855190BAC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40C-4A57-89F8-E7AD2EAD16F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C40C-4A57-89F8-E7AD2EAD16F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262.74</c:v>
                </c:pt>
                <c:pt idx="1">
                  <c:v>250.81</c:v>
                </c:pt>
                <c:pt idx="2">
                  <c:v>243.58</c:v>
                </c:pt>
                <c:pt idx="3">
                  <c:v>131.84</c:v>
                </c:pt>
                <c:pt idx="4">
                  <c:v>116.56</c:v>
                </c:pt>
              </c:numCache>
            </c:numRef>
          </c:val>
          <c:extLst>
            <c:ext xmlns:c16="http://schemas.microsoft.com/office/drawing/2014/chart" uri="{C3380CC4-5D6E-409C-BE32-E72D297353CC}">
              <c16:uniqueId val="{00000000-87BD-4B3A-99AF-A15DBEC4D73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87BD-4B3A-99AF-A15DBEC4D73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83.57</c:v>
                </c:pt>
                <c:pt idx="1">
                  <c:v>83.81</c:v>
                </c:pt>
                <c:pt idx="2">
                  <c:v>97.8</c:v>
                </c:pt>
                <c:pt idx="3">
                  <c:v>91.27</c:v>
                </c:pt>
                <c:pt idx="4">
                  <c:v>95.65</c:v>
                </c:pt>
              </c:numCache>
            </c:numRef>
          </c:val>
          <c:extLst>
            <c:ext xmlns:c16="http://schemas.microsoft.com/office/drawing/2014/chart" uri="{C3380CC4-5D6E-409C-BE32-E72D297353CC}">
              <c16:uniqueId val="{00000000-F47E-4193-A4F8-1E5B2767601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F47E-4193-A4F8-1E5B2767601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150.01</c:v>
                </c:pt>
                <c:pt idx="1">
                  <c:v>150.01</c:v>
                </c:pt>
                <c:pt idx="2">
                  <c:v>150</c:v>
                </c:pt>
                <c:pt idx="3">
                  <c:v>149.99</c:v>
                </c:pt>
                <c:pt idx="4">
                  <c:v>150.01</c:v>
                </c:pt>
              </c:numCache>
            </c:numRef>
          </c:val>
          <c:extLst>
            <c:ext xmlns:c16="http://schemas.microsoft.com/office/drawing/2014/chart" uri="{C3380CC4-5D6E-409C-BE32-E72D297353CC}">
              <c16:uniqueId val="{00000000-AC11-4E5F-B626-EDDB3BFC3B9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AC11-4E5F-B626-EDDB3BFC3B9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大阪府　高槻市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5">
        <f>データ!S6</f>
        <v>345589</v>
      </c>
      <c r="AM8" s="45"/>
      <c r="AN8" s="45"/>
      <c r="AO8" s="45"/>
      <c r="AP8" s="45"/>
      <c r="AQ8" s="45"/>
      <c r="AR8" s="45"/>
      <c r="AS8" s="45"/>
      <c r="AT8" s="44">
        <f>データ!T6</f>
        <v>105.29</v>
      </c>
      <c r="AU8" s="44"/>
      <c r="AV8" s="44"/>
      <c r="AW8" s="44"/>
      <c r="AX8" s="44"/>
      <c r="AY8" s="44"/>
      <c r="AZ8" s="44"/>
      <c r="BA8" s="44"/>
      <c r="BB8" s="44">
        <f>データ!U6</f>
        <v>3282.26</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75.52</v>
      </c>
      <c r="J10" s="44"/>
      <c r="K10" s="44"/>
      <c r="L10" s="44"/>
      <c r="M10" s="44"/>
      <c r="N10" s="44"/>
      <c r="O10" s="44"/>
      <c r="P10" s="44">
        <f>データ!P6</f>
        <v>0.12</v>
      </c>
      <c r="Q10" s="44"/>
      <c r="R10" s="44"/>
      <c r="S10" s="44"/>
      <c r="T10" s="44"/>
      <c r="U10" s="44"/>
      <c r="V10" s="44"/>
      <c r="W10" s="44">
        <f>データ!Q6</f>
        <v>100</v>
      </c>
      <c r="X10" s="44"/>
      <c r="Y10" s="44"/>
      <c r="Z10" s="44"/>
      <c r="AA10" s="44"/>
      <c r="AB10" s="44"/>
      <c r="AC10" s="44"/>
      <c r="AD10" s="45">
        <f>データ!R6</f>
        <v>1965</v>
      </c>
      <c r="AE10" s="45"/>
      <c r="AF10" s="45"/>
      <c r="AG10" s="45"/>
      <c r="AH10" s="45"/>
      <c r="AI10" s="45"/>
      <c r="AJ10" s="45"/>
      <c r="AK10" s="2"/>
      <c r="AL10" s="45">
        <f>データ!V6</f>
        <v>407</v>
      </c>
      <c r="AM10" s="45"/>
      <c r="AN10" s="45"/>
      <c r="AO10" s="45"/>
      <c r="AP10" s="45"/>
      <c r="AQ10" s="45"/>
      <c r="AR10" s="45"/>
      <c r="AS10" s="45"/>
      <c r="AT10" s="44">
        <f>データ!W6</f>
        <v>0.42</v>
      </c>
      <c r="AU10" s="44"/>
      <c r="AV10" s="44"/>
      <c r="AW10" s="44"/>
      <c r="AX10" s="44"/>
      <c r="AY10" s="44"/>
      <c r="AZ10" s="44"/>
      <c r="BA10" s="44"/>
      <c r="BB10" s="44">
        <f>データ!X6</f>
        <v>969.05</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l5oHAAvzLTr1I/l24tmOM0uaXCcYXDFt93zRVY/UBxoTETcBGa76ByWBZYVVWc4A3G0VBssa6RsBeVzZU1WSXA==" saltValue="fhEWBwztrkbcs2ERTtCdc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272078</v>
      </c>
      <c r="D6" s="19">
        <f t="shared" si="3"/>
        <v>46</v>
      </c>
      <c r="E6" s="19">
        <f t="shared" si="3"/>
        <v>17</v>
      </c>
      <c r="F6" s="19">
        <f t="shared" si="3"/>
        <v>4</v>
      </c>
      <c r="G6" s="19">
        <f t="shared" si="3"/>
        <v>0</v>
      </c>
      <c r="H6" s="19" t="str">
        <f t="shared" si="3"/>
        <v>大阪府　高槻市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75.52</v>
      </c>
      <c r="P6" s="20">
        <f t="shared" si="3"/>
        <v>0.12</v>
      </c>
      <c r="Q6" s="20">
        <f t="shared" si="3"/>
        <v>100</v>
      </c>
      <c r="R6" s="20">
        <f t="shared" si="3"/>
        <v>1965</v>
      </c>
      <c r="S6" s="20">
        <f t="shared" si="3"/>
        <v>345589</v>
      </c>
      <c r="T6" s="20">
        <f t="shared" si="3"/>
        <v>105.29</v>
      </c>
      <c r="U6" s="20">
        <f t="shared" si="3"/>
        <v>3282.26</v>
      </c>
      <c r="V6" s="20">
        <f t="shared" si="3"/>
        <v>407</v>
      </c>
      <c r="W6" s="20">
        <f t="shared" si="3"/>
        <v>0.42</v>
      </c>
      <c r="X6" s="20">
        <f t="shared" si="3"/>
        <v>969.05</v>
      </c>
      <c r="Y6" s="21">
        <f>IF(Y7="",NA(),Y7)</f>
        <v>97.34</v>
      </c>
      <c r="Z6" s="21">
        <f t="shared" ref="Z6:AH6" si="4">IF(Z7="",NA(),Z7)</f>
        <v>97.29</v>
      </c>
      <c r="AA6" s="21">
        <f t="shared" si="4"/>
        <v>99.6</v>
      </c>
      <c r="AB6" s="21">
        <f t="shared" si="4"/>
        <v>98.37</v>
      </c>
      <c r="AC6" s="21">
        <f t="shared" si="4"/>
        <v>99.12</v>
      </c>
      <c r="AD6" s="21">
        <f t="shared" si="4"/>
        <v>105.78</v>
      </c>
      <c r="AE6" s="21">
        <f t="shared" si="4"/>
        <v>106.09</v>
      </c>
      <c r="AF6" s="21">
        <f t="shared" si="4"/>
        <v>106.44</v>
      </c>
      <c r="AG6" s="21">
        <f t="shared" si="4"/>
        <v>107.11</v>
      </c>
      <c r="AH6" s="21">
        <f t="shared" si="4"/>
        <v>106.38</v>
      </c>
      <c r="AI6" s="20" t="str">
        <f>IF(AI7="","",IF(AI7="-","【-】","【"&amp;SUBSTITUTE(TEXT(AI7,"#,##0.00"),"-","△")&amp;"】"))</f>
        <v>【105.07】</v>
      </c>
      <c r="AJ6" s="21">
        <f>IF(AJ7="",NA(),AJ7)</f>
        <v>798.17</v>
      </c>
      <c r="AK6" s="21">
        <f t="shared" ref="AK6:AS6" si="5">IF(AK7="",NA(),AK7)</f>
        <v>815.76</v>
      </c>
      <c r="AL6" s="21">
        <f t="shared" si="5"/>
        <v>661.33</v>
      </c>
      <c r="AM6" s="21">
        <f t="shared" si="5"/>
        <v>711.14</v>
      </c>
      <c r="AN6" s="21">
        <f t="shared" si="5"/>
        <v>648.16</v>
      </c>
      <c r="AO6" s="21">
        <f t="shared" si="5"/>
        <v>63.96</v>
      </c>
      <c r="AP6" s="21">
        <f t="shared" si="5"/>
        <v>69.42</v>
      </c>
      <c r="AQ6" s="21">
        <f t="shared" si="5"/>
        <v>72.86</v>
      </c>
      <c r="AR6" s="21">
        <f t="shared" si="5"/>
        <v>69.540000000000006</v>
      </c>
      <c r="AS6" s="21">
        <f t="shared" si="5"/>
        <v>70.63</v>
      </c>
      <c r="AT6" s="20" t="str">
        <f>IF(AT7="","",IF(AT7="-","【-】","【"&amp;SUBSTITUTE(TEXT(AT7,"#,##0.00"),"-","△")&amp;"】"))</f>
        <v>【63.54】</v>
      </c>
      <c r="AU6" s="20">
        <f>IF(AU7="",NA(),AU7)</f>
        <v>0</v>
      </c>
      <c r="AV6" s="20">
        <f t="shared" ref="AV6:BD6" si="6">IF(AV7="",NA(),AV7)</f>
        <v>0</v>
      </c>
      <c r="AW6" s="20">
        <f t="shared" si="6"/>
        <v>0</v>
      </c>
      <c r="AX6" s="20">
        <f t="shared" si="6"/>
        <v>0</v>
      </c>
      <c r="AY6" s="20">
        <f t="shared" si="6"/>
        <v>0</v>
      </c>
      <c r="AZ6" s="21">
        <f t="shared" si="6"/>
        <v>44.24</v>
      </c>
      <c r="BA6" s="21">
        <f t="shared" si="6"/>
        <v>43.07</v>
      </c>
      <c r="BB6" s="21">
        <f t="shared" si="6"/>
        <v>45.42</v>
      </c>
      <c r="BC6" s="21">
        <f t="shared" si="6"/>
        <v>50.63</v>
      </c>
      <c r="BD6" s="21">
        <f t="shared" si="6"/>
        <v>53.28</v>
      </c>
      <c r="BE6" s="20" t="str">
        <f>IF(BE7="","",IF(BE7="-","【-】","【"&amp;SUBSTITUTE(TEXT(BE7,"#,##0.00"),"-","△")&amp;"】"))</f>
        <v>【50.90】</v>
      </c>
      <c r="BF6" s="21">
        <f>IF(BF7="",NA(),BF7)</f>
        <v>262.74</v>
      </c>
      <c r="BG6" s="21">
        <f t="shared" ref="BG6:BO6" si="7">IF(BG7="",NA(),BG7)</f>
        <v>250.81</v>
      </c>
      <c r="BH6" s="21">
        <f t="shared" si="7"/>
        <v>243.58</v>
      </c>
      <c r="BI6" s="21">
        <f t="shared" si="7"/>
        <v>131.84</v>
      </c>
      <c r="BJ6" s="21">
        <f t="shared" si="7"/>
        <v>116.56</v>
      </c>
      <c r="BK6" s="21">
        <f t="shared" si="7"/>
        <v>1258.43</v>
      </c>
      <c r="BL6" s="21">
        <f t="shared" si="7"/>
        <v>1163.75</v>
      </c>
      <c r="BM6" s="21">
        <f t="shared" si="7"/>
        <v>1195.47</v>
      </c>
      <c r="BN6" s="21">
        <f t="shared" si="7"/>
        <v>1168.69</v>
      </c>
      <c r="BO6" s="21">
        <f t="shared" si="7"/>
        <v>1142.44</v>
      </c>
      <c r="BP6" s="20" t="str">
        <f>IF(BP7="","",IF(BP7="-","【-】","【"&amp;SUBSTITUTE(TEXT(BP7,"#,##0.00"),"-","△")&amp;"】"))</f>
        <v>【1,099.15】</v>
      </c>
      <c r="BQ6" s="21">
        <f>IF(BQ7="",NA(),BQ7)</f>
        <v>83.57</v>
      </c>
      <c r="BR6" s="21">
        <f t="shared" ref="BR6:BZ6" si="8">IF(BR7="",NA(),BR7)</f>
        <v>83.81</v>
      </c>
      <c r="BS6" s="21">
        <f t="shared" si="8"/>
        <v>97.8</v>
      </c>
      <c r="BT6" s="21">
        <f t="shared" si="8"/>
        <v>91.27</v>
      </c>
      <c r="BU6" s="21">
        <f t="shared" si="8"/>
        <v>95.65</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150.01</v>
      </c>
      <c r="CC6" s="21">
        <f t="shared" ref="CC6:CK6" si="9">IF(CC7="",NA(),CC7)</f>
        <v>150.01</v>
      </c>
      <c r="CD6" s="21">
        <f t="shared" si="9"/>
        <v>150</v>
      </c>
      <c r="CE6" s="21">
        <f t="shared" si="9"/>
        <v>149.99</v>
      </c>
      <c r="CF6" s="21">
        <f t="shared" si="9"/>
        <v>150.01</v>
      </c>
      <c r="CG6" s="21">
        <f t="shared" si="9"/>
        <v>224.88</v>
      </c>
      <c r="CH6" s="21">
        <f t="shared" si="9"/>
        <v>228.64</v>
      </c>
      <c r="CI6" s="21">
        <f t="shared" si="9"/>
        <v>239.46</v>
      </c>
      <c r="CJ6" s="21">
        <f t="shared" si="9"/>
        <v>233.15</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42.09</v>
      </c>
      <c r="CV6" s="21">
        <f t="shared" si="10"/>
        <v>42.15</v>
      </c>
      <c r="CW6" s="20" t="str">
        <f>IF(CW7="","",IF(CW7="-","【-】","【"&amp;SUBSTITUTE(TEXT(CW7,"#,##0.00"),"-","△")&amp;"】"))</f>
        <v>【43.17】</v>
      </c>
      <c r="CX6" s="21">
        <f>IF(CX7="",NA(),CX7)</f>
        <v>93.43</v>
      </c>
      <c r="CY6" s="21">
        <f t="shared" ref="CY6:DG6" si="11">IF(CY7="",NA(),CY7)</f>
        <v>93.91</v>
      </c>
      <c r="CZ6" s="21">
        <f t="shared" si="11"/>
        <v>93.67</v>
      </c>
      <c r="DA6" s="21">
        <f t="shared" si="11"/>
        <v>93.67</v>
      </c>
      <c r="DB6" s="21">
        <f t="shared" si="11"/>
        <v>98.28</v>
      </c>
      <c r="DC6" s="21">
        <f t="shared" si="11"/>
        <v>84.19</v>
      </c>
      <c r="DD6" s="21">
        <f t="shared" si="11"/>
        <v>84.34</v>
      </c>
      <c r="DE6" s="21">
        <f t="shared" si="11"/>
        <v>84.34</v>
      </c>
      <c r="DF6" s="21">
        <f t="shared" si="11"/>
        <v>84.73</v>
      </c>
      <c r="DG6" s="21">
        <f t="shared" si="11"/>
        <v>84.21</v>
      </c>
      <c r="DH6" s="20" t="str">
        <f>IF(DH7="","",IF(DH7="-","【-】","【"&amp;SUBSTITUTE(TEXT(DH7,"#,##0.00"),"-","△")&amp;"】"))</f>
        <v>【86.31】</v>
      </c>
      <c r="DI6" s="21">
        <f>IF(DI7="",NA(),DI7)</f>
        <v>18</v>
      </c>
      <c r="DJ6" s="21">
        <f t="shared" ref="DJ6:DR6" si="12">IF(DJ7="",NA(),DJ7)</f>
        <v>20.83</v>
      </c>
      <c r="DK6" s="21">
        <f t="shared" si="12"/>
        <v>23.65</v>
      </c>
      <c r="DL6" s="21">
        <f t="shared" si="12"/>
        <v>26.47</v>
      </c>
      <c r="DM6" s="21">
        <f t="shared" si="12"/>
        <v>29.3</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2">
      <c r="A7" s="14"/>
      <c r="B7" s="23">
        <v>2024</v>
      </c>
      <c r="C7" s="23">
        <v>272078</v>
      </c>
      <c r="D7" s="23">
        <v>46</v>
      </c>
      <c r="E7" s="23">
        <v>17</v>
      </c>
      <c r="F7" s="23">
        <v>4</v>
      </c>
      <c r="G7" s="23">
        <v>0</v>
      </c>
      <c r="H7" s="23" t="s">
        <v>96</v>
      </c>
      <c r="I7" s="23" t="s">
        <v>97</v>
      </c>
      <c r="J7" s="23" t="s">
        <v>98</v>
      </c>
      <c r="K7" s="23" t="s">
        <v>99</v>
      </c>
      <c r="L7" s="23" t="s">
        <v>100</v>
      </c>
      <c r="M7" s="23" t="s">
        <v>101</v>
      </c>
      <c r="N7" s="24" t="s">
        <v>102</v>
      </c>
      <c r="O7" s="24">
        <v>75.52</v>
      </c>
      <c r="P7" s="24">
        <v>0.12</v>
      </c>
      <c r="Q7" s="24">
        <v>100</v>
      </c>
      <c r="R7" s="24">
        <v>1965</v>
      </c>
      <c r="S7" s="24">
        <v>345589</v>
      </c>
      <c r="T7" s="24">
        <v>105.29</v>
      </c>
      <c r="U7" s="24">
        <v>3282.26</v>
      </c>
      <c r="V7" s="24">
        <v>407</v>
      </c>
      <c r="W7" s="24">
        <v>0.42</v>
      </c>
      <c r="X7" s="24">
        <v>969.05</v>
      </c>
      <c r="Y7" s="24">
        <v>97.34</v>
      </c>
      <c r="Z7" s="24">
        <v>97.29</v>
      </c>
      <c r="AA7" s="24">
        <v>99.6</v>
      </c>
      <c r="AB7" s="24">
        <v>98.37</v>
      </c>
      <c r="AC7" s="24">
        <v>99.12</v>
      </c>
      <c r="AD7" s="24">
        <v>105.78</v>
      </c>
      <c r="AE7" s="24">
        <v>106.09</v>
      </c>
      <c r="AF7" s="24">
        <v>106.44</v>
      </c>
      <c r="AG7" s="24">
        <v>107.11</v>
      </c>
      <c r="AH7" s="24">
        <v>106.38</v>
      </c>
      <c r="AI7" s="24">
        <v>105.07</v>
      </c>
      <c r="AJ7" s="24">
        <v>798.17</v>
      </c>
      <c r="AK7" s="24">
        <v>815.76</v>
      </c>
      <c r="AL7" s="24">
        <v>661.33</v>
      </c>
      <c r="AM7" s="24">
        <v>711.14</v>
      </c>
      <c r="AN7" s="24">
        <v>648.16</v>
      </c>
      <c r="AO7" s="24">
        <v>63.96</v>
      </c>
      <c r="AP7" s="24">
        <v>69.42</v>
      </c>
      <c r="AQ7" s="24">
        <v>72.86</v>
      </c>
      <c r="AR7" s="24">
        <v>69.540000000000006</v>
      </c>
      <c r="AS7" s="24">
        <v>70.63</v>
      </c>
      <c r="AT7" s="24">
        <v>63.54</v>
      </c>
      <c r="AU7" s="24">
        <v>0</v>
      </c>
      <c r="AV7" s="24">
        <v>0</v>
      </c>
      <c r="AW7" s="24">
        <v>0</v>
      </c>
      <c r="AX7" s="24">
        <v>0</v>
      </c>
      <c r="AY7" s="24">
        <v>0</v>
      </c>
      <c r="AZ7" s="24">
        <v>44.24</v>
      </c>
      <c r="BA7" s="24">
        <v>43.07</v>
      </c>
      <c r="BB7" s="24">
        <v>45.42</v>
      </c>
      <c r="BC7" s="24">
        <v>50.63</v>
      </c>
      <c r="BD7" s="24">
        <v>53.28</v>
      </c>
      <c r="BE7" s="24">
        <v>50.9</v>
      </c>
      <c r="BF7" s="24">
        <v>262.74</v>
      </c>
      <c r="BG7" s="24">
        <v>250.81</v>
      </c>
      <c r="BH7" s="24">
        <v>243.58</v>
      </c>
      <c r="BI7" s="24">
        <v>131.84</v>
      </c>
      <c r="BJ7" s="24">
        <v>116.56</v>
      </c>
      <c r="BK7" s="24">
        <v>1258.43</v>
      </c>
      <c r="BL7" s="24">
        <v>1163.75</v>
      </c>
      <c r="BM7" s="24">
        <v>1195.47</v>
      </c>
      <c r="BN7" s="24">
        <v>1168.69</v>
      </c>
      <c r="BO7" s="24">
        <v>1142.44</v>
      </c>
      <c r="BP7" s="24">
        <v>1099.1500000000001</v>
      </c>
      <c r="BQ7" s="24">
        <v>83.57</v>
      </c>
      <c r="BR7" s="24">
        <v>83.81</v>
      </c>
      <c r="BS7" s="24">
        <v>97.8</v>
      </c>
      <c r="BT7" s="24">
        <v>91.27</v>
      </c>
      <c r="BU7" s="24">
        <v>95.65</v>
      </c>
      <c r="BV7" s="24">
        <v>73.36</v>
      </c>
      <c r="BW7" s="24">
        <v>72.599999999999994</v>
      </c>
      <c r="BX7" s="24">
        <v>69.430000000000007</v>
      </c>
      <c r="BY7" s="24">
        <v>70.709999999999994</v>
      </c>
      <c r="BZ7" s="24">
        <v>66.63</v>
      </c>
      <c r="CA7" s="24">
        <v>72.92</v>
      </c>
      <c r="CB7" s="24">
        <v>150.01</v>
      </c>
      <c r="CC7" s="24">
        <v>150.01</v>
      </c>
      <c r="CD7" s="24">
        <v>150</v>
      </c>
      <c r="CE7" s="24">
        <v>149.99</v>
      </c>
      <c r="CF7" s="24">
        <v>150.01</v>
      </c>
      <c r="CG7" s="24">
        <v>224.88</v>
      </c>
      <c r="CH7" s="24">
        <v>228.64</v>
      </c>
      <c r="CI7" s="24">
        <v>239.46</v>
      </c>
      <c r="CJ7" s="24">
        <v>233.15</v>
      </c>
      <c r="CK7" s="24">
        <v>252.17</v>
      </c>
      <c r="CL7" s="24">
        <v>225.78</v>
      </c>
      <c r="CM7" s="24" t="s">
        <v>102</v>
      </c>
      <c r="CN7" s="24" t="s">
        <v>102</v>
      </c>
      <c r="CO7" s="24" t="s">
        <v>102</v>
      </c>
      <c r="CP7" s="24" t="s">
        <v>102</v>
      </c>
      <c r="CQ7" s="24" t="s">
        <v>102</v>
      </c>
      <c r="CR7" s="24">
        <v>42.4</v>
      </c>
      <c r="CS7" s="24">
        <v>42.28</v>
      </c>
      <c r="CT7" s="24">
        <v>41.06</v>
      </c>
      <c r="CU7" s="24">
        <v>42.09</v>
      </c>
      <c r="CV7" s="24">
        <v>42.15</v>
      </c>
      <c r="CW7" s="24">
        <v>43.17</v>
      </c>
      <c r="CX7" s="24">
        <v>93.43</v>
      </c>
      <c r="CY7" s="24">
        <v>93.91</v>
      </c>
      <c r="CZ7" s="24">
        <v>93.67</v>
      </c>
      <c r="DA7" s="24">
        <v>93.67</v>
      </c>
      <c r="DB7" s="24">
        <v>98.28</v>
      </c>
      <c r="DC7" s="24">
        <v>84.19</v>
      </c>
      <c r="DD7" s="24">
        <v>84.34</v>
      </c>
      <c r="DE7" s="24">
        <v>84.34</v>
      </c>
      <c r="DF7" s="24">
        <v>84.73</v>
      </c>
      <c r="DG7" s="24">
        <v>84.21</v>
      </c>
      <c r="DH7" s="24">
        <v>86.31</v>
      </c>
      <c r="DI7" s="24">
        <v>18</v>
      </c>
      <c r="DJ7" s="24">
        <v>20.83</v>
      </c>
      <c r="DK7" s="24">
        <v>23.65</v>
      </c>
      <c r="DL7" s="24">
        <v>26.47</v>
      </c>
      <c r="DM7" s="24">
        <v>29.3</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小松　大輝</cp:lastModifiedBy>
  <dcterms:created xsi:type="dcterms:W3CDTF">2025-12-23T06:12:36Z</dcterms:created>
  <dcterms:modified xsi:type="dcterms:W3CDTF">2026-02-17T05:37:41Z</dcterms:modified>
  <cp:category/>
</cp:coreProperties>
</file>