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8AD03966-7CC4-4791-8408-D7AAAD58C474}" xr6:coauthVersionLast="47" xr6:coauthVersionMax="47" xr10:uidLastSave="{00000000-0000-0000-0000-000000000000}"/>
  <workbookProtection workbookAlgorithmName="SHA-512" workbookHashValue="MxvCTkjJ2ehcLVocXOd15beNLfwbpoSop7yToJ77t5+56ihttLFjZpMfGwkpIU+hAX0bLybV3Rkmo9eXOUO+EA==" workbookSaltValue="wwnUtmtdNcK1cUYXrvJbt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P10" i="4"/>
  <c r="AT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<sst xmlns="http://schemas.openxmlformats.org/spreadsheetml/2006/main" count="236" uniqueCount="116">
  <si>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</si>
  <si>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</si>
  <si>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</si>
  <si>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</si>
  <si>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</si>
  <si>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</si>
  <si>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</si>
  <si>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</si>
  <si>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</si>
  <si>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</si>
  <si>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</si>
  <si>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</si>
  <si>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</si>
  <si>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</si>
  <si>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</si>
  <si>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</si>
  <si>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</si>
  <si>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</si>
  <si>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</si>
  <si>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</si>
  <si>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</si>
  <si>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</si>
  <si>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</si>
  <si>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</si>
  <si>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</si>
  <si>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</si>
  <si>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</si>
  <si>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</si>
  <si>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</si>
  <si>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</si>
  <si>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</si>
  <si>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</si>
  <si>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</si>
  <si>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</si>
  <si>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</si>
  <si>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</si>
  <si>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</si>
  <si>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</si>
  <si>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</si>
  <si>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</si>
  <si>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</si>
  <si>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</si>
  <si>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</si>
  <si>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</si>
  <si>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</si>
  <si>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</si>
  <si>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</si>
  <si>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</si>
  <si>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</si>
  <si>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</si>
  <si>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</si>
  <si>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</si>
  <si>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</si>
  <si>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</si>
  <si>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</si>
  <si>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</si>
  <si>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</si>
  <si>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</si>
  <si>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</si>
  <si>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</si>
  <si>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</si>
  <si>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</si>
  <si>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</si>
  <si>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</si>
  <si>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</si>
  <si>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</si>
  <si>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</si>
  <si>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</si>
  <si>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</si>
  <si>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</si>
  <si>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</si>
  <si>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</si>
  <si>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</si>
  <si>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</si>
  <si>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</si>
  <si>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</si>
  <si>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</si>
  <si>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</si>
  <si>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</si>
  <si>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</si>
  <si>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</si>
  <si>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</si>
  <si>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</si>
  <si>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</si>
  <si>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</si>
  <si>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</si>
  <si>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</si>
  <si>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</si>
  <si>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</si>
  <si>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</si>
  <si>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</si>
  <si>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</si>
  <si>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</si>
  <si>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</si>
  <si>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</si>
  <si>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</si>
  <si>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</si>
  <si>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</si>
  <si>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</si>
  <si>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</si>
  <si>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</si>
  <si>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</si>
  <si>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</si>
  <si>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</si>
  <si>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</si>
  <si>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</si>
  <si>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</si>
  <si>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</si>
  <si>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</si>
  <si>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</si>
  <si>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</si>
  <si>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</si>
  <si>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</si>
  <si>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令和５年度と比較して、①有形固定資産減価償却率は2.75ポイント増加し、②管渠老朽化率は耐用年数を超えた管渠の増加により1.75ポイント増加した。
　類似団体平均値と比較すると①有形固定資産減価償却率、②管渠老朽化率は令和５年度と同様に低い。①有形固定資産償却率が低いのは、本市の法適用が平成２８年度と経過年数が浅く、既に法適用していた類似団体と比較して決算書上償却が進んでいないためである。また、②管渠老朽化率が低いのは、本市の公共下水道整備のピークが昭和60年頃であり、類似団体よりも遅いためである。③管渠改善率は平成30年度より「高槻市下水道施設ストックマネジメント計画」に基づき、管路施設の巡視点検やマンホール蓋の更新工事を実施する等施設の長寿命化対策に取り組んでいる。</t>
    <phoneticPr fontId="4"/>
  </si>
  <si>
    <t>　⑥汚水処理原価が減少したことに伴い、⑤経費回収率が改善した。
　汚水に係る下水道整備は概成を迎えているが、下水道施設の老朽化対策や災害リスクなどに伴う事業費の増大が見込まれる。その一方で、人口減少や節水意識の高まり等により使用料収入は減少傾向にある。
　このような厳しい経営環境をふまえ、経営計画の中間見直しを行い、令和３年度に「高槻市下水道等事業経営計画【改訂版】」を作成した。
　また、事業の面では「高槻市下水道施設ストックマネジメント計画」（平成30年度より開始）に基づき、引き続き、予防保全型の維持管理や施設の長寿命化対策を行うことでコストの縮減を図っていく。</t>
    <rPh sb="9" eb="11">
      <t>ゲンショウ</t>
    </rPh>
    <rPh sb="26" eb="28">
      <t>カイゼン</t>
    </rPh>
    <phoneticPr fontId="4"/>
  </si>
  <si>
    <t>　令和５年度と比較して、③流動比率は企業債償還金が減少したことなどに伴う流動負債の減少により、5.28ポイント増加し、④企業債残高対事業規模比率は企業債の減少により、35.46ポイント減少した。類似団体平均値と比較すると、依然として、③流動比率は低くなっている。
　また、令和５年度と比較して、⑤経費回収率は1.7ポイント増加し、⑥汚水処理原価は2.02円減少している。
　なお、④企業債残高対事業規模比率は類似団体よりも低くなっているが、企業債の残高が相応にあり、流動負債に含まれる企業債の金額が流動資産を超えているため③流動比率が低い。
　⑥汚水処理原価が減少しているのは、企業債残高の減少に伴い支払利息が減少したためであり、これに連動して⑤経費回収率は改善している。</t>
    <rPh sb="25" eb="27">
      <t>ゲンショウ</t>
    </rPh>
    <rPh sb="34" eb="35">
      <t>トモナ</t>
    </rPh>
    <rPh sb="41" eb="43">
      <t>ゲンショウ</t>
    </rPh>
    <rPh sb="55" eb="57">
      <t>ゾウカ</t>
    </rPh>
    <rPh sb="161" eb="163">
      <t>ゾウカ</t>
    </rPh>
    <rPh sb="178" eb="180">
      <t>ゲンショウ</t>
    </rPh>
    <rPh sb="204" eb="208">
      <t>ルイジダンタイ</t>
    </rPh>
    <rPh sb="211" eb="212">
      <t>ヒク</t>
    </rPh>
    <rPh sb="280" eb="282">
      <t>ゲンショウ</t>
    </rPh>
    <rPh sb="289" eb="294">
      <t>キギョウサイザンダカ</t>
    </rPh>
    <rPh sb="295" eb="297">
      <t>ゲンショウ</t>
    </rPh>
    <rPh sb="298" eb="299">
      <t>トモナ</t>
    </rPh>
    <rPh sb="300" eb="302">
      <t>シハラ</t>
    </rPh>
    <rPh sb="302" eb="304">
      <t>リソク</t>
    </rPh>
    <rPh sb="305" eb="307">
      <t>ゲンショウ</t>
    </rPh>
    <rPh sb="329" eb="331">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</si>
</sst>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0.21</c:v>
                </c:pt>
                <c:pt idx="2">
                  <c:v>0.22</c:v>
                </c:pt>
                <c:pt idx="3">
                  <c:v>0.1</c:v>
                </c:pt>
                <c:pt idx="4">
                  <c:v>0.04</c:v>
                </c:pt>
              </c:numCache>
            </c:numRef>
          </c:val>
          <c:extLst>
            <c:ext xmlns:c16="http://schemas.microsoft.com/office/drawing/2014/chart" uri="{C3380CC4-5D6E-409C-BE32-E72D297353CC}">
              <c16:uniqueId val="{00000000-0946-469C-8C48-20DCBB41CC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0946-469C-8C48-20DCBB41CC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11-45D2-89D3-12D91EABE7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8A11-45D2-89D3-12D91EABE7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98.05</c:v>
                </c:pt>
                <c:pt idx="1">
                  <c:v>98.11</c:v>
                </c:pt>
                <c:pt idx="2">
                  <c:v>98.15</c:v>
                </c:pt>
                <c:pt idx="3">
                  <c:v>98.2</c:v>
                </c:pt>
                <c:pt idx="4">
                  <c:v>98.54</c:v>
                </c:pt>
              </c:numCache>
            </c:numRef>
          </c:val>
          <c:extLst>
            <c:ext xmlns:c16="http://schemas.microsoft.com/office/drawing/2014/chart" uri="{C3380CC4-5D6E-409C-BE32-E72D297353CC}">
              <c16:uniqueId val="{00000000-A769-4E9D-B500-5BA7CC35B6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A769-4E9D-B500-5BA7CC35B6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106.19</c:v>
                </c:pt>
                <c:pt idx="1">
                  <c:v>106.97</c:v>
                </c:pt>
                <c:pt idx="2">
                  <c:v>106.56</c:v>
                </c:pt>
                <c:pt idx="3">
                  <c:v>103.56</c:v>
                </c:pt>
                <c:pt idx="4">
                  <c:v>106.34</c:v>
                </c:pt>
              </c:numCache>
            </c:numRef>
          </c:val>
          <c:extLst>
            <c:ext xmlns:c16="http://schemas.microsoft.com/office/drawing/2014/chart" uri="{C3380CC4-5D6E-409C-BE32-E72D297353CC}">
              <c16:uniqueId val="{00000000-588D-4D64-87B4-A55EDF92F6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588D-4D64-87B4-A55EDF92F6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17.190000000000001</c:v>
                </c:pt>
                <c:pt idx="1">
                  <c:v>20.149999999999999</c:v>
                </c:pt>
                <c:pt idx="2">
                  <c:v>23.08</c:v>
                </c:pt>
                <c:pt idx="3">
                  <c:v>25.87</c:v>
                </c:pt>
                <c:pt idx="4">
                  <c:v>28.62</c:v>
                </c:pt>
              </c:numCache>
            </c:numRef>
          </c:val>
          <c:extLst>
            <c:ext xmlns:c16="http://schemas.microsoft.com/office/drawing/2014/chart" uri="{C3380CC4-5D6E-409C-BE32-E72D297353CC}">
              <c16:uniqueId val="{00000000-81C1-44AE-B290-6E9D46E4D5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81C1-44AE-B290-6E9D46E4D5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2.9</c:v>
                </c:pt>
                <c:pt idx="1">
                  <c:v>4.5199999999999996</c:v>
                </c:pt>
                <c:pt idx="2">
                  <c:v>5.59</c:v>
                </c:pt>
                <c:pt idx="3">
                  <c:v>8.6</c:v>
                </c:pt>
                <c:pt idx="4">
                  <c:v>10.35</c:v>
                </c:pt>
              </c:numCache>
            </c:numRef>
          </c:val>
          <c:extLst>
            <c:ext xmlns:c16="http://schemas.microsoft.com/office/drawing/2014/chart" uri="{C3380CC4-5D6E-409C-BE32-E72D297353CC}">
              <c16:uniqueId val="{00000000-0163-4749-9891-5025A19B7E5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0163-4749-9891-5025A19B7E5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6B-499E-97D6-30443D9A30A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CB6B-499E-97D6-30443D9A30A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45.49</c:v>
                </c:pt>
                <c:pt idx="1">
                  <c:v>53.73</c:v>
                </c:pt>
                <c:pt idx="2">
                  <c:v>61.43</c:v>
                </c:pt>
                <c:pt idx="3">
                  <c:v>57.1</c:v>
                </c:pt>
                <c:pt idx="4">
                  <c:v>62.38</c:v>
                </c:pt>
              </c:numCache>
            </c:numRef>
          </c:val>
          <c:extLst>
            <c:ext xmlns:c16="http://schemas.microsoft.com/office/drawing/2014/chart" uri="{C3380CC4-5D6E-409C-BE32-E72D297353CC}">
              <c16:uniqueId val="{00000000-CA75-4AE4-A906-1D2923277B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CA75-4AE4-A906-1D2923277B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542.1</c:v>
                </c:pt>
                <c:pt idx="1">
                  <c:v>504.57</c:v>
                </c:pt>
                <c:pt idx="2">
                  <c:v>474.08</c:v>
                </c:pt>
                <c:pt idx="3">
                  <c:v>443.77</c:v>
                </c:pt>
                <c:pt idx="4">
                  <c:v>408.31</c:v>
                </c:pt>
              </c:numCache>
            </c:numRef>
          </c:val>
          <c:extLst>
            <c:ext xmlns:c16="http://schemas.microsoft.com/office/drawing/2014/chart" uri="{C3380CC4-5D6E-409C-BE32-E72D297353CC}">
              <c16:uniqueId val="{00000000-5502-4DDE-91A6-BD0CD79252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5502-4DDE-91A6-BD0CD79252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96.79</c:v>
                </c:pt>
                <c:pt idx="1">
                  <c:v>97.58</c:v>
                </c:pt>
                <c:pt idx="2">
                  <c:v>104.29</c:v>
                </c:pt>
                <c:pt idx="3">
                  <c:v>99.95</c:v>
                </c:pt>
                <c:pt idx="4">
                  <c:v>101.65</c:v>
                </c:pt>
              </c:numCache>
            </c:numRef>
          </c:val>
          <c:extLst>
            <c:ext xmlns:c16="http://schemas.microsoft.com/office/drawing/2014/chart" uri="{C3380CC4-5D6E-409C-BE32-E72D297353CC}">
              <c16:uniqueId val="{00000000-6CA6-4CC4-9D25-3D300A535B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6CA6-4CC4-9D25-3D300A535B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128.44999999999999</c:v>
                </c:pt>
                <c:pt idx="1">
                  <c:v>127.23</c:v>
                </c:pt>
                <c:pt idx="2">
                  <c:v>119.43</c:v>
                </c:pt>
                <c:pt idx="3">
                  <c:v>124.73</c:v>
                </c:pt>
                <c:pt idx="4">
                  <c:v>122.71</c:v>
                </c:pt>
              </c:numCache>
            </c:numRef>
          </c:val>
          <c:extLst>
            <c:ext xmlns:c16="http://schemas.microsoft.com/office/drawing/2014/chart" uri="{C3380CC4-5D6E-409C-BE32-E72D297353CC}">
              <c16:uniqueId val="{00000000-151B-4694-A504-64AC5CC88B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151B-4694-A504-64AC5CC88B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高槻市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4">
        <f>データ!S6</f>
        <v>345589</v>
      </c>
      <c r="AM8" s="44"/>
      <c r="AN8" s="44"/>
      <c r="AO8" s="44"/>
      <c r="AP8" s="44"/>
      <c r="AQ8" s="44"/>
      <c r="AR8" s="44"/>
      <c r="AS8" s="44"/>
      <c r="AT8" s="45">
        <f>データ!T6</f>
        <v>105.29</v>
      </c>
      <c r="AU8" s="45"/>
      <c r="AV8" s="45"/>
      <c r="AW8" s="45"/>
      <c r="AX8" s="45"/>
      <c r="AY8" s="45"/>
      <c r="AZ8" s="45"/>
      <c r="BA8" s="45"/>
      <c r="BB8" s="45">
        <f>データ!U6</f>
        <v>3282.26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76.03</v>
      </c>
      <c r="J10" s="45"/>
      <c r="K10" s="45"/>
      <c r="L10" s="45"/>
      <c r="M10" s="45"/>
      <c r="N10" s="45"/>
      <c r="O10" s="45"/>
      <c r="P10" s="45">
        <f>データ!P6</f>
        <v>99.58</v>
      </c>
      <c r="Q10" s="45"/>
      <c r="R10" s="45"/>
      <c r="S10" s="45"/>
      <c r="T10" s="45"/>
      <c r="U10" s="45"/>
      <c r="V10" s="45"/>
      <c r="W10" s="45">
        <f>データ!Q6</f>
        <v>78.37</v>
      </c>
      <c r="X10" s="45"/>
      <c r="Y10" s="45"/>
      <c r="Z10" s="45"/>
      <c r="AA10" s="45"/>
      <c r="AB10" s="45"/>
      <c r="AC10" s="45"/>
      <c r="AD10" s="44">
        <f>データ!R6</f>
        <v>1965</v>
      </c>
      <c r="AE10" s="44"/>
      <c r="AF10" s="44"/>
      <c r="AG10" s="44"/>
      <c r="AH10" s="44"/>
      <c r="AI10" s="44"/>
      <c r="AJ10" s="44"/>
      <c r="AK10" s="2"/>
      <c r="AL10" s="44">
        <f>データ!V6</f>
        <v>343410</v>
      </c>
      <c r="AM10" s="44"/>
      <c r="AN10" s="44"/>
      <c r="AO10" s="44"/>
      <c r="AP10" s="44"/>
      <c r="AQ10" s="44"/>
      <c r="AR10" s="44"/>
      <c r="AS10" s="44"/>
      <c r="AT10" s="45">
        <f>データ!W6</f>
        <v>32.5</v>
      </c>
      <c r="AU10" s="45"/>
      <c r="AV10" s="45"/>
      <c r="AW10" s="45"/>
      <c r="AX10" s="45"/>
      <c r="AY10" s="45"/>
      <c r="AZ10" s="45"/>
      <c r="BA10" s="45"/>
      <c r="BB10" s="45">
        <f>データ!X6</f>
        <v>10566.46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baDRfd5KrjuXNaLr6t28VeS7MC0QXBAFS3nwoRAW0Hm4w2Vi80rkNStEa6+idfsd+3Y0F3Z2qbhJY61aRRbJA==" saltValue="v4CTWtYjRVi3a/r0/rnEd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272078</v>
      </c>
      <c r="D6" s="19">
        <f t="shared" si="3"/>
        <v>46</v>
      </c>
      <c r="E6" s="19">
        <f t="shared" si="3"/>
        <v>17</v>
      </c>
      <c r="F6" s="19">
        <f t="shared" si="3"/>
        <v>1</v>
      </c>
      <c r="G6" s="19">
        <f t="shared" si="3"/>
        <v>0</v>
      </c>
      <c r="H6" s="19" t="str">
        <f t="shared" si="3"/>
        <v>大阪府　高槻市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76.03</v>
      </c>
      <c r="P6" s="20">
        <f t="shared" si="3"/>
        <v>99.58</v>
      </c>
      <c r="Q6" s="20">
        <f t="shared" si="3"/>
        <v>78.37</v>
      </c>
      <c r="R6" s="20">
        <f t="shared" si="3"/>
        <v>1965</v>
      </c>
      <c r="S6" s="20">
        <f t="shared" si="3"/>
        <v>345589</v>
      </c>
      <c r="T6" s="20">
        <f t="shared" si="3"/>
        <v>105.29</v>
      </c>
      <c r="U6" s="20">
        <f t="shared" si="3"/>
        <v>3282.26</v>
      </c>
      <c r="V6" s="20">
        <f t="shared" si="3"/>
        <v>343410</v>
      </c>
      <c r="W6" s="20">
        <f t="shared" si="3"/>
        <v>32.5</v>
      </c>
      <c r="X6" s="20">
        <f t="shared" si="3"/>
        <v>10566.46</v>
      </c>
      <c r="Y6" s="21">
        <f>IF(Y7="",NA(),Y7)</f>
        <v>106.19</v>
      </c>
      <c r="Z6" s="21">
        <f t="shared" ref="Z6:AH6" si="4">IF(Z7="",NA(),Z7)</f>
        <v>106.97</v>
      </c>
      <c r="AA6" s="21">
        <f t="shared" si="4"/>
        <v>106.56</v>
      </c>
      <c r="AB6" s="21">
        <f t="shared" si="4"/>
        <v>103.56</v>
      </c>
      <c r="AC6" s="21">
        <f t="shared" si="4"/>
        <v>106.34</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45.49</v>
      </c>
      <c r="AV6" s="21">
        <f t="shared" ref="AV6:BD6" si="6">IF(AV7="",NA(),AV7)</f>
        <v>53.73</v>
      </c>
      <c r="AW6" s="21">
        <f t="shared" si="6"/>
        <v>61.43</v>
      </c>
      <c r="AX6" s="21">
        <f t="shared" si="6"/>
        <v>57.1</v>
      </c>
      <c r="AY6" s="21">
        <f t="shared" si="6"/>
        <v>62.38</v>
      </c>
      <c r="AZ6" s="21">
        <f t="shared" si="6"/>
        <v>77.72</v>
      </c>
      <c r="BA6" s="21">
        <f t="shared" si="6"/>
        <v>86.61</v>
      </c>
      <c r="BB6" s="21">
        <f t="shared" si="6"/>
        <v>100.73</v>
      </c>
      <c r="BC6" s="21">
        <f t="shared" si="6"/>
        <v>108.7</v>
      </c>
      <c r="BD6" s="21">
        <f t="shared" si="6"/>
        <v>120.78</v>
      </c>
      <c r="BE6" s="20" t="str">
        <f>IF(BE7="","",IF(BE7="-","【-】","【"&amp;SUBSTITUTE(TEXT(BE7,"#,##0.00"),"-","△")&amp;"】"))</f>
        <v>【82.75】</v>
      </c>
      <c r="BF6" s="21">
        <f>IF(BF7="",NA(),BF7)</f>
        <v>542.1</v>
      </c>
      <c r="BG6" s="21">
        <f t="shared" ref="BG6:BO6" si="7">IF(BG7="",NA(),BG7)</f>
        <v>504.57</v>
      </c>
      <c r="BH6" s="21">
        <f t="shared" si="7"/>
        <v>474.08</v>
      </c>
      <c r="BI6" s="21">
        <f t="shared" si="7"/>
        <v>443.77</v>
      </c>
      <c r="BJ6" s="21">
        <f t="shared" si="7"/>
        <v>408.31</v>
      </c>
      <c r="BK6" s="21">
        <f t="shared" si="7"/>
        <v>485.6</v>
      </c>
      <c r="BL6" s="21">
        <f t="shared" si="7"/>
        <v>463.93</v>
      </c>
      <c r="BM6" s="21">
        <f t="shared" si="7"/>
        <v>481.88</v>
      </c>
      <c r="BN6" s="21">
        <f t="shared" si="7"/>
        <v>460.03</v>
      </c>
      <c r="BO6" s="21">
        <f t="shared" si="7"/>
        <v>447.27</v>
      </c>
      <c r="BP6" s="20" t="str">
        <f>IF(BP7="","",IF(BP7="-","【-】","【"&amp;SUBSTITUTE(TEXT(BP7,"#,##0.00"),"-","△")&amp;"】"))</f>
        <v>【602.56】</v>
      </c>
      <c r="BQ6" s="21">
        <f>IF(BQ7="",NA(),BQ7)</f>
        <v>96.79</v>
      </c>
      <c r="BR6" s="21">
        <f t="shared" ref="BR6:BZ6" si="8">IF(BR7="",NA(),BR7)</f>
        <v>97.58</v>
      </c>
      <c r="BS6" s="21">
        <f t="shared" si="8"/>
        <v>104.29</v>
      </c>
      <c r="BT6" s="21">
        <f t="shared" si="8"/>
        <v>99.95</v>
      </c>
      <c r="BU6" s="21">
        <f t="shared" si="8"/>
        <v>101.65</v>
      </c>
      <c r="BV6" s="21">
        <f t="shared" si="8"/>
        <v>99.95</v>
      </c>
      <c r="BW6" s="21">
        <f t="shared" si="8"/>
        <v>103.4</v>
      </c>
      <c r="BX6" s="21">
        <f t="shared" si="8"/>
        <v>101.87</v>
      </c>
      <c r="BY6" s="21">
        <f t="shared" si="8"/>
        <v>101.33</v>
      </c>
      <c r="BZ6" s="21">
        <f t="shared" si="8"/>
        <v>101.5</v>
      </c>
      <c r="CA6" s="20" t="str">
        <f>IF(CA7="","",IF(CA7="-","【-】","【"&amp;SUBSTITUTE(TEXT(CA7,"#,##0.00"),"-","△")&amp;"】"))</f>
        <v>【97.94】</v>
      </c>
      <c r="CB6" s="21">
        <f>IF(CB7="",NA(),CB7)</f>
        <v>128.44999999999999</v>
      </c>
      <c r="CC6" s="21">
        <f t="shared" ref="CC6:CK6" si="9">IF(CC7="",NA(),CC7)</f>
        <v>127.23</v>
      </c>
      <c r="CD6" s="21">
        <f t="shared" si="9"/>
        <v>119.43</v>
      </c>
      <c r="CE6" s="21">
        <f t="shared" si="9"/>
        <v>124.73</v>
      </c>
      <c r="CF6" s="21">
        <f t="shared" si="9"/>
        <v>122.71</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98.05</v>
      </c>
      <c r="CY6" s="21">
        <f t="shared" ref="CY6:DG6" si="11">IF(CY7="",NA(),CY7)</f>
        <v>98.11</v>
      </c>
      <c r="CZ6" s="21">
        <f t="shared" si="11"/>
        <v>98.15</v>
      </c>
      <c r="DA6" s="21">
        <f t="shared" si="11"/>
        <v>98.2</v>
      </c>
      <c r="DB6" s="21">
        <f t="shared" si="11"/>
        <v>98.54</v>
      </c>
      <c r="DC6" s="21">
        <f t="shared" si="11"/>
        <v>97.7</v>
      </c>
      <c r="DD6" s="21">
        <f t="shared" si="11"/>
        <v>97.59</v>
      </c>
      <c r="DE6" s="21">
        <f t="shared" si="11"/>
        <v>97.53</v>
      </c>
      <c r="DF6" s="21">
        <f t="shared" si="11"/>
        <v>97.54</v>
      </c>
      <c r="DG6" s="21">
        <f t="shared" si="11"/>
        <v>97.51</v>
      </c>
      <c r="DH6" s="20" t="str">
        <f>IF(DH7="","",IF(DH7="-","【-】","【"&amp;SUBSTITUTE(TEXT(DH7,"#,##0.00"),"-","△")&amp;"】"))</f>
        <v>【96.00】</v>
      </c>
      <c r="DI6" s="21">
        <f>IF(DI7="",NA(),DI7)</f>
        <v>17.190000000000001</v>
      </c>
      <c r="DJ6" s="21">
        <f t="shared" ref="DJ6:DR6" si="12">IF(DJ7="",NA(),DJ7)</f>
        <v>20.149999999999999</v>
      </c>
      <c r="DK6" s="21">
        <f t="shared" si="12"/>
        <v>23.08</v>
      </c>
      <c r="DL6" s="21">
        <f t="shared" si="12"/>
        <v>25.87</v>
      </c>
      <c r="DM6" s="21">
        <f t="shared" si="12"/>
        <v>28.62</v>
      </c>
      <c r="DN6" s="21">
        <f t="shared" si="12"/>
        <v>23.38</v>
      </c>
      <c r="DO6" s="21">
        <f t="shared" si="12"/>
        <v>24.59</v>
      </c>
      <c r="DP6" s="21">
        <f t="shared" si="12"/>
        <v>26.87</v>
      </c>
      <c r="DQ6" s="21">
        <f t="shared" si="12"/>
        <v>29.31</v>
      </c>
      <c r="DR6" s="21">
        <f t="shared" si="12"/>
        <v>31.67</v>
      </c>
      <c r="DS6" s="20" t="str">
        <f>IF(DS7="","",IF(DS7="-","【-】","【"&amp;SUBSTITUTE(TEXT(DS7,"#,##0.00"),"-","△")&amp;"】"))</f>
        <v>【42.20】</v>
      </c>
      <c r="DT6" s="21">
        <f>IF(DT7="",NA(),DT7)</f>
        <v>2.9</v>
      </c>
      <c r="DU6" s="21">
        <f t="shared" ref="DU6:EC6" si="13">IF(DU7="",NA(),DU7)</f>
        <v>4.5199999999999996</v>
      </c>
      <c r="DV6" s="21">
        <f t="shared" si="13"/>
        <v>5.59</v>
      </c>
      <c r="DW6" s="21">
        <f t="shared" si="13"/>
        <v>8.6</v>
      </c>
      <c r="DX6" s="21">
        <f t="shared" si="13"/>
        <v>10.35</v>
      </c>
      <c r="DY6" s="21">
        <f t="shared" si="13"/>
        <v>8.1999999999999993</v>
      </c>
      <c r="DZ6" s="21">
        <f t="shared" si="13"/>
        <v>9.43</v>
      </c>
      <c r="EA6" s="21">
        <f t="shared" si="13"/>
        <v>12.4</v>
      </c>
      <c r="EB6" s="21">
        <f t="shared" si="13"/>
        <v>13.81</v>
      </c>
      <c r="EC6" s="21">
        <f t="shared" si="13"/>
        <v>15.32</v>
      </c>
      <c r="ED6" s="20" t="str">
        <f>IF(ED7="","",IF(ED7="-","【-】","【"&amp;SUBSTITUTE(TEXT(ED7,"#,##0.00"),"-","△")&amp;"】"))</f>
        <v>【9.46】</v>
      </c>
      <c r="EE6" s="21">
        <f>IF(EE7="",NA(),EE7)</f>
        <v>0.01</v>
      </c>
      <c r="EF6" s="21">
        <f t="shared" ref="EF6:EN6" si="14">IF(EF7="",NA(),EF7)</f>
        <v>0.21</v>
      </c>
      <c r="EG6" s="21">
        <f t="shared" si="14"/>
        <v>0.22</v>
      </c>
      <c r="EH6" s="21">
        <f t="shared" si="14"/>
        <v>0.1</v>
      </c>
      <c r="EI6" s="21">
        <f t="shared" si="14"/>
        <v>0.04</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272078</v>
      </c>
      <c r="D7" s="23">
        <v>46</v>
      </c>
      <c r="E7" s="23">
        <v>17</v>
      </c>
      <c r="F7" s="23">
        <v>1</v>
      </c>
      <c r="G7" s="23">
        <v>0</v>
      </c>
      <c r="H7" s="23" t="s">
        <v>96</v>
      </c>
      <c r="I7" s="23" t="s">
        <v>97</v>
      </c>
      <c r="J7" s="23" t="s">
        <v>98</v>
      </c>
      <c r="K7" s="23" t="s">
        <v>99</v>
      </c>
      <c r="L7" s="23" t="s">
        <v>100</v>
      </c>
      <c r="M7" s="23" t="s">
        <v>101</v>
      </c>
      <c r="N7" s="24" t="s">
        <v>102</v>
      </c>
      <c r="O7" s="24">
        <v>76.03</v>
      </c>
      <c r="P7" s="24">
        <v>99.58</v>
      </c>
      <c r="Q7" s="24">
        <v>78.37</v>
      </c>
      <c r="R7" s="24">
        <v>1965</v>
      </c>
      <c r="S7" s="24">
        <v>345589</v>
      </c>
      <c r="T7" s="24">
        <v>105.29</v>
      </c>
      <c r="U7" s="24">
        <v>3282.26</v>
      </c>
      <c r="V7" s="24">
        <v>343410</v>
      </c>
      <c r="W7" s="24">
        <v>32.5</v>
      </c>
      <c r="X7" s="24">
        <v>10566.46</v>
      </c>
      <c r="Y7" s="24">
        <v>106.19</v>
      </c>
      <c r="Z7" s="24">
        <v>106.97</v>
      </c>
      <c r="AA7" s="24">
        <v>106.56</v>
      </c>
      <c r="AB7" s="24">
        <v>103.56</v>
      </c>
      <c r="AC7" s="24">
        <v>106.34</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45.49</v>
      </c>
      <c r="AV7" s="24">
        <v>53.73</v>
      </c>
      <c r="AW7" s="24">
        <v>61.43</v>
      </c>
      <c r="AX7" s="24">
        <v>57.1</v>
      </c>
      <c r="AY7" s="24">
        <v>62.38</v>
      </c>
      <c r="AZ7" s="24">
        <v>77.72</v>
      </c>
      <c r="BA7" s="24">
        <v>86.61</v>
      </c>
      <c r="BB7" s="24">
        <v>100.73</v>
      </c>
      <c r="BC7" s="24">
        <v>108.7</v>
      </c>
      <c r="BD7" s="24">
        <v>120.78</v>
      </c>
      <c r="BE7" s="24">
        <v>82.75</v>
      </c>
      <c r="BF7" s="24">
        <v>542.1</v>
      </c>
      <c r="BG7" s="24">
        <v>504.57</v>
      </c>
      <c r="BH7" s="24">
        <v>474.08</v>
      </c>
      <c r="BI7" s="24">
        <v>443.77</v>
      </c>
      <c r="BJ7" s="24">
        <v>408.31</v>
      </c>
      <c r="BK7" s="24">
        <v>485.6</v>
      </c>
      <c r="BL7" s="24">
        <v>463.93</v>
      </c>
      <c r="BM7" s="24">
        <v>481.88</v>
      </c>
      <c r="BN7" s="24">
        <v>460.03</v>
      </c>
      <c r="BO7" s="24">
        <v>447.27</v>
      </c>
      <c r="BP7" s="24">
        <v>602.55999999999995</v>
      </c>
      <c r="BQ7" s="24">
        <v>96.79</v>
      </c>
      <c r="BR7" s="24">
        <v>97.58</v>
      </c>
      <c r="BS7" s="24">
        <v>104.29</v>
      </c>
      <c r="BT7" s="24">
        <v>99.95</v>
      </c>
      <c r="BU7" s="24">
        <v>101.65</v>
      </c>
      <c r="BV7" s="24">
        <v>99.95</v>
      </c>
      <c r="BW7" s="24">
        <v>103.4</v>
      </c>
      <c r="BX7" s="24">
        <v>101.87</v>
      </c>
      <c r="BY7" s="24">
        <v>101.33</v>
      </c>
      <c r="BZ7" s="24">
        <v>101.5</v>
      </c>
      <c r="CA7" s="24">
        <v>97.94</v>
      </c>
      <c r="CB7" s="24">
        <v>128.44999999999999</v>
      </c>
      <c r="CC7" s="24">
        <v>127.23</v>
      </c>
      <c r="CD7" s="24">
        <v>119.43</v>
      </c>
      <c r="CE7" s="24">
        <v>124.73</v>
      </c>
      <c r="CF7" s="24">
        <v>122.71</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98.05</v>
      </c>
      <c r="CY7" s="24">
        <v>98.11</v>
      </c>
      <c r="CZ7" s="24">
        <v>98.15</v>
      </c>
      <c r="DA7" s="24">
        <v>98.2</v>
      </c>
      <c r="DB7" s="24">
        <v>98.54</v>
      </c>
      <c r="DC7" s="24">
        <v>97.7</v>
      </c>
      <c r="DD7" s="24">
        <v>97.59</v>
      </c>
      <c r="DE7" s="24">
        <v>97.53</v>
      </c>
      <c r="DF7" s="24">
        <v>97.54</v>
      </c>
      <c r="DG7" s="24">
        <v>97.51</v>
      </c>
      <c r="DH7" s="24">
        <v>96</v>
      </c>
      <c r="DI7" s="24">
        <v>17.190000000000001</v>
      </c>
      <c r="DJ7" s="24">
        <v>20.149999999999999</v>
      </c>
      <c r="DK7" s="24">
        <v>23.08</v>
      </c>
      <c r="DL7" s="24">
        <v>25.87</v>
      </c>
      <c r="DM7" s="24">
        <v>28.62</v>
      </c>
      <c r="DN7" s="24">
        <v>23.38</v>
      </c>
      <c r="DO7" s="24">
        <v>24.59</v>
      </c>
      <c r="DP7" s="24">
        <v>26.87</v>
      </c>
      <c r="DQ7" s="24">
        <v>29.31</v>
      </c>
      <c r="DR7" s="24">
        <v>31.67</v>
      </c>
      <c r="DS7" s="24">
        <v>42.2</v>
      </c>
      <c r="DT7" s="24">
        <v>2.9</v>
      </c>
      <c r="DU7" s="24">
        <v>4.5199999999999996</v>
      </c>
      <c r="DV7" s="24">
        <v>5.59</v>
      </c>
      <c r="DW7" s="24">
        <v>8.6</v>
      </c>
      <c r="DX7" s="24">
        <v>10.35</v>
      </c>
      <c r="DY7" s="24">
        <v>8.1999999999999993</v>
      </c>
      <c r="DZ7" s="24">
        <v>9.43</v>
      </c>
      <c r="EA7" s="24">
        <v>12.4</v>
      </c>
      <c r="EB7" s="24">
        <v>13.81</v>
      </c>
      <c r="EC7" s="24">
        <v>15.32</v>
      </c>
      <c r="ED7" s="24">
        <v>9.4600000000000009</v>
      </c>
      <c r="EE7" s="24">
        <v>0.01</v>
      </c>
      <c r="EF7" s="24">
        <v>0.21</v>
      </c>
      <c r="EG7" s="24">
        <v>0.22</v>
      </c>
      <c r="EH7" s="24">
        <v>0.1</v>
      </c>
      <c r="EI7" s="24">
        <v>0.04</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大輝</cp:lastModifiedBy>
  <cp:lastPrinted>2026-02-17T05:36:41Z</cp:lastPrinted>
  <dcterms:created xsi:type="dcterms:W3CDTF">2025-12-23T06:02:55Z</dcterms:created>
  <dcterms:modified xsi:type="dcterms:W3CDTF">2026-02-17T05:36:47Z</dcterms:modified>
  <cp:category/>
</cp:coreProperties>
</file>