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1\d11757$\doc\財政\09 公営企業\01.決算統計\R7年度（R6決算）\22_経営比較分析表\07_アップロード\02_アップロードデータ（分析表）\01-1_作業用\"/>
    </mc:Choice>
  </mc:AlternateContent>
  <xr:revisionPtr revIDLastSave="0" documentId="13_ncr:1_{695D53E5-5B45-442F-9A10-88A41ED62B16}" xr6:coauthVersionLast="47" xr6:coauthVersionMax="47" xr10:uidLastSave="{00000000-0000-0000-0000-000000000000}"/>
  <workbookProtection workbookAlgorithmName="SHA-512" workbookHashValue="dmIwpwccSsNs05ONM+dlbCf3PJ9VXzNOX96UJFSG8OaUHOTSLhJYi46MLwrR48NZsLkiJUDzMQBtyRREy40sNw==" workbookSaltValue="rkrWsRrM78yUCKzPiOl4cQ==" workbookSpinCount="100000" lockStructure="1"/>
  <bookViews>
    <workbookView xWindow="-108" yWindow="-108" windowWidth="23256" windowHeight="1389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G85" i="4"/>
  <c r="F85" i="4"/>
  <c r="AT10" i="4"/>
  <c r="I10"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<sst xmlns="http://schemas.openxmlformats.org/spreadsheetml/2006/main" count="236" uniqueCount="116">
  <si>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</si>
  <si>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</si>
  <si>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</si>
  <si>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</si>
  <si>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</si>
  <si>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</si>
  <si>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</si>
  <si>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</si>
  <si>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</si>
  <si>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</si>
  <si>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</si>
  <si>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</si>
  <si>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</si>
  <si>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</si>
  <si>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</si>
  <si>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</si>
  <si>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</si>
  <si>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</si>
  <si>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</si>
  <si>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</si>
  <si>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</si>
  <si>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</si>
  <si>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</si>
  <si>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</si>
  <si>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</si>
  <si>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</si>
  <si>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</si>
  <si>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</si>
  <si>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</si>
  <si>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</si>
  <si>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</si>
  <si>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</si>
  <si>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</si>
  <si>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</si>
  <si>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</si>
  <si>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</si>
  <si>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</si>
  <si>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</si>
  <si>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</si>
  <si>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</si>
  <si>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</si>
  <si>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</si>
  <si>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</si>
  <si>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</si>
  <si>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</si>
  <si>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</si>
  <si>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</si>
  <si>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</si>
  <si>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</si>
  <si>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</si>
  <si>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</si>
  <si>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</si>
  <si>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</si>
  <si>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</si>
  <si>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</si>
  <si>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</si>
  <si>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</si>
  <si>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</si>
  <si>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</si>
  <si>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</si>
  <si>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</si>
  <si>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</si>
  <si>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</si>
  <si>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</si>
  <si>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</si>
  <si>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</si>
  <si>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</si>
  <si>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</si>
  <si>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</si>
  <si>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</si>
  <si>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</si>
  <si>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</si>
  <si>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</si>
  <si>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</si>
  <si>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</si>
  <si>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</si>
  <si>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</si>
  <si>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</si>
  <si>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</si>
  <si>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</si>
  <si>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</si>
  <si>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</si>
  <si>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</si>
  <si>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</si>
  <si>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</si>
  <si>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</si>
  <si>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</si>
  <si>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</si>
  <si>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</si>
  <si>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</si>
  <si>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</si>
  <si>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</si>
  <si>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</si>
  <si>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</si>
  <si>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</si>
  <si>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</si>
  <si>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泉大津市</t>
  </si>
  <si>
    <t>法適用</t>
  </si>
  <si>
    <t>下水道事業</t>
  </si>
  <si>
    <t>公共下水道</t>
  </si>
  <si>
    <t>Bc1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</si>
  <si>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</si>
  <si>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</si>
  <si>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</si>
  <si>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</si>
  <si>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</si>
  <si>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</si>
  <si>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</si>
  <si>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</si>
  <si>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</si>
  <si>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</si>
  <si>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</si>
  <si>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</si>
  <si>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　①経常収支比率について、約1億5,056万円の純利益が発生したものの、0.09ポイント減の106.15％となり、類似団体平均値を0.1ポイント下回りましたが、ほぼ同数値となっています。
　③流動比率について、2.44ポイント減の42.26%となりました。類似団体平均値と比べて低いのは、保有している現預金が少ないこと、過去の下水道整備への投資や事業費を補うために借り入れた企業債の償還金の割合が大きいことが主な要因です。　
　④企業債残高対事業規模比率について、29.03ポイント減の671.21%となりました。類似団体平均値を少し上回りましたが、年々減少傾向にあり、企業債の償還が順調に進んでいます。
　⑤経費回収率について、120.30%で3.69ポイント増と、100%以上の水準となっています。
これは汚水整備が概成していることと、単独公共を流域下水道へ接続したことで下水処理場を廃止し、ポンプ場機能として運用したことでの経費節減効果と考えられます。
　⑥汚水処理原価について、3.9円減の123.65円となり大きな変動はないものの、類似団体平均値を18.03円下回りました。
　⑧水洗化率について、0.10ポイント増の90.80%となりましたが類似団体平均値を下回っている状況です。汚水整備が概成、90％を超え伸び率が鈍化してきている状況になっています。
</t>
    <rPh sb="113" eb="114">
      <t>ゲン</t>
    </rPh>
    <rPh sb="275" eb="277">
      <t>ネンネン</t>
    </rPh>
    <rPh sb="277" eb="281">
      <t>ゲンショウケイコウ</t>
    </rPh>
    <phoneticPr fontId="4"/>
  </si>
  <si>
    <t>　①有形固定資産減価償却率について、0.93ポイント増の51.24%となりました。類似団体平均値と比べて高くなっており、将来の施設の改築や更新の必要性が比較的高いものと考えられます。
　②管渠老朽化率について、初期に整備した管渠が令和6年度に法定耐用年数を経過し、今後改築・更新の時期を迎える管渠が増加するため、計画的な維持修繕・改築更新に取り組む必要が生じています。
　③管渠改善率については、点検・調査において緊急度の高いものがないため改善事業を実施しておらず、当該値が0.00％となっているものです。</t>
    <rPh sb="105" eb="107">
      <t>ショキ</t>
    </rPh>
    <rPh sb="108" eb="110">
      <t>セイビ</t>
    </rPh>
    <rPh sb="112" eb="114">
      <t>カンキョ</t>
    </rPh>
    <rPh sb="115" eb="117">
      <t>レイワ</t>
    </rPh>
    <rPh sb="118" eb="120">
      <t>ネンド</t>
    </rPh>
    <rPh sb="132" eb="134">
      <t>コンゴ</t>
    </rPh>
    <rPh sb="134" eb="136">
      <t>カイチク</t>
    </rPh>
    <rPh sb="137" eb="139">
      <t>コウシン</t>
    </rPh>
    <rPh sb="140" eb="142">
      <t>ジキ</t>
    </rPh>
    <rPh sb="143" eb="144">
      <t>ムカ</t>
    </rPh>
    <rPh sb="146" eb="148">
      <t>カンキョ</t>
    </rPh>
    <rPh sb="149" eb="151">
      <t>ゾウカ</t>
    </rPh>
    <rPh sb="156" eb="159">
      <t>ケイカクテキ</t>
    </rPh>
    <rPh sb="160" eb="162">
      <t>イジ</t>
    </rPh>
    <rPh sb="162" eb="164">
      <t>シュウゼン</t>
    </rPh>
    <rPh sb="165" eb="167">
      <t>カイチク</t>
    </rPh>
    <rPh sb="167" eb="169">
      <t>コウシン</t>
    </rPh>
    <rPh sb="170" eb="171">
      <t>ト</t>
    </rPh>
    <rPh sb="172" eb="173">
      <t>ク</t>
    </rPh>
    <rPh sb="174" eb="176">
      <t>ヒツヨウ</t>
    </rPh>
    <rPh sb="177" eb="178">
      <t>ショウ</t>
    </rPh>
    <rPh sb="187" eb="189">
      <t>カンキョ</t>
    </rPh>
    <rPh sb="189" eb="192">
      <t>カイゼンリツ</t>
    </rPh>
    <rPh sb="198" eb="200">
      <t>テンケン</t>
    </rPh>
    <rPh sb="201" eb="203">
      <t>チョウサ</t>
    </rPh>
    <rPh sb="207" eb="210">
      <t>キンキュウド</t>
    </rPh>
    <rPh sb="211" eb="212">
      <t>タカ</t>
    </rPh>
    <rPh sb="220" eb="222">
      <t>カイゼン</t>
    </rPh>
    <rPh sb="222" eb="224">
      <t>ジギョウ</t>
    </rPh>
    <phoneticPr fontId="4"/>
  </si>
  <si>
    <t>　令和2年4月1日から公営企業法を適用し、令和6年度決算は約1億5,056万円の黒字を計上しました。しかし、近年の人口減少傾向や有収水量の減少傾向による下水道使用料の減が見込まれます。今後、法定耐用年数を超え、改築・更新時期を迎える管渠が増加することから、ストックマネジメント計画を作成し、点検・調査を進めているところです。継続的に下水道施設の建設・更新工事や維持管理を行っていくための財源を将来に渡って確保し続ける必要があり、持続可能な下水道事業の運営を行っていくため、令和２年度に策定・公表した「経営戦略」について、令和7年度改定に向け見直しを行っています。
　企業会計の趣旨に則った収支計画により、計画的な建設・更新工事、下水道施設の効率的な維持管理、費用対効果を踏まえた経費の節減など経営の効率化に努めるとともに、下水道使用料の適正化を含め将来を見据えつつ、経営基盤の強化を図り、継続的で健全な下水道経営を目指していきます。</t>
    <rPh sb="92" eb="94">
      <t>コンゴ</t>
    </rPh>
    <rPh sb="95" eb="97">
      <t>ホウテイ</t>
    </rPh>
    <rPh sb="97" eb="99">
      <t>タイヨウ</t>
    </rPh>
    <rPh sb="99" eb="101">
      <t>ネンスウ</t>
    </rPh>
    <rPh sb="102" eb="103">
      <t>コ</t>
    </rPh>
    <rPh sb="105" eb="107">
      <t>カイチク</t>
    </rPh>
    <rPh sb="108" eb="110">
      <t>コウシン</t>
    </rPh>
    <rPh sb="110" eb="112">
      <t>ジキ</t>
    </rPh>
    <rPh sb="113" eb="114">
      <t>ムカ</t>
    </rPh>
    <rPh sb="116" eb="118">
      <t>カンキョ</t>
    </rPh>
    <rPh sb="119" eb="121">
      <t>ゾウカ</t>
    </rPh>
    <rPh sb="151" eb="152">
      <t>スス</t>
    </rPh>
    <rPh sb="260" eb="262">
      <t>レイワ</t>
    </rPh>
    <rPh sb="263" eb="265">
      <t>ネンド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</si>
</sst>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12"/>
      <name val="ＭＳ ゴシック"/>
      <family val="3"/>
      <charset val="128"/>
    </font>
    <font>
      <sz val="11"/>
      <name val="ＭＳ ゴシック"/>
      <family val="3"/>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2" fillId="0" borderId="0" xfId="0" applyFont="1">
      <alignment vertical="center"/>
    </xf>
    <xf numFmtId="0" fontId="13"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4" fillId="0" borderId="3" xfId="0" applyFont="1" applyBorder="1" applyAlignment="1">
      <alignment horizontal="left" vertical="center"/>
    </xf>
    <xf numFmtId="0" fontId="14" fillId="0" borderId="4" xfId="0" applyFont="1" applyBorder="1" applyAlignment="1">
      <alignment horizontal="left" vertical="center"/>
    </xf>
    <xf numFmtId="0" fontId="14" fillId="0" borderId="5" xfId="0" applyFont="1" applyBorder="1" applyAlignment="1">
      <alignment horizontal="left" vertical="center"/>
    </xf>
    <xf numFmtId="0" fontId="14" fillId="0" borderId="6" xfId="0" applyFont="1" applyBorder="1" applyAlignment="1">
      <alignment horizontal="left" vertical="center"/>
    </xf>
    <xf numFmtId="0" fontId="14" fillId="0" borderId="0" xfId="0" applyFont="1" applyAlignment="1">
      <alignment horizontal="left" vertical="center"/>
    </xf>
    <xf numFmtId="0" fontId="14"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A6A-419A-A88E-331E5279136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0.12</c:v>
                </c:pt>
                <c:pt idx="1">
                  <c:v>0.35</c:v>
                </c:pt>
                <c:pt idx="2">
                  <c:v>0.1</c:v>
                </c:pt>
                <c:pt idx="3">
                  <c:v>0.06</c:v>
                </c:pt>
                <c:pt idx="4">
                  <c:v>7.0000000000000007E-2</c:v>
                </c:pt>
              </c:numCache>
            </c:numRef>
          </c:val>
          <c:smooth val="0"/>
          <c:extLst>
            <c:ext xmlns:c16="http://schemas.microsoft.com/office/drawing/2014/chart" uri="{C3380CC4-5D6E-409C-BE32-E72D297353CC}">
              <c16:uniqueId val="{00000001-3A6A-419A-A88E-331E5279136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C4A-4B5D-95C4-B3C70746B8B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80.11</c:v>
                </c:pt>
                <c:pt idx="1">
                  <c:v>82.83</c:v>
                </c:pt>
                <c:pt idx="2">
                  <c:v>69.38</c:v>
                </c:pt>
                <c:pt idx="3">
                  <c:v>60.13</c:v>
                </c:pt>
                <c:pt idx="4">
                  <c:v>62.51</c:v>
                </c:pt>
              </c:numCache>
            </c:numRef>
          </c:val>
          <c:smooth val="0"/>
          <c:extLst>
            <c:ext xmlns:c16="http://schemas.microsoft.com/office/drawing/2014/chart" uri="{C3380CC4-5D6E-409C-BE32-E72D297353CC}">
              <c16:uniqueId val="{00000001-BC4A-4B5D-95C4-B3C70746B8B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90.17</c:v>
                </c:pt>
                <c:pt idx="1">
                  <c:v>90.57</c:v>
                </c:pt>
                <c:pt idx="2">
                  <c:v>90.68</c:v>
                </c:pt>
                <c:pt idx="3">
                  <c:v>90.7</c:v>
                </c:pt>
                <c:pt idx="4">
                  <c:v>90.8</c:v>
                </c:pt>
              </c:numCache>
            </c:numRef>
          </c:val>
          <c:extLst>
            <c:ext xmlns:c16="http://schemas.microsoft.com/office/drawing/2014/chart" uri="{C3380CC4-5D6E-409C-BE32-E72D297353CC}">
              <c16:uniqueId val="{00000000-014E-4C55-BB62-C7829E8D750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95.96</c:v>
                </c:pt>
                <c:pt idx="1">
                  <c:v>95.73</c:v>
                </c:pt>
                <c:pt idx="2">
                  <c:v>96.1</c:v>
                </c:pt>
                <c:pt idx="3">
                  <c:v>94.37</c:v>
                </c:pt>
                <c:pt idx="4">
                  <c:v>94.61</c:v>
                </c:pt>
              </c:numCache>
            </c:numRef>
          </c:val>
          <c:smooth val="0"/>
          <c:extLst>
            <c:ext xmlns:c16="http://schemas.microsoft.com/office/drawing/2014/chart" uri="{C3380CC4-5D6E-409C-BE32-E72D297353CC}">
              <c16:uniqueId val="{00000001-014E-4C55-BB62-C7829E8D750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105.24</c:v>
                </c:pt>
                <c:pt idx="1">
                  <c:v>106.66</c:v>
                </c:pt>
                <c:pt idx="2">
                  <c:v>107.14</c:v>
                </c:pt>
                <c:pt idx="3">
                  <c:v>106.24</c:v>
                </c:pt>
                <c:pt idx="4">
                  <c:v>106.15</c:v>
                </c:pt>
              </c:numCache>
            </c:numRef>
          </c:val>
          <c:extLst>
            <c:ext xmlns:c16="http://schemas.microsoft.com/office/drawing/2014/chart" uri="{C3380CC4-5D6E-409C-BE32-E72D297353CC}">
              <c16:uniqueId val="{00000000-3EA4-415A-8F80-53B9E719243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107.87</c:v>
                </c:pt>
                <c:pt idx="1">
                  <c:v>109.78</c:v>
                </c:pt>
                <c:pt idx="2">
                  <c:v>109.96</c:v>
                </c:pt>
                <c:pt idx="3">
                  <c:v>106.65</c:v>
                </c:pt>
                <c:pt idx="4">
                  <c:v>106.25</c:v>
                </c:pt>
              </c:numCache>
            </c:numRef>
          </c:val>
          <c:smooth val="0"/>
          <c:extLst>
            <c:ext xmlns:c16="http://schemas.microsoft.com/office/drawing/2014/chart" uri="{C3380CC4-5D6E-409C-BE32-E72D297353CC}">
              <c16:uniqueId val="{00000001-3EA4-415A-8F80-53B9E719243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46.93</c:v>
                </c:pt>
                <c:pt idx="1">
                  <c:v>48.18</c:v>
                </c:pt>
                <c:pt idx="2">
                  <c:v>49.56</c:v>
                </c:pt>
                <c:pt idx="3">
                  <c:v>50.31</c:v>
                </c:pt>
                <c:pt idx="4">
                  <c:v>51.24</c:v>
                </c:pt>
              </c:numCache>
            </c:numRef>
          </c:val>
          <c:extLst>
            <c:ext xmlns:c16="http://schemas.microsoft.com/office/drawing/2014/chart" uri="{C3380CC4-5D6E-409C-BE32-E72D297353CC}">
              <c16:uniqueId val="{00000000-BABF-4C8E-9FEF-89DD19C24E3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20.23</c:v>
                </c:pt>
                <c:pt idx="1">
                  <c:v>22.34</c:v>
                </c:pt>
                <c:pt idx="2">
                  <c:v>24.65</c:v>
                </c:pt>
                <c:pt idx="3">
                  <c:v>30.01</c:v>
                </c:pt>
                <c:pt idx="4">
                  <c:v>32.229999999999997</c:v>
                </c:pt>
              </c:numCache>
            </c:numRef>
          </c:val>
          <c:smooth val="0"/>
          <c:extLst>
            <c:ext xmlns:c16="http://schemas.microsoft.com/office/drawing/2014/chart" uri="{C3380CC4-5D6E-409C-BE32-E72D297353CC}">
              <c16:uniqueId val="{00000001-BABF-4C8E-9FEF-89DD19C24E3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quot;-&quot;">
                  <c:v>3.68</c:v>
                </c:pt>
              </c:numCache>
            </c:numRef>
          </c:val>
          <c:extLst>
            <c:ext xmlns:c16="http://schemas.microsoft.com/office/drawing/2014/chart" uri="{C3380CC4-5D6E-409C-BE32-E72D297353CC}">
              <c16:uniqueId val="{00000000-30BA-43CB-B7D3-63E784D7D8C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1.63</c:v>
                </c:pt>
                <c:pt idx="1">
                  <c:v>1.94</c:v>
                </c:pt>
                <c:pt idx="2">
                  <c:v>2.42</c:v>
                </c:pt>
                <c:pt idx="3">
                  <c:v>3.43</c:v>
                </c:pt>
                <c:pt idx="4">
                  <c:v>4.25</c:v>
                </c:pt>
              </c:numCache>
            </c:numRef>
          </c:val>
          <c:smooth val="0"/>
          <c:extLst>
            <c:ext xmlns:c16="http://schemas.microsoft.com/office/drawing/2014/chart" uri="{C3380CC4-5D6E-409C-BE32-E72D297353CC}">
              <c16:uniqueId val="{00000001-30BA-43CB-B7D3-63E784D7D8C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46A-4E3E-A324-481B95FAA15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11.59</c:v>
                </c:pt>
                <c:pt idx="1">
                  <c:v>9.36</c:v>
                </c:pt>
                <c:pt idx="2">
                  <c:v>7.56</c:v>
                </c:pt>
                <c:pt idx="3">
                  <c:v>6.74</c:v>
                </c:pt>
                <c:pt idx="4">
                  <c:v>6.65</c:v>
                </c:pt>
              </c:numCache>
            </c:numRef>
          </c:val>
          <c:smooth val="0"/>
          <c:extLst>
            <c:ext xmlns:c16="http://schemas.microsoft.com/office/drawing/2014/chart" uri="{C3380CC4-5D6E-409C-BE32-E72D297353CC}">
              <c16:uniqueId val="{00000001-A46A-4E3E-A324-481B95FAA15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17.62</c:v>
                </c:pt>
                <c:pt idx="1">
                  <c:v>29.36</c:v>
                </c:pt>
                <c:pt idx="2">
                  <c:v>44.07</c:v>
                </c:pt>
                <c:pt idx="3">
                  <c:v>44.7</c:v>
                </c:pt>
                <c:pt idx="4">
                  <c:v>42.26</c:v>
                </c:pt>
              </c:numCache>
            </c:numRef>
          </c:val>
          <c:extLst>
            <c:ext xmlns:c16="http://schemas.microsoft.com/office/drawing/2014/chart" uri="{C3380CC4-5D6E-409C-BE32-E72D297353CC}">
              <c16:uniqueId val="{00000000-A53E-42E5-947C-2E0EEB9B7F7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37.200000000000003</c:v>
                </c:pt>
                <c:pt idx="1">
                  <c:v>47.13</c:v>
                </c:pt>
                <c:pt idx="2">
                  <c:v>50.85</c:v>
                </c:pt>
                <c:pt idx="3">
                  <c:v>85.86</c:v>
                </c:pt>
                <c:pt idx="4">
                  <c:v>94.74</c:v>
                </c:pt>
              </c:numCache>
            </c:numRef>
          </c:val>
          <c:smooth val="0"/>
          <c:extLst>
            <c:ext xmlns:c16="http://schemas.microsoft.com/office/drawing/2014/chart" uri="{C3380CC4-5D6E-409C-BE32-E72D297353CC}">
              <c16:uniqueId val="{00000001-A53E-42E5-947C-2E0EEB9B7F7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681.93</c:v>
                </c:pt>
                <c:pt idx="1">
                  <c:v>773.01</c:v>
                </c:pt>
                <c:pt idx="2">
                  <c:v>741.08</c:v>
                </c:pt>
                <c:pt idx="3">
                  <c:v>700.24</c:v>
                </c:pt>
                <c:pt idx="4">
                  <c:v>671.21</c:v>
                </c:pt>
              </c:numCache>
            </c:numRef>
          </c:val>
          <c:extLst>
            <c:ext xmlns:c16="http://schemas.microsoft.com/office/drawing/2014/chart" uri="{C3380CC4-5D6E-409C-BE32-E72D297353CC}">
              <c16:uniqueId val="{00000000-CC23-468A-B76D-FFA3CADFD31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843.72</c:v>
                </c:pt>
                <c:pt idx="1">
                  <c:v>788.62</c:v>
                </c:pt>
                <c:pt idx="2">
                  <c:v>772.15</c:v>
                </c:pt>
                <c:pt idx="3">
                  <c:v>676.93</c:v>
                </c:pt>
                <c:pt idx="4">
                  <c:v>635.88</c:v>
                </c:pt>
              </c:numCache>
            </c:numRef>
          </c:val>
          <c:smooth val="0"/>
          <c:extLst>
            <c:ext xmlns:c16="http://schemas.microsoft.com/office/drawing/2014/chart" uri="{C3380CC4-5D6E-409C-BE32-E72D297353CC}">
              <c16:uniqueId val="{00000001-CC23-468A-B76D-FFA3CADFD31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115.82</c:v>
                </c:pt>
                <c:pt idx="1">
                  <c:v>114.58</c:v>
                </c:pt>
                <c:pt idx="2">
                  <c:v>115.37</c:v>
                </c:pt>
                <c:pt idx="3">
                  <c:v>116.61</c:v>
                </c:pt>
                <c:pt idx="4">
                  <c:v>120.3</c:v>
                </c:pt>
              </c:numCache>
            </c:numRef>
          </c:val>
          <c:extLst>
            <c:ext xmlns:c16="http://schemas.microsoft.com/office/drawing/2014/chart" uri="{C3380CC4-5D6E-409C-BE32-E72D297353CC}">
              <c16:uniqueId val="{00000000-85B2-4C5C-860C-C890E33FCAD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94.81</c:v>
                </c:pt>
                <c:pt idx="1">
                  <c:v>99.88</c:v>
                </c:pt>
                <c:pt idx="2">
                  <c:v>98.82</c:v>
                </c:pt>
                <c:pt idx="3">
                  <c:v>92.66</c:v>
                </c:pt>
                <c:pt idx="4">
                  <c:v>93.49</c:v>
                </c:pt>
              </c:numCache>
            </c:numRef>
          </c:val>
          <c:smooth val="0"/>
          <c:extLst>
            <c:ext xmlns:c16="http://schemas.microsoft.com/office/drawing/2014/chart" uri="{C3380CC4-5D6E-409C-BE32-E72D297353CC}">
              <c16:uniqueId val="{00000001-85B2-4C5C-860C-C890E33FCAD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127.7</c:v>
                </c:pt>
                <c:pt idx="1">
                  <c:v>128.94</c:v>
                </c:pt>
                <c:pt idx="2">
                  <c:v>128.65</c:v>
                </c:pt>
                <c:pt idx="3">
                  <c:v>127.55</c:v>
                </c:pt>
                <c:pt idx="4">
                  <c:v>123.65</c:v>
                </c:pt>
              </c:numCache>
            </c:numRef>
          </c:val>
          <c:extLst>
            <c:ext xmlns:c16="http://schemas.microsoft.com/office/drawing/2014/chart" uri="{C3380CC4-5D6E-409C-BE32-E72D297353CC}">
              <c16:uniqueId val="{00000000-DAC0-4A6A-A538-BC023580AAE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129.9</c:v>
                </c:pt>
                <c:pt idx="1">
                  <c:v>126.94</c:v>
                </c:pt>
                <c:pt idx="2">
                  <c:v>128.38999999999999</c:v>
                </c:pt>
                <c:pt idx="3">
                  <c:v>139.12</c:v>
                </c:pt>
                <c:pt idx="4">
                  <c:v>141.68</c:v>
                </c:pt>
              </c:numCache>
            </c:numRef>
          </c:val>
          <c:smooth val="0"/>
          <c:extLst>
            <c:ext xmlns:c16="http://schemas.microsoft.com/office/drawing/2014/chart" uri="{C3380CC4-5D6E-409C-BE32-E72D297353CC}">
              <c16:uniqueId val="{00000001-DAC0-4A6A-A538-BC023580AAE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大阪府　泉大津市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Bc1</v>
      </c>
      <c r="X8" s="64"/>
      <c r="Y8" s="64"/>
      <c r="Z8" s="64"/>
      <c r="AA8" s="64"/>
      <c r="AB8" s="64"/>
      <c r="AC8" s="64"/>
      <c r="AD8" s="65" t="str">
        <f>データ!$M$6</f>
        <v>非設置</v>
      </c>
      <c r="AE8" s="65"/>
      <c r="AF8" s="65"/>
      <c r="AG8" s="65"/>
      <c r="AH8" s="65"/>
      <c r="AI8" s="65"/>
      <c r="AJ8" s="65"/>
      <c r="AK8" s="3"/>
      <c r="AL8" s="44">
        <f>データ!S6</f>
        <v>72762</v>
      </c>
      <c r="AM8" s="44"/>
      <c r="AN8" s="44"/>
      <c r="AO8" s="44"/>
      <c r="AP8" s="44"/>
      <c r="AQ8" s="44"/>
      <c r="AR8" s="44"/>
      <c r="AS8" s="44"/>
      <c r="AT8" s="45">
        <f>データ!T6</f>
        <v>14.33</v>
      </c>
      <c r="AU8" s="45"/>
      <c r="AV8" s="45"/>
      <c r="AW8" s="45"/>
      <c r="AX8" s="45"/>
      <c r="AY8" s="45"/>
      <c r="AZ8" s="45"/>
      <c r="BA8" s="45"/>
      <c r="BB8" s="45">
        <f>データ!U6</f>
        <v>5077.6000000000004</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59.31</v>
      </c>
      <c r="J10" s="45"/>
      <c r="K10" s="45"/>
      <c r="L10" s="45"/>
      <c r="M10" s="45"/>
      <c r="N10" s="45"/>
      <c r="O10" s="45"/>
      <c r="P10" s="45">
        <f>データ!P6</f>
        <v>97.16</v>
      </c>
      <c r="Q10" s="45"/>
      <c r="R10" s="45"/>
      <c r="S10" s="45"/>
      <c r="T10" s="45"/>
      <c r="U10" s="45"/>
      <c r="V10" s="45"/>
      <c r="W10" s="45">
        <f>データ!Q6</f>
        <v>87.2</v>
      </c>
      <c r="X10" s="45"/>
      <c r="Y10" s="45"/>
      <c r="Z10" s="45"/>
      <c r="AA10" s="45"/>
      <c r="AB10" s="45"/>
      <c r="AC10" s="45"/>
      <c r="AD10" s="44">
        <f>データ!R6</f>
        <v>2877</v>
      </c>
      <c r="AE10" s="44"/>
      <c r="AF10" s="44"/>
      <c r="AG10" s="44"/>
      <c r="AH10" s="44"/>
      <c r="AI10" s="44"/>
      <c r="AJ10" s="44"/>
      <c r="AK10" s="2"/>
      <c r="AL10" s="44">
        <f>データ!V6</f>
        <v>70499</v>
      </c>
      <c r="AM10" s="44"/>
      <c r="AN10" s="44"/>
      <c r="AO10" s="44"/>
      <c r="AP10" s="44"/>
      <c r="AQ10" s="44"/>
      <c r="AR10" s="44"/>
      <c r="AS10" s="44"/>
      <c r="AT10" s="45">
        <f>データ!W6</f>
        <v>9.4700000000000006</v>
      </c>
      <c r="AU10" s="45"/>
      <c r="AV10" s="45"/>
      <c r="AW10" s="45"/>
      <c r="AX10" s="45"/>
      <c r="AY10" s="45"/>
      <c r="AZ10" s="45"/>
      <c r="BA10" s="45"/>
      <c r="BB10" s="45">
        <f>データ!X6</f>
        <v>7444.46</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9" t="s">
        <v>115</v>
      </c>
      <c r="BM66" s="80"/>
      <c r="BN66" s="80"/>
      <c r="BO66" s="80"/>
      <c r="BP66" s="80"/>
      <c r="BQ66" s="80"/>
      <c r="BR66" s="80"/>
      <c r="BS66" s="80"/>
      <c r="BT66" s="80"/>
      <c r="BU66" s="80"/>
      <c r="BV66" s="80"/>
      <c r="BW66" s="80"/>
      <c r="BX66" s="80"/>
      <c r="BY66" s="80"/>
      <c r="BZ66" s="8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9"/>
      <c r="BM67" s="80"/>
      <c r="BN67" s="80"/>
      <c r="BO67" s="80"/>
      <c r="BP67" s="80"/>
      <c r="BQ67" s="80"/>
      <c r="BR67" s="80"/>
      <c r="BS67" s="80"/>
      <c r="BT67" s="80"/>
      <c r="BU67" s="80"/>
      <c r="BV67" s="80"/>
      <c r="BW67" s="80"/>
      <c r="BX67" s="80"/>
      <c r="BY67" s="80"/>
      <c r="BZ67" s="8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9"/>
      <c r="BM68" s="80"/>
      <c r="BN68" s="80"/>
      <c r="BO68" s="80"/>
      <c r="BP68" s="80"/>
      <c r="BQ68" s="80"/>
      <c r="BR68" s="80"/>
      <c r="BS68" s="80"/>
      <c r="BT68" s="80"/>
      <c r="BU68" s="80"/>
      <c r="BV68" s="80"/>
      <c r="BW68" s="80"/>
      <c r="BX68" s="80"/>
      <c r="BY68" s="80"/>
      <c r="BZ68" s="8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9"/>
      <c r="BM69" s="80"/>
      <c r="BN69" s="80"/>
      <c r="BO69" s="80"/>
      <c r="BP69" s="80"/>
      <c r="BQ69" s="80"/>
      <c r="BR69" s="80"/>
      <c r="BS69" s="80"/>
      <c r="BT69" s="80"/>
      <c r="BU69" s="80"/>
      <c r="BV69" s="80"/>
      <c r="BW69" s="80"/>
      <c r="BX69" s="80"/>
      <c r="BY69" s="80"/>
      <c r="BZ69" s="8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9"/>
      <c r="BM70" s="80"/>
      <c r="BN70" s="80"/>
      <c r="BO70" s="80"/>
      <c r="BP70" s="80"/>
      <c r="BQ70" s="80"/>
      <c r="BR70" s="80"/>
      <c r="BS70" s="80"/>
      <c r="BT70" s="80"/>
      <c r="BU70" s="80"/>
      <c r="BV70" s="80"/>
      <c r="BW70" s="80"/>
      <c r="BX70" s="80"/>
      <c r="BY70" s="80"/>
      <c r="BZ70" s="8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9"/>
      <c r="BM71" s="80"/>
      <c r="BN71" s="80"/>
      <c r="BO71" s="80"/>
      <c r="BP71" s="80"/>
      <c r="BQ71" s="80"/>
      <c r="BR71" s="80"/>
      <c r="BS71" s="80"/>
      <c r="BT71" s="80"/>
      <c r="BU71" s="80"/>
      <c r="BV71" s="80"/>
      <c r="BW71" s="80"/>
      <c r="BX71" s="80"/>
      <c r="BY71" s="80"/>
      <c r="BZ71" s="8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9"/>
      <c r="BM72" s="80"/>
      <c r="BN72" s="80"/>
      <c r="BO72" s="80"/>
      <c r="BP72" s="80"/>
      <c r="BQ72" s="80"/>
      <c r="BR72" s="80"/>
      <c r="BS72" s="80"/>
      <c r="BT72" s="80"/>
      <c r="BU72" s="80"/>
      <c r="BV72" s="80"/>
      <c r="BW72" s="80"/>
      <c r="BX72" s="80"/>
      <c r="BY72" s="80"/>
      <c r="BZ72" s="8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9"/>
      <c r="BM73" s="80"/>
      <c r="BN73" s="80"/>
      <c r="BO73" s="80"/>
      <c r="BP73" s="80"/>
      <c r="BQ73" s="80"/>
      <c r="BR73" s="80"/>
      <c r="BS73" s="80"/>
      <c r="BT73" s="80"/>
      <c r="BU73" s="80"/>
      <c r="BV73" s="80"/>
      <c r="BW73" s="80"/>
      <c r="BX73" s="80"/>
      <c r="BY73" s="80"/>
      <c r="BZ73" s="8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9"/>
      <c r="BM74" s="80"/>
      <c r="BN74" s="80"/>
      <c r="BO74" s="80"/>
      <c r="BP74" s="80"/>
      <c r="BQ74" s="80"/>
      <c r="BR74" s="80"/>
      <c r="BS74" s="80"/>
      <c r="BT74" s="80"/>
      <c r="BU74" s="80"/>
      <c r="BV74" s="80"/>
      <c r="BW74" s="80"/>
      <c r="BX74" s="80"/>
      <c r="BY74" s="80"/>
      <c r="BZ74" s="8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9"/>
      <c r="BM75" s="80"/>
      <c r="BN75" s="80"/>
      <c r="BO75" s="80"/>
      <c r="BP75" s="80"/>
      <c r="BQ75" s="80"/>
      <c r="BR75" s="80"/>
      <c r="BS75" s="80"/>
      <c r="BT75" s="80"/>
      <c r="BU75" s="80"/>
      <c r="BV75" s="80"/>
      <c r="BW75" s="80"/>
      <c r="BX75" s="80"/>
      <c r="BY75" s="80"/>
      <c r="BZ75" s="8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9"/>
      <c r="BM76" s="80"/>
      <c r="BN76" s="80"/>
      <c r="BO76" s="80"/>
      <c r="BP76" s="80"/>
      <c r="BQ76" s="80"/>
      <c r="BR76" s="80"/>
      <c r="BS76" s="80"/>
      <c r="BT76" s="80"/>
      <c r="BU76" s="80"/>
      <c r="BV76" s="80"/>
      <c r="BW76" s="80"/>
      <c r="BX76" s="80"/>
      <c r="BY76" s="80"/>
      <c r="BZ76" s="8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9"/>
      <c r="BM77" s="80"/>
      <c r="BN77" s="80"/>
      <c r="BO77" s="80"/>
      <c r="BP77" s="80"/>
      <c r="BQ77" s="80"/>
      <c r="BR77" s="80"/>
      <c r="BS77" s="80"/>
      <c r="BT77" s="80"/>
      <c r="BU77" s="80"/>
      <c r="BV77" s="80"/>
      <c r="BW77" s="80"/>
      <c r="BX77" s="80"/>
      <c r="BY77" s="80"/>
      <c r="BZ77" s="8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9"/>
      <c r="BM78" s="80"/>
      <c r="BN78" s="80"/>
      <c r="BO78" s="80"/>
      <c r="BP78" s="80"/>
      <c r="BQ78" s="80"/>
      <c r="BR78" s="80"/>
      <c r="BS78" s="80"/>
      <c r="BT78" s="80"/>
      <c r="BU78" s="80"/>
      <c r="BV78" s="80"/>
      <c r="BW78" s="80"/>
      <c r="BX78" s="80"/>
      <c r="BY78" s="80"/>
      <c r="BZ78" s="8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9"/>
      <c r="BM79" s="80"/>
      <c r="BN79" s="80"/>
      <c r="BO79" s="80"/>
      <c r="BP79" s="80"/>
      <c r="BQ79" s="80"/>
      <c r="BR79" s="80"/>
      <c r="BS79" s="80"/>
      <c r="BT79" s="80"/>
      <c r="BU79" s="80"/>
      <c r="BV79" s="80"/>
      <c r="BW79" s="80"/>
      <c r="BX79" s="80"/>
      <c r="BY79" s="80"/>
      <c r="BZ79" s="8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9"/>
      <c r="BM80" s="80"/>
      <c r="BN80" s="80"/>
      <c r="BO80" s="80"/>
      <c r="BP80" s="80"/>
      <c r="BQ80" s="80"/>
      <c r="BR80" s="80"/>
      <c r="BS80" s="80"/>
      <c r="BT80" s="80"/>
      <c r="BU80" s="80"/>
      <c r="BV80" s="80"/>
      <c r="BW80" s="80"/>
      <c r="BX80" s="80"/>
      <c r="BY80" s="80"/>
      <c r="BZ80" s="8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9"/>
      <c r="BM81" s="80"/>
      <c r="BN81" s="80"/>
      <c r="BO81" s="80"/>
      <c r="BP81" s="80"/>
      <c r="BQ81" s="80"/>
      <c r="BR81" s="80"/>
      <c r="BS81" s="80"/>
      <c r="BT81" s="80"/>
      <c r="BU81" s="80"/>
      <c r="BV81" s="80"/>
      <c r="BW81" s="80"/>
      <c r="BX81" s="80"/>
      <c r="BY81" s="80"/>
      <c r="BZ81" s="8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2"/>
      <c r="BM82" s="83"/>
      <c r="BN82" s="83"/>
      <c r="BO82" s="83"/>
      <c r="BP82" s="83"/>
      <c r="BQ82" s="83"/>
      <c r="BR82" s="83"/>
      <c r="BS82" s="83"/>
      <c r="BT82" s="83"/>
      <c r="BU82" s="83"/>
      <c r="BV82" s="83"/>
      <c r="BW82" s="83"/>
      <c r="BX82" s="83"/>
      <c r="BY82" s="83"/>
      <c r="BZ82" s="84"/>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wIl4HB4pJpm+pCSenmSMQPggv37sbQMLCtEkQw3OwvEA8MwGABPGlsJx0rYxR0LjrfP8r8rQRyIjLAbhuF63RQ==" saltValue="jsFhk5Q6q6K0O8Kiw25tj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272060</v>
      </c>
      <c r="D6" s="19">
        <f t="shared" si="3"/>
        <v>46</v>
      </c>
      <c r="E6" s="19">
        <f t="shared" si="3"/>
        <v>17</v>
      </c>
      <c r="F6" s="19">
        <f t="shared" si="3"/>
        <v>1</v>
      </c>
      <c r="G6" s="19">
        <f t="shared" si="3"/>
        <v>0</v>
      </c>
      <c r="H6" s="19" t="str">
        <f t="shared" si="3"/>
        <v>大阪府　泉大津市</v>
      </c>
      <c r="I6" s="19" t="str">
        <f t="shared" si="3"/>
        <v>法適用</v>
      </c>
      <c r="J6" s="19" t="str">
        <f t="shared" si="3"/>
        <v>下水道事業</v>
      </c>
      <c r="K6" s="19" t="str">
        <f t="shared" si="3"/>
        <v>公共下水道</v>
      </c>
      <c r="L6" s="19" t="str">
        <f t="shared" si="3"/>
        <v>Bc1</v>
      </c>
      <c r="M6" s="19" t="str">
        <f t="shared" si="3"/>
        <v>非設置</v>
      </c>
      <c r="N6" s="20" t="str">
        <f t="shared" si="3"/>
        <v>-</v>
      </c>
      <c r="O6" s="20">
        <f t="shared" si="3"/>
        <v>59.31</v>
      </c>
      <c r="P6" s="20">
        <f t="shared" si="3"/>
        <v>97.16</v>
      </c>
      <c r="Q6" s="20">
        <f t="shared" si="3"/>
        <v>87.2</v>
      </c>
      <c r="R6" s="20">
        <f t="shared" si="3"/>
        <v>2877</v>
      </c>
      <c r="S6" s="20">
        <f t="shared" si="3"/>
        <v>72762</v>
      </c>
      <c r="T6" s="20">
        <f t="shared" si="3"/>
        <v>14.33</v>
      </c>
      <c r="U6" s="20">
        <f t="shared" si="3"/>
        <v>5077.6000000000004</v>
      </c>
      <c r="V6" s="20">
        <f t="shared" si="3"/>
        <v>70499</v>
      </c>
      <c r="W6" s="20">
        <f t="shared" si="3"/>
        <v>9.4700000000000006</v>
      </c>
      <c r="X6" s="20">
        <f t="shared" si="3"/>
        <v>7444.46</v>
      </c>
      <c r="Y6" s="21">
        <f>IF(Y7="",NA(),Y7)</f>
        <v>105.24</v>
      </c>
      <c r="Z6" s="21">
        <f t="shared" ref="Z6:AH6" si="4">IF(Z7="",NA(),Z7)</f>
        <v>106.66</v>
      </c>
      <c r="AA6" s="21">
        <f t="shared" si="4"/>
        <v>107.14</v>
      </c>
      <c r="AB6" s="21">
        <f t="shared" si="4"/>
        <v>106.24</v>
      </c>
      <c r="AC6" s="21">
        <f t="shared" si="4"/>
        <v>106.15</v>
      </c>
      <c r="AD6" s="21">
        <f t="shared" si="4"/>
        <v>107.87</v>
      </c>
      <c r="AE6" s="21">
        <f t="shared" si="4"/>
        <v>109.78</v>
      </c>
      <c r="AF6" s="21">
        <f t="shared" si="4"/>
        <v>109.96</v>
      </c>
      <c r="AG6" s="21">
        <f t="shared" si="4"/>
        <v>106.65</v>
      </c>
      <c r="AH6" s="21">
        <f t="shared" si="4"/>
        <v>106.25</v>
      </c>
      <c r="AI6" s="20" t="str">
        <f>IF(AI7="","",IF(AI7="-","【-】","【"&amp;SUBSTITUTE(TEXT(AI7,"#,##0.00"),"-","△")&amp;"】"))</f>
        <v>【105.36】</v>
      </c>
      <c r="AJ6" s="20">
        <f>IF(AJ7="",NA(),AJ7)</f>
        <v>0</v>
      </c>
      <c r="AK6" s="20">
        <f t="shared" ref="AK6:AS6" si="5">IF(AK7="",NA(),AK7)</f>
        <v>0</v>
      </c>
      <c r="AL6" s="20">
        <f t="shared" si="5"/>
        <v>0</v>
      </c>
      <c r="AM6" s="20">
        <f t="shared" si="5"/>
        <v>0</v>
      </c>
      <c r="AN6" s="20">
        <f t="shared" si="5"/>
        <v>0</v>
      </c>
      <c r="AO6" s="21">
        <f t="shared" si="5"/>
        <v>11.59</v>
      </c>
      <c r="AP6" s="21">
        <f t="shared" si="5"/>
        <v>9.36</v>
      </c>
      <c r="AQ6" s="21">
        <f t="shared" si="5"/>
        <v>7.56</v>
      </c>
      <c r="AR6" s="21">
        <f t="shared" si="5"/>
        <v>6.74</v>
      </c>
      <c r="AS6" s="21">
        <f t="shared" si="5"/>
        <v>6.65</v>
      </c>
      <c r="AT6" s="20" t="str">
        <f>IF(AT7="","",IF(AT7="-","【-】","【"&amp;SUBSTITUTE(TEXT(AT7,"#,##0.00"),"-","△")&amp;"】"))</f>
        <v>【3.12】</v>
      </c>
      <c r="AU6" s="21">
        <f>IF(AU7="",NA(),AU7)</f>
        <v>17.62</v>
      </c>
      <c r="AV6" s="21">
        <f t="shared" ref="AV6:BD6" si="6">IF(AV7="",NA(),AV7)</f>
        <v>29.36</v>
      </c>
      <c r="AW6" s="21">
        <f t="shared" si="6"/>
        <v>44.07</v>
      </c>
      <c r="AX6" s="21">
        <f t="shared" si="6"/>
        <v>44.7</v>
      </c>
      <c r="AY6" s="21">
        <f t="shared" si="6"/>
        <v>42.26</v>
      </c>
      <c r="AZ6" s="21">
        <f t="shared" si="6"/>
        <v>37.200000000000003</v>
      </c>
      <c r="BA6" s="21">
        <f t="shared" si="6"/>
        <v>47.13</v>
      </c>
      <c r="BB6" s="21">
        <f t="shared" si="6"/>
        <v>50.85</v>
      </c>
      <c r="BC6" s="21">
        <f t="shared" si="6"/>
        <v>85.86</v>
      </c>
      <c r="BD6" s="21">
        <f t="shared" si="6"/>
        <v>94.74</v>
      </c>
      <c r="BE6" s="20" t="str">
        <f>IF(BE7="","",IF(BE7="-","【-】","【"&amp;SUBSTITUTE(TEXT(BE7,"#,##0.00"),"-","△")&amp;"】"))</f>
        <v>【82.75】</v>
      </c>
      <c r="BF6" s="21">
        <f>IF(BF7="",NA(),BF7)</f>
        <v>681.93</v>
      </c>
      <c r="BG6" s="21">
        <f t="shared" ref="BG6:BO6" si="7">IF(BG7="",NA(),BG7)</f>
        <v>773.01</v>
      </c>
      <c r="BH6" s="21">
        <f t="shared" si="7"/>
        <v>741.08</v>
      </c>
      <c r="BI6" s="21">
        <f t="shared" si="7"/>
        <v>700.24</v>
      </c>
      <c r="BJ6" s="21">
        <f t="shared" si="7"/>
        <v>671.21</v>
      </c>
      <c r="BK6" s="21">
        <f t="shared" si="7"/>
        <v>843.72</v>
      </c>
      <c r="BL6" s="21">
        <f t="shared" si="7"/>
        <v>788.62</v>
      </c>
      <c r="BM6" s="21">
        <f t="shared" si="7"/>
        <v>772.15</v>
      </c>
      <c r="BN6" s="21">
        <f t="shared" si="7"/>
        <v>676.93</v>
      </c>
      <c r="BO6" s="21">
        <f t="shared" si="7"/>
        <v>635.88</v>
      </c>
      <c r="BP6" s="20" t="str">
        <f>IF(BP7="","",IF(BP7="-","【-】","【"&amp;SUBSTITUTE(TEXT(BP7,"#,##0.00"),"-","△")&amp;"】"))</f>
        <v>【602.56】</v>
      </c>
      <c r="BQ6" s="21">
        <f>IF(BQ7="",NA(),BQ7)</f>
        <v>115.82</v>
      </c>
      <c r="BR6" s="21">
        <f t="shared" ref="BR6:BZ6" si="8">IF(BR7="",NA(),BR7)</f>
        <v>114.58</v>
      </c>
      <c r="BS6" s="21">
        <f t="shared" si="8"/>
        <v>115.37</v>
      </c>
      <c r="BT6" s="21">
        <f t="shared" si="8"/>
        <v>116.61</v>
      </c>
      <c r="BU6" s="21">
        <f t="shared" si="8"/>
        <v>120.3</v>
      </c>
      <c r="BV6" s="21">
        <f t="shared" si="8"/>
        <v>94.81</v>
      </c>
      <c r="BW6" s="21">
        <f t="shared" si="8"/>
        <v>99.88</v>
      </c>
      <c r="BX6" s="21">
        <f t="shared" si="8"/>
        <v>98.82</v>
      </c>
      <c r="BY6" s="21">
        <f t="shared" si="8"/>
        <v>92.66</v>
      </c>
      <c r="BZ6" s="21">
        <f t="shared" si="8"/>
        <v>93.49</v>
      </c>
      <c r="CA6" s="20" t="str">
        <f>IF(CA7="","",IF(CA7="-","【-】","【"&amp;SUBSTITUTE(TEXT(CA7,"#,##0.00"),"-","△")&amp;"】"))</f>
        <v>【97.94】</v>
      </c>
      <c r="CB6" s="21">
        <f>IF(CB7="",NA(),CB7)</f>
        <v>127.7</v>
      </c>
      <c r="CC6" s="21">
        <f t="shared" ref="CC6:CK6" si="9">IF(CC7="",NA(),CC7)</f>
        <v>128.94</v>
      </c>
      <c r="CD6" s="21">
        <f t="shared" si="9"/>
        <v>128.65</v>
      </c>
      <c r="CE6" s="21">
        <f t="shared" si="9"/>
        <v>127.55</v>
      </c>
      <c r="CF6" s="21">
        <f t="shared" si="9"/>
        <v>123.65</v>
      </c>
      <c r="CG6" s="21">
        <f t="shared" si="9"/>
        <v>129.9</v>
      </c>
      <c r="CH6" s="21">
        <f t="shared" si="9"/>
        <v>126.94</v>
      </c>
      <c r="CI6" s="21">
        <f t="shared" si="9"/>
        <v>128.38999999999999</v>
      </c>
      <c r="CJ6" s="21">
        <f t="shared" si="9"/>
        <v>139.12</v>
      </c>
      <c r="CK6" s="21">
        <f t="shared" si="9"/>
        <v>141.68</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80.11</v>
      </c>
      <c r="CS6" s="21">
        <f t="shared" si="10"/>
        <v>82.83</v>
      </c>
      <c r="CT6" s="21">
        <f t="shared" si="10"/>
        <v>69.38</v>
      </c>
      <c r="CU6" s="21">
        <f t="shared" si="10"/>
        <v>60.13</v>
      </c>
      <c r="CV6" s="21">
        <f t="shared" si="10"/>
        <v>62.51</v>
      </c>
      <c r="CW6" s="20" t="str">
        <f>IF(CW7="","",IF(CW7="-","【-】","【"&amp;SUBSTITUTE(TEXT(CW7,"#,##0.00"),"-","△")&amp;"】"))</f>
        <v>【60.13】</v>
      </c>
      <c r="CX6" s="21">
        <f>IF(CX7="",NA(),CX7)</f>
        <v>90.17</v>
      </c>
      <c r="CY6" s="21">
        <f t="shared" ref="CY6:DG6" si="11">IF(CY7="",NA(),CY7)</f>
        <v>90.57</v>
      </c>
      <c r="CZ6" s="21">
        <f t="shared" si="11"/>
        <v>90.68</v>
      </c>
      <c r="DA6" s="21">
        <f t="shared" si="11"/>
        <v>90.7</v>
      </c>
      <c r="DB6" s="21">
        <f t="shared" si="11"/>
        <v>90.8</v>
      </c>
      <c r="DC6" s="21">
        <f t="shared" si="11"/>
        <v>95.96</v>
      </c>
      <c r="DD6" s="21">
        <f t="shared" si="11"/>
        <v>95.73</v>
      </c>
      <c r="DE6" s="21">
        <f t="shared" si="11"/>
        <v>96.1</v>
      </c>
      <c r="DF6" s="21">
        <f t="shared" si="11"/>
        <v>94.37</v>
      </c>
      <c r="DG6" s="21">
        <f t="shared" si="11"/>
        <v>94.61</v>
      </c>
      <c r="DH6" s="20" t="str">
        <f>IF(DH7="","",IF(DH7="-","【-】","【"&amp;SUBSTITUTE(TEXT(DH7,"#,##0.00"),"-","△")&amp;"】"))</f>
        <v>【96.00】</v>
      </c>
      <c r="DI6" s="21">
        <f>IF(DI7="",NA(),DI7)</f>
        <v>46.93</v>
      </c>
      <c r="DJ6" s="21">
        <f t="shared" ref="DJ6:DR6" si="12">IF(DJ7="",NA(),DJ7)</f>
        <v>48.18</v>
      </c>
      <c r="DK6" s="21">
        <f t="shared" si="12"/>
        <v>49.56</v>
      </c>
      <c r="DL6" s="21">
        <f t="shared" si="12"/>
        <v>50.31</v>
      </c>
      <c r="DM6" s="21">
        <f t="shared" si="12"/>
        <v>51.24</v>
      </c>
      <c r="DN6" s="21">
        <f t="shared" si="12"/>
        <v>20.23</v>
      </c>
      <c r="DO6" s="21">
        <f t="shared" si="12"/>
        <v>22.34</v>
      </c>
      <c r="DP6" s="21">
        <f t="shared" si="12"/>
        <v>24.65</v>
      </c>
      <c r="DQ6" s="21">
        <f t="shared" si="12"/>
        <v>30.01</v>
      </c>
      <c r="DR6" s="21">
        <f t="shared" si="12"/>
        <v>32.229999999999997</v>
      </c>
      <c r="DS6" s="20" t="str">
        <f>IF(DS7="","",IF(DS7="-","【-】","【"&amp;SUBSTITUTE(TEXT(DS7,"#,##0.00"),"-","△")&amp;"】"))</f>
        <v>【42.20】</v>
      </c>
      <c r="DT6" s="20">
        <f>IF(DT7="",NA(),DT7)</f>
        <v>0</v>
      </c>
      <c r="DU6" s="20">
        <f t="shared" ref="DU6:EC6" si="13">IF(DU7="",NA(),DU7)</f>
        <v>0</v>
      </c>
      <c r="DV6" s="20">
        <f t="shared" si="13"/>
        <v>0</v>
      </c>
      <c r="DW6" s="20">
        <f t="shared" si="13"/>
        <v>0</v>
      </c>
      <c r="DX6" s="21">
        <f t="shared" si="13"/>
        <v>3.68</v>
      </c>
      <c r="DY6" s="21">
        <f t="shared" si="13"/>
        <v>1.63</v>
      </c>
      <c r="DZ6" s="21">
        <f t="shared" si="13"/>
        <v>1.94</v>
      </c>
      <c r="EA6" s="21">
        <f t="shared" si="13"/>
        <v>2.42</v>
      </c>
      <c r="EB6" s="21">
        <f t="shared" si="13"/>
        <v>3.43</v>
      </c>
      <c r="EC6" s="21">
        <f t="shared" si="13"/>
        <v>4.25</v>
      </c>
      <c r="ED6" s="20" t="str">
        <f>IF(ED7="","",IF(ED7="-","【-】","【"&amp;SUBSTITUTE(TEXT(ED7,"#,##0.00"),"-","△")&amp;"】"))</f>
        <v>【9.46】</v>
      </c>
      <c r="EE6" s="20">
        <f>IF(EE7="",NA(),EE7)</f>
        <v>0</v>
      </c>
      <c r="EF6" s="20">
        <f t="shared" ref="EF6:EN6" si="14">IF(EF7="",NA(),EF7)</f>
        <v>0</v>
      </c>
      <c r="EG6" s="20">
        <f t="shared" si="14"/>
        <v>0</v>
      </c>
      <c r="EH6" s="20">
        <f t="shared" si="14"/>
        <v>0</v>
      </c>
      <c r="EI6" s="20">
        <f t="shared" si="14"/>
        <v>0</v>
      </c>
      <c r="EJ6" s="21">
        <f t="shared" si="14"/>
        <v>0.12</v>
      </c>
      <c r="EK6" s="21">
        <f t="shared" si="14"/>
        <v>0.35</v>
      </c>
      <c r="EL6" s="21">
        <f t="shared" si="14"/>
        <v>0.1</v>
      </c>
      <c r="EM6" s="21">
        <f t="shared" si="14"/>
        <v>0.06</v>
      </c>
      <c r="EN6" s="21">
        <f t="shared" si="14"/>
        <v>7.0000000000000007E-2</v>
      </c>
      <c r="EO6" s="20" t="str">
        <f>IF(EO7="","",IF(EO7="-","【-】","【"&amp;SUBSTITUTE(TEXT(EO7,"#,##0.00"),"-","△")&amp;"】"))</f>
        <v>【0.19】</v>
      </c>
    </row>
    <row r="7" spans="1:148" s="22" customFormat="1" x14ac:dyDescent="0.2">
      <c r="A7" s="14"/>
      <c r="B7" s="23">
        <v>2024</v>
      </c>
      <c r="C7" s="23">
        <v>272060</v>
      </c>
      <c r="D7" s="23">
        <v>46</v>
      </c>
      <c r="E7" s="23">
        <v>17</v>
      </c>
      <c r="F7" s="23">
        <v>1</v>
      </c>
      <c r="G7" s="23">
        <v>0</v>
      </c>
      <c r="H7" s="23" t="s">
        <v>96</v>
      </c>
      <c r="I7" s="23" t="s">
        <v>97</v>
      </c>
      <c r="J7" s="23" t="s">
        <v>98</v>
      </c>
      <c r="K7" s="23" t="s">
        <v>99</v>
      </c>
      <c r="L7" s="23" t="s">
        <v>100</v>
      </c>
      <c r="M7" s="23" t="s">
        <v>101</v>
      </c>
      <c r="N7" s="24" t="s">
        <v>102</v>
      </c>
      <c r="O7" s="24">
        <v>59.31</v>
      </c>
      <c r="P7" s="24">
        <v>97.16</v>
      </c>
      <c r="Q7" s="24">
        <v>87.2</v>
      </c>
      <c r="R7" s="24">
        <v>2877</v>
      </c>
      <c r="S7" s="24">
        <v>72762</v>
      </c>
      <c r="T7" s="24">
        <v>14.33</v>
      </c>
      <c r="U7" s="24">
        <v>5077.6000000000004</v>
      </c>
      <c r="V7" s="24">
        <v>70499</v>
      </c>
      <c r="W7" s="24">
        <v>9.4700000000000006</v>
      </c>
      <c r="X7" s="24">
        <v>7444.46</v>
      </c>
      <c r="Y7" s="24">
        <v>105.24</v>
      </c>
      <c r="Z7" s="24">
        <v>106.66</v>
      </c>
      <c r="AA7" s="24">
        <v>107.14</v>
      </c>
      <c r="AB7" s="24">
        <v>106.24</v>
      </c>
      <c r="AC7" s="24">
        <v>106.15</v>
      </c>
      <c r="AD7" s="24">
        <v>107.87</v>
      </c>
      <c r="AE7" s="24">
        <v>109.78</v>
      </c>
      <c r="AF7" s="24">
        <v>109.96</v>
      </c>
      <c r="AG7" s="24">
        <v>106.65</v>
      </c>
      <c r="AH7" s="24">
        <v>106.25</v>
      </c>
      <c r="AI7" s="24">
        <v>105.36</v>
      </c>
      <c r="AJ7" s="24">
        <v>0</v>
      </c>
      <c r="AK7" s="24">
        <v>0</v>
      </c>
      <c r="AL7" s="24">
        <v>0</v>
      </c>
      <c r="AM7" s="24">
        <v>0</v>
      </c>
      <c r="AN7" s="24">
        <v>0</v>
      </c>
      <c r="AO7" s="24">
        <v>11.59</v>
      </c>
      <c r="AP7" s="24">
        <v>9.36</v>
      </c>
      <c r="AQ7" s="24">
        <v>7.56</v>
      </c>
      <c r="AR7" s="24">
        <v>6.74</v>
      </c>
      <c r="AS7" s="24">
        <v>6.65</v>
      </c>
      <c r="AT7" s="24">
        <v>3.12</v>
      </c>
      <c r="AU7" s="24">
        <v>17.62</v>
      </c>
      <c r="AV7" s="24">
        <v>29.36</v>
      </c>
      <c r="AW7" s="24">
        <v>44.07</v>
      </c>
      <c r="AX7" s="24">
        <v>44.7</v>
      </c>
      <c r="AY7" s="24">
        <v>42.26</v>
      </c>
      <c r="AZ7" s="24">
        <v>37.200000000000003</v>
      </c>
      <c r="BA7" s="24">
        <v>47.13</v>
      </c>
      <c r="BB7" s="24">
        <v>50.85</v>
      </c>
      <c r="BC7" s="24">
        <v>85.86</v>
      </c>
      <c r="BD7" s="24">
        <v>94.74</v>
      </c>
      <c r="BE7" s="24">
        <v>82.75</v>
      </c>
      <c r="BF7" s="24">
        <v>681.93</v>
      </c>
      <c r="BG7" s="24">
        <v>773.01</v>
      </c>
      <c r="BH7" s="24">
        <v>741.08</v>
      </c>
      <c r="BI7" s="24">
        <v>700.24</v>
      </c>
      <c r="BJ7" s="24">
        <v>671.21</v>
      </c>
      <c r="BK7" s="24">
        <v>843.72</v>
      </c>
      <c r="BL7" s="24">
        <v>788.62</v>
      </c>
      <c r="BM7" s="24">
        <v>772.15</v>
      </c>
      <c r="BN7" s="24">
        <v>676.93</v>
      </c>
      <c r="BO7" s="24">
        <v>635.88</v>
      </c>
      <c r="BP7" s="24">
        <v>602.55999999999995</v>
      </c>
      <c r="BQ7" s="24">
        <v>115.82</v>
      </c>
      <c r="BR7" s="24">
        <v>114.58</v>
      </c>
      <c r="BS7" s="24">
        <v>115.37</v>
      </c>
      <c r="BT7" s="24">
        <v>116.61</v>
      </c>
      <c r="BU7" s="24">
        <v>120.3</v>
      </c>
      <c r="BV7" s="24">
        <v>94.81</v>
      </c>
      <c r="BW7" s="24">
        <v>99.88</v>
      </c>
      <c r="BX7" s="24">
        <v>98.82</v>
      </c>
      <c r="BY7" s="24">
        <v>92.66</v>
      </c>
      <c r="BZ7" s="24">
        <v>93.49</v>
      </c>
      <c r="CA7" s="24">
        <v>97.94</v>
      </c>
      <c r="CB7" s="24">
        <v>127.7</v>
      </c>
      <c r="CC7" s="24">
        <v>128.94</v>
      </c>
      <c r="CD7" s="24">
        <v>128.65</v>
      </c>
      <c r="CE7" s="24">
        <v>127.55</v>
      </c>
      <c r="CF7" s="24">
        <v>123.65</v>
      </c>
      <c r="CG7" s="24">
        <v>129.9</v>
      </c>
      <c r="CH7" s="24">
        <v>126.94</v>
      </c>
      <c r="CI7" s="24">
        <v>128.38999999999999</v>
      </c>
      <c r="CJ7" s="24">
        <v>139.12</v>
      </c>
      <c r="CK7" s="24">
        <v>141.68</v>
      </c>
      <c r="CL7" s="24">
        <v>140.97999999999999</v>
      </c>
      <c r="CM7" s="24" t="s">
        <v>102</v>
      </c>
      <c r="CN7" s="24" t="s">
        <v>102</v>
      </c>
      <c r="CO7" s="24" t="s">
        <v>102</v>
      </c>
      <c r="CP7" s="24" t="s">
        <v>102</v>
      </c>
      <c r="CQ7" s="24" t="s">
        <v>102</v>
      </c>
      <c r="CR7" s="24">
        <v>80.11</v>
      </c>
      <c r="CS7" s="24">
        <v>82.83</v>
      </c>
      <c r="CT7" s="24">
        <v>69.38</v>
      </c>
      <c r="CU7" s="24">
        <v>60.13</v>
      </c>
      <c r="CV7" s="24">
        <v>62.51</v>
      </c>
      <c r="CW7" s="24">
        <v>60.13</v>
      </c>
      <c r="CX7" s="24">
        <v>90.17</v>
      </c>
      <c r="CY7" s="24">
        <v>90.57</v>
      </c>
      <c r="CZ7" s="24">
        <v>90.68</v>
      </c>
      <c r="DA7" s="24">
        <v>90.7</v>
      </c>
      <c r="DB7" s="24">
        <v>90.8</v>
      </c>
      <c r="DC7" s="24">
        <v>95.96</v>
      </c>
      <c r="DD7" s="24">
        <v>95.73</v>
      </c>
      <c r="DE7" s="24">
        <v>96.1</v>
      </c>
      <c r="DF7" s="24">
        <v>94.37</v>
      </c>
      <c r="DG7" s="24">
        <v>94.61</v>
      </c>
      <c r="DH7" s="24">
        <v>96</v>
      </c>
      <c r="DI7" s="24">
        <v>46.93</v>
      </c>
      <c r="DJ7" s="24">
        <v>48.18</v>
      </c>
      <c r="DK7" s="24">
        <v>49.56</v>
      </c>
      <c r="DL7" s="24">
        <v>50.31</v>
      </c>
      <c r="DM7" s="24">
        <v>51.24</v>
      </c>
      <c r="DN7" s="24">
        <v>20.23</v>
      </c>
      <c r="DO7" s="24">
        <v>22.34</v>
      </c>
      <c r="DP7" s="24">
        <v>24.65</v>
      </c>
      <c r="DQ7" s="24">
        <v>30.01</v>
      </c>
      <c r="DR7" s="24">
        <v>32.229999999999997</v>
      </c>
      <c r="DS7" s="24">
        <v>42.2</v>
      </c>
      <c r="DT7" s="24">
        <v>0</v>
      </c>
      <c r="DU7" s="24">
        <v>0</v>
      </c>
      <c r="DV7" s="24">
        <v>0</v>
      </c>
      <c r="DW7" s="24">
        <v>0</v>
      </c>
      <c r="DX7" s="24">
        <v>3.68</v>
      </c>
      <c r="DY7" s="24">
        <v>1.63</v>
      </c>
      <c r="DZ7" s="24">
        <v>1.94</v>
      </c>
      <c r="EA7" s="24">
        <v>2.42</v>
      </c>
      <c r="EB7" s="24">
        <v>3.43</v>
      </c>
      <c r="EC7" s="24">
        <v>4.25</v>
      </c>
      <c r="ED7" s="24">
        <v>9.4600000000000009</v>
      </c>
      <c r="EE7" s="24">
        <v>0</v>
      </c>
      <c r="EF7" s="24">
        <v>0</v>
      </c>
      <c r="EG7" s="24">
        <v>0</v>
      </c>
      <c r="EH7" s="24">
        <v>0</v>
      </c>
      <c r="EI7" s="24">
        <v>0</v>
      </c>
      <c r="EJ7" s="24">
        <v>0.12</v>
      </c>
      <c r="EK7" s="24">
        <v>0.35</v>
      </c>
      <c r="EL7" s="24">
        <v>0.1</v>
      </c>
      <c r="EM7" s="24">
        <v>0.06</v>
      </c>
      <c r="EN7" s="24">
        <v>7.0000000000000007E-2</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椎原　知春</cp:lastModifiedBy>
  <cp:lastPrinted>2026-02-18T01:51:14Z</cp:lastPrinted>
  <dcterms:modified xsi:type="dcterms:W3CDTF">2026-02-19T02:34:57Z</dcterms:modified>
</cp:coreProperties>
</file>