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A8CA369-950A-45F5-AAF3-2CFDA4C080F7}" xr6:coauthVersionLast="47" xr6:coauthVersionMax="47" xr10:uidLastSave="{00000000-0000-0000-0000-000000000000}"/>
  <workbookProtection workbookAlgorithmName="SHA-512" workbookHashValue="KGbSiI2xzlvpVrMlqb4IN8SXz37QbOax/PfzCLzSc2LIj9wCyQ9flQiiSx/EWkSQEJIG3X68+12VljrRCIexXw==" workbookSaltValue="tBs0Zgq8qWtVK4NgI58/1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P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<sst xmlns="http://schemas.openxmlformats.org/spreadsheetml/2006/main" count="228" uniqueCount="112">
  <si>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</si>
  <si>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</si>
  <si>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</si>
  <si>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</si>
  <si>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</si>
  <si>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</si>
  <si>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</si>
  <si>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</si>
  <si>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</si>
  <si>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</si>
  <si>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</si>
  <si>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</si>
  <si>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</si>
  <si>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</si>
  <si>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</si>
  <si>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</si>
  <si>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</si>
  <si>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</si>
  <si>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</si>
  <si>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</si>
  <si>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</si>
  <si>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</si>
  <si>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</si>
  <si>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</si>
  <si>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</si>
  <si>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</si>
  <si>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</si>
  <si>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</si>
  <si>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</si>
  <si>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</si>
  <si>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</si>
  <si>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</si>
  <si>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</si>
  <si>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</si>
  <si>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</si>
  <si>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</si>
  <si>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</si>
  <si>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</si>
  <si>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</si>
  <si>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</si>
  <si>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</si>
  <si>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</si>
  <si>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</si>
  <si>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</si>
  <si>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</si>
  <si>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</si>
  <si>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</si>
  <si>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</si>
  <si>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</si>
  <si>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</si>
  <si>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</si>
  <si>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</si>
  <si>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</si>
  <si>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</si>
  <si>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</si>
  <si>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</si>
  <si>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</si>
  <si>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</si>
  <si>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</si>
  <si>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</si>
  <si>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</si>
  <si>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</si>
  <si>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</si>
  <si>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</si>
  <si>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</si>
  <si>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</si>
  <si>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</si>
  <si>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</si>
  <si>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</si>
  <si>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</si>
  <si>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</si>
  <si>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</si>
  <si>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</si>
  <si>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</si>
  <si>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</si>
  <si>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</si>
  <si>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</si>
  <si>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</si>
  <si>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</si>
  <si>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</si>
  <si>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</si>
  <si>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</si>
  <si>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</si>
  <si>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</si>
  <si>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</si>
  <si>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</si>
  <si>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</si>
  <si>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</si>
  <si>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</si>
  <si>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</si>
  <si>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</si>
  <si>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</si>
  <si>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</si>
  <si>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池田市</t>
  </si>
  <si>
    <t>法適用</t>
  </si>
  <si>
    <t>水道事業</t>
  </si>
  <si>
    <t>末端給水事業</t>
  </si>
  <si>
    <t>A3</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</si>
  <si>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</si>
  <si>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</si>
  <si>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</si>
  <si>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</si>
  <si>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</si>
  <si>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</si>
  <si>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</si>
  <si>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</si>
  <si>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</si>
  <si>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</si>
  <si>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</si>
  <si>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収益性については、令和6年1月の水道料金の改定により事業収益が増加し、令和4年度以来2年振りの黒字計上となった。①経常収支比率は100%以上に回復したものの、類似団体平均値を下回っている。⑤料金回収率についても昨年度から9.00ポイント回復しているが、100%を下回る状態が続いている。⑥給水原価は設備更新工事による減価償却費が増加傾向にあるため、類似団体平均値を上回る状況が続いている。
　財政状態については、③流動比率は類似団体平均値を下回っているものの、100%を超える状況が続いていることから、1年以内に支払うべき債務に対して支払うことができる現金等を十分に保有している状況である。一方で、④企業債残高対給水収益比率については、第2次施設整備計画に沿って施設の更新を行ったことに伴い、施設の整備に係る企業債の発行額が多額となったため、類似団体平均値を大きく上回っている。
　施設の活用については、水需要の減少により⑦施設利用率が類似団体平均値と比べて低い状況が続いている。一方で、⑧有収率は漏水対策の強化により近年は改善傾向にあり、施設の稼働は概ね収益に反映されていると考えられる。</t>
    <rPh sb="1" eb="4">
      <t>シュウエキセイ</t>
    </rPh>
    <rPh sb="10" eb="12">
      <t>レイワ</t>
    </rPh>
    <rPh sb="13" eb="14">
      <t>ネン</t>
    </rPh>
    <rPh sb="15" eb="16">
      <t>ガツ</t>
    </rPh>
    <rPh sb="17" eb="21">
      <t>スイドウリョウキン</t>
    </rPh>
    <rPh sb="22" eb="24">
      <t>カイテイ</t>
    </rPh>
    <rPh sb="27" eb="31">
      <t>ジギョウシュウエキ</t>
    </rPh>
    <rPh sb="32" eb="34">
      <t>ゾウカ</t>
    </rPh>
    <rPh sb="36" eb="38">
      <t>レイワ</t>
    </rPh>
    <rPh sb="39" eb="41">
      <t>ネンド</t>
    </rPh>
    <rPh sb="41" eb="43">
      <t>イライ</t>
    </rPh>
    <rPh sb="44" eb="46">
      <t>ネンブ</t>
    </rPh>
    <rPh sb="48" eb="52">
      <t>クロジケイジョウ</t>
    </rPh>
    <rPh sb="69" eb="71">
      <t>イジョウ</t>
    </rPh>
    <rPh sb="72" eb="74">
      <t>カイフク</t>
    </rPh>
    <rPh sb="106" eb="109">
      <t>サクネンド</t>
    </rPh>
    <rPh sb="119" eb="121">
      <t>カイフク</t>
    </rPh>
    <rPh sb="132" eb="134">
      <t>シタマワ</t>
    </rPh>
    <rPh sb="135" eb="137">
      <t>ジョウタイ</t>
    </rPh>
    <rPh sb="138" eb="139">
      <t>ツヅ</t>
    </rPh>
    <phoneticPr fontId="4"/>
  </si>
  <si>
    <t>　①有形固定資産減価償却率は微増傾向で、依然、類似団体平均値と比較すると少し高い水準にある。
　②管路経年化率について、令和6年度は横ばいで推移したものの近年増加傾向にあり、類似団体平均値を大きく上回っている。これは早期に管路を整備したことによるものである。
　なお、管路については第2次施設整備計画に基づき毎年着実に更新していることから、③管路更新率は概ね1%前後で推移している。</t>
    <phoneticPr fontId="4"/>
  </si>
  <si>
    <t>　危機管理体制の充実及び既存施設の更新を主体とした第2次施設整備計画を施行しており、管路の更新を行った。また、上記に加え、取水施設の設備更新等を実施した。
　これらの現状や将来の水需要の減少、老朽化施設の更新需要の増加を鑑み、将来にわたり水道事業を持続可能なものにするために業務の委託や設備更新に取り組んでいる。
　令和6年1月から水道料金改定を実施し収益性が改善しつつあるが、今後は施設の維持管理費を含む経費の削減等、更なるコストカットを行うとともに、老朽化した施設の更新についても重要度・優先度を考慮して着実に実施していく必要がある。
　令和5年度に改定した経営戦略をもとに、中長期的な視点で将来を見据えた効率的な事業運営を行っていく。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</si>
</sst>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1.24</c:v>
                </c:pt>
                <c:pt idx="1">
                  <c:v>0.96</c:v>
                </c:pt>
                <c:pt idx="2">
                  <c:v>1.1399999999999999</c:v>
                </c:pt>
                <c:pt idx="3">
                  <c:v>0.82</c:v>
                </c:pt>
                <c:pt idx="4">
                  <c:v>0.92</c:v>
                </c:pt>
              </c:numCache>
            </c:numRef>
          </c:val>
          <c:extLst>
            <c:ext xmlns:c16="http://schemas.microsoft.com/office/drawing/2014/chart" uri="{C3380CC4-5D6E-409C-BE32-E72D297353CC}">
              <c16:uniqueId val="{00000000-D5D0-4D62-8FEC-903A8ABE4A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D5D0-4D62-8FEC-903A8ABE4A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46.21</c:v>
                </c:pt>
                <c:pt idx="1">
                  <c:v>45.31</c:v>
                </c:pt>
                <c:pt idx="2">
                  <c:v>44.39</c:v>
                </c:pt>
                <c:pt idx="3">
                  <c:v>43.5</c:v>
                </c:pt>
                <c:pt idx="4">
                  <c:v>43.98</c:v>
                </c:pt>
              </c:numCache>
            </c:numRef>
          </c:val>
          <c:extLst>
            <c:ext xmlns:c16="http://schemas.microsoft.com/office/drawing/2014/chart" uri="{C3380CC4-5D6E-409C-BE32-E72D297353CC}">
              <c16:uniqueId val="{00000000-3337-4736-B847-ECDEFF54F6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3337-4736-B847-ECDEFF54F6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95.21</c:v>
                </c:pt>
                <c:pt idx="1">
                  <c:v>95.81</c:v>
                </c:pt>
                <c:pt idx="2">
                  <c:v>95.68</c:v>
                </c:pt>
                <c:pt idx="3">
                  <c:v>95.83</c:v>
                </c:pt>
                <c:pt idx="4">
                  <c:v>95.82</c:v>
                </c:pt>
              </c:numCache>
            </c:numRef>
          </c:val>
          <c:extLst>
            <c:ext xmlns:c16="http://schemas.microsoft.com/office/drawing/2014/chart" uri="{C3380CC4-5D6E-409C-BE32-E72D297353CC}">
              <c16:uniqueId val="{00000000-BE06-4E19-9425-C9C929C95C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E06-4E19-9425-C9C929C95C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105.24</c:v>
                </c:pt>
                <c:pt idx="1">
                  <c:v>105.72</c:v>
                </c:pt>
                <c:pt idx="2">
                  <c:v>100.82</c:v>
                </c:pt>
                <c:pt idx="3">
                  <c:v>95.65</c:v>
                </c:pt>
                <c:pt idx="4">
                  <c:v>106.04</c:v>
                </c:pt>
              </c:numCache>
            </c:numRef>
          </c:val>
          <c:extLst>
            <c:ext xmlns:c16="http://schemas.microsoft.com/office/drawing/2014/chart" uri="{C3380CC4-5D6E-409C-BE32-E72D297353CC}">
              <c16:uniqueId val="{00000000-1612-460B-A1FC-22C6F4E3B9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1612-460B-A1FC-22C6F4E3B9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50.68</c:v>
                </c:pt>
                <c:pt idx="1">
                  <c:v>52.32</c:v>
                </c:pt>
                <c:pt idx="2">
                  <c:v>53.31</c:v>
                </c:pt>
                <c:pt idx="3">
                  <c:v>54.88</c:v>
                </c:pt>
                <c:pt idx="4">
                  <c:v>56.24</c:v>
                </c:pt>
              </c:numCache>
            </c:numRef>
          </c:val>
          <c:extLst>
            <c:ext xmlns:c16="http://schemas.microsoft.com/office/drawing/2014/chart" uri="{C3380CC4-5D6E-409C-BE32-E72D297353CC}">
              <c16:uniqueId val="{00000000-2D07-4232-BBE6-07244D0C62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D07-4232-BBE6-07244D0C62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48.93</c:v>
                </c:pt>
                <c:pt idx="1">
                  <c:v>49.72</c:v>
                </c:pt>
                <c:pt idx="2">
                  <c:v>49.66</c:v>
                </c:pt>
                <c:pt idx="3">
                  <c:v>50.5</c:v>
                </c:pt>
                <c:pt idx="4">
                  <c:v>50.27</c:v>
                </c:pt>
              </c:numCache>
            </c:numRef>
          </c:val>
          <c:extLst>
            <c:ext xmlns:c16="http://schemas.microsoft.com/office/drawing/2014/chart" uri="{C3380CC4-5D6E-409C-BE32-E72D297353CC}">
              <c16:uniqueId val="{00000000-C0F6-4E79-90DA-C8B37F4E79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C0F6-4E79-90DA-C8B37F4E79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5.66</c:v>
                </c:pt>
                <c:pt idx="4">
                  <c:v>0</c:v>
                </c:pt>
              </c:numCache>
            </c:numRef>
          </c:val>
          <c:extLst>
            <c:ext xmlns:c16="http://schemas.microsoft.com/office/drawing/2014/chart" uri="{C3380CC4-5D6E-409C-BE32-E72D297353CC}">
              <c16:uniqueId val="{00000000-DB15-4CC4-9CB8-6DE33C1516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B15-4CC4-9CB8-6DE33C1516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253.42</c:v>
                </c:pt>
                <c:pt idx="1">
                  <c:v>335.4</c:v>
                </c:pt>
                <c:pt idx="2">
                  <c:v>333.54</c:v>
                </c:pt>
                <c:pt idx="3">
                  <c:v>304.72000000000003</c:v>
                </c:pt>
                <c:pt idx="4">
                  <c:v>219.85</c:v>
                </c:pt>
              </c:numCache>
            </c:numRef>
          </c:val>
          <c:extLst>
            <c:ext xmlns:c16="http://schemas.microsoft.com/office/drawing/2014/chart" uri="{C3380CC4-5D6E-409C-BE32-E72D297353CC}">
              <c16:uniqueId val="{00000000-422A-4DB9-A5D6-D60176BD02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422A-4DB9-A5D6-D60176BD02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484.31</c:v>
                </c:pt>
                <c:pt idx="1">
                  <c:v>524.28</c:v>
                </c:pt>
                <c:pt idx="2">
                  <c:v>532.55999999999995</c:v>
                </c:pt>
                <c:pt idx="3">
                  <c:v>483.05</c:v>
                </c:pt>
                <c:pt idx="4">
                  <c:v>464.26</c:v>
                </c:pt>
              </c:numCache>
            </c:numRef>
          </c:val>
          <c:extLst>
            <c:ext xmlns:c16="http://schemas.microsoft.com/office/drawing/2014/chart" uri="{C3380CC4-5D6E-409C-BE32-E72D297353CC}">
              <c16:uniqueId val="{00000000-1BDF-4F32-8DB4-0DB45444E2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1BDF-4F32-8DB4-0DB45444E2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95.32</c:v>
                </c:pt>
                <c:pt idx="1">
                  <c:v>87.41</c:v>
                </c:pt>
                <c:pt idx="2">
                  <c:v>81.23</c:v>
                </c:pt>
                <c:pt idx="3">
                  <c:v>85.9</c:v>
                </c:pt>
                <c:pt idx="4">
                  <c:v>94.9</c:v>
                </c:pt>
              </c:numCache>
            </c:numRef>
          </c:val>
          <c:extLst>
            <c:ext xmlns:c16="http://schemas.microsoft.com/office/drawing/2014/chart" uri="{C3380CC4-5D6E-409C-BE32-E72D297353CC}">
              <c16:uniqueId val="{00000000-F65C-4424-B4A2-F2E2302962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65C-4424-B4A2-F2E2302962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176.2</c:v>
                </c:pt>
                <c:pt idx="1">
                  <c:v>174.62</c:v>
                </c:pt>
                <c:pt idx="2">
                  <c:v>186.24</c:v>
                </c:pt>
                <c:pt idx="3">
                  <c:v>193.8</c:v>
                </c:pt>
                <c:pt idx="4">
                  <c:v>185.23</c:v>
                </c:pt>
              </c:numCache>
            </c:numRef>
          </c:val>
          <c:extLst>
            <c:ext xmlns:c16="http://schemas.microsoft.com/office/drawing/2014/chart" uri="{C3380CC4-5D6E-409C-BE32-E72D297353CC}">
              <c16:uniqueId val="{00000000-71EC-469F-86CD-8AB9D177FF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71EC-469F-86CD-8AB9D177FF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大阪府　池田市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自治体職員 その他</v>
      </c>
      <c r="AE8" s="74"/>
      <c r="AF8" s="74"/>
      <c r="AG8" s="74"/>
      <c r="AH8" s="74"/>
      <c r="AI8" s="74"/>
      <c r="AJ8" s="74"/>
      <c r="AK8" s="2"/>
      <c r="AL8" s="65">
        <f>データ!$R$6</f>
        <v>102636</v>
      </c>
      <c r="AM8" s="65"/>
      <c r="AN8" s="65"/>
      <c r="AO8" s="65"/>
      <c r="AP8" s="65"/>
      <c r="AQ8" s="65"/>
      <c r="AR8" s="65"/>
      <c r="AS8" s="65"/>
      <c r="AT8" s="36">
        <f>データ!$S$6</f>
        <v>22.14</v>
      </c>
      <c r="AU8" s="37"/>
      <c r="AV8" s="37"/>
      <c r="AW8" s="37"/>
      <c r="AX8" s="37"/>
      <c r="AY8" s="37"/>
      <c r="AZ8" s="37"/>
      <c r="BA8" s="37"/>
      <c r="BB8" s="54">
        <f>データ!$T$6</f>
        <v>4635.7700000000004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56.74</v>
      </c>
      <c r="J10" s="37"/>
      <c r="K10" s="37"/>
      <c r="L10" s="37"/>
      <c r="M10" s="37"/>
      <c r="N10" s="37"/>
      <c r="O10" s="64"/>
      <c r="P10" s="54">
        <f>データ!$P$6</f>
        <v>99.99</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102555</v>
      </c>
      <c r="AM10" s="65"/>
      <c r="AN10" s="65"/>
      <c r="AO10" s="65"/>
      <c r="AP10" s="65"/>
      <c r="AQ10" s="65"/>
      <c r="AR10" s="65"/>
      <c r="AS10" s="65"/>
      <c r="AT10" s="36">
        <f>データ!$V$6</f>
        <v>13.44</v>
      </c>
      <c r="AU10" s="37"/>
      <c r="AV10" s="37"/>
      <c r="AW10" s="37"/>
      <c r="AX10" s="37"/>
      <c r="AY10" s="37"/>
      <c r="AZ10" s="37"/>
      <c r="BA10" s="37"/>
      <c r="BB10" s="54">
        <f>データ!$W$6</f>
        <v>7630.58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RUyzUAfq+J4ETpg8BnjzcUgu99puS0s1037Y4ah5AYbWyTZtY30YYmWigoPqN8EyQAsHkRPudr43d5BoUoyNQ==" saltValue="wKqV/dwue7cjHjNXz3n0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272043</v>
      </c>
      <c r="D6" s="20">
        <f t="shared" si="3"/>
        <v>46</v>
      </c>
      <c r="E6" s="20">
        <f t="shared" si="3"/>
        <v>1</v>
      </c>
      <c r="F6" s="20">
        <f t="shared" si="3"/>
        <v>0</v>
      </c>
      <c r="G6" s="20">
        <f t="shared" si="3"/>
        <v>1</v>
      </c>
      <c r="H6" s="20" t="str">
        <f t="shared" si="3"/>
        <v>大阪府　池田市</v>
      </c>
      <c r="I6" s="20" t="str">
        <f t="shared" si="3"/>
        <v>法適用</v>
      </c>
      <c r="J6" s="20" t="str">
        <f t="shared" si="3"/>
        <v>水道事業</v>
      </c>
      <c r="K6" s="20" t="str">
        <f t="shared" si="3"/>
        <v>末端給水事業</v>
      </c>
      <c r="L6" s="20" t="str">
        <f t="shared" si="3"/>
        <v>A3</v>
      </c>
      <c r="M6" s="20" t="str">
        <f t="shared" si="3"/>
        <v>自治体職員 その他</v>
      </c>
      <c r="N6" s="21" t="str">
        <f t="shared" si="3"/>
        <v>-</v>
      </c>
      <c r="O6" s="21">
        <f t="shared" si="3"/>
        <v>56.74</v>
      </c>
      <c r="P6" s="21">
        <f t="shared" si="3"/>
        <v>99.99</v>
      </c>
      <c r="Q6" s="21">
        <f t="shared" si="3"/>
        <v>2750</v>
      </c>
      <c r="R6" s="21">
        <f t="shared" si="3"/>
        <v>102636</v>
      </c>
      <c r="S6" s="21">
        <f t="shared" si="3"/>
        <v>22.14</v>
      </c>
      <c r="T6" s="21">
        <f t="shared" si="3"/>
        <v>4635.7700000000004</v>
      </c>
      <c r="U6" s="21">
        <f t="shared" si="3"/>
        <v>102555</v>
      </c>
      <c r="V6" s="21">
        <f t="shared" si="3"/>
        <v>13.44</v>
      </c>
      <c r="W6" s="21">
        <f t="shared" si="3"/>
        <v>7630.58</v>
      </c>
      <c r="X6" s="22">
        <f>IF(X7="",NA(),X7)</f>
        <v>105.24</v>
      </c>
      <c r="Y6" s="22">
        <f t="shared" ref="Y6:AG6" si="4">IF(Y7="",NA(),Y7)</f>
        <v>105.72</v>
      </c>
      <c r="Z6" s="22">
        <f t="shared" si="4"/>
        <v>100.82</v>
      </c>
      <c r="AA6" s="22">
        <f t="shared" si="4"/>
        <v>95.65</v>
      </c>
      <c r="AB6" s="22">
        <f t="shared" si="4"/>
        <v>106.04</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2">
        <f t="shared" si="5"/>
        <v>5.66</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253.42</v>
      </c>
      <c r="AU6" s="22">
        <f t="shared" ref="AU6:BC6" si="6">IF(AU7="",NA(),AU7)</f>
        <v>335.4</v>
      </c>
      <c r="AV6" s="22">
        <f t="shared" si="6"/>
        <v>333.54</v>
      </c>
      <c r="AW6" s="22">
        <f t="shared" si="6"/>
        <v>304.72000000000003</v>
      </c>
      <c r="AX6" s="22">
        <f t="shared" si="6"/>
        <v>219.85</v>
      </c>
      <c r="AY6" s="22">
        <f t="shared" si="6"/>
        <v>360.96</v>
      </c>
      <c r="AZ6" s="22">
        <f t="shared" si="6"/>
        <v>351.29</v>
      </c>
      <c r="BA6" s="22">
        <f t="shared" si="6"/>
        <v>364.24</v>
      </c>
      <c r="BB6" s="22">
        <f t="shared" si="6"/>
        <v>369.82</v>
      </c>
      <c r="BC6" s="22">
        <f t="shared" si="6"/>
        <v>355.75</v>
      </c>
      <c r="BD6" s="21" t="str">
        <f>IF(BD7="","",IF(BD7="-","【-】","【"&amp;SUBSTITUTE(TEXT(BD7,"#,##0.00"),"-","△")&amp;"】"))</f>
        <v>【239.69】</v>
      </c>
      <c r="BE6" s="22">
        <f>IF(BE7="",NA(),BE7)</f>
        <v>484.31</v>
      </c>
      <c r="BF6" s="22">
        <f t="shared" ref="BF6:BN6" si="7">IF(BF7="",NA(),BF7)</f>
        <v>524.28</v>
      </c>
      <c r="BG6" s="22">
        <f t="shared" si="7"/>
        <v>532.55999999999995</v>
      </c>
      <c r="BH6" s="22">
        <f t="shared" si="7"/>
        <v>483.05</v>
      </c>
      <c r="BI6" s="22">
        <f t="shared" si="7"/>
        <v>464.26</v>
      </c>
      <c r="BJ6" s="22">
        <f t="shared" si="7"/>
        <v>239.18</v>
      </c>
      <c r="BK6" s="22">
        <f t="shared" si="7"/>
        <v>236.29</v>
      </c>
      <c r="BL6" s="22">
        <f t="shared" si="7"/>
        <v>238.77</v>
      </c>
      <c r="BM6" s="22">
        <f t="shared" si="7"/>
        <v>218.57</v>
      </c>
      <c r="BN6" s="22">
        <f t="shared" si="7"/>
        <v>222.45</v>
      </c>
      <c r="BO6" s="21" t="str">
        <f>IF(BO7="","",IF(BO7="-","【-】","【"&amp;SUBSTITUTE(TEXT(BO7,"#,##0.00"),"-","△")&amp;"】"))</f>
        <v>【264.86】</v>
      </c>
      <c r="BP6" s="22">
        <f>IF(BP7="",NA(),BP7)</f>
        <v>95.32</v>
      </c>
      <c r="BQ6" s="22">
        <f t="shared" ref="BQ6:BY6" si="8">IF(BQ7="",NA(),BQ7)</f>
        <v>87.41</v>
      </c>
      <c r="BR6" s="22">
        <f t="shared" si="8"/>
        <v>81.23</v>
      </c>
      <c r="BS6" s="22">
        <f t="shared" si="8"/>
        <v>85.9</v>
      </c>
      <c r="BT6" s="22">
        <f t="shared" si="8"/>
        <v>94.9</v>
      </c>
      <c r="BU6" s="22">
        <f t="shared" si="8"/>
        <v>101.89</v>
      </c>
      <c r="BV6" s="22">
        <f t="shared" si="8"/>
        <v>104.33</v>
      </c>
      <c r="BW6" s="22">
        <f t="shared" si="8"/>
        <v>98.85</v>
      </c>
      <c r="BX6" s="22">
        <f t="shared" si="8"/>
        <v>101.78</v>
      </c>
      <c r="BY6" s="22">
        <f t="shared" si="8"/>
        <v>100.33</v>
      </c>
      <c r="BZ6" s="21" t="str">
        <f>IF(BZ7="","",IF(BZ7="-","【-】","【"&amp;SUBSTITUTE(TEXT(BZ7,"#,##0.00"),"-","△")&amp;"】"))</f>
        <v>【97.59】</v>
      </c>
      <c r="CA6" s="22">
        <f>IF(CA7="",NA(),CA7)</f>
        <v>176.2</v>
      </c>
      <c r="CB6" s="22">
        <f t="shared" ref="CB6:CJ6" si="9">IF(CB7="",NA(),CB7)</f>
        <v>174.62</v>
      </c>
      <c r="CC6" s="22">
        <f t="shared" si="9"/>
        <v>186.24</v>
      </c>
      <c r="CD6" s="22">
        <f t="shared" si="9"/>
        <v>193.8</v>
      </c>
      <c r="CE6" s="22">
        <f t="shared" si="9"/>
        <v>185.23</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46.21</v>
      </c>
      <c r="CM6" s="22">
        <f t="shared" ref="CM6:CU6" si="10">IF(CM7="",NA(),CM7)</f>
        <v>45.31</v>
      </c>
      <c r="CN6" s="22">
        <f t="shared" si="10"/>
        <v>44.39</v>
      </c>
      <c r="CO6" s="22">
        <f t="shared" si="10"/>
        <v>43.5</v>
      </c>
      <c r="CP6" s="22">
        <f t="shared" si="10"/>
        <v>43.98</v>
      </c>
      <c r="CQ6" s="22">
        <f t="shared" si="10"/>
        <v>63.23</v>
      </c>
      <c r="CR6" s="22">
        <f t="shared" si="10"/>
        <v>62.59</v>
      </c>
      <c r="CS6" s="22">
        <f t="shared" si="10"/>
        <v>61.81</v>
      </c>
      <c r="CT6" s="22">
        <f t="shared" si="10"/>
        <v>62.35</v>
      </c>
      <c r="CU6" s="22">
        <f t="shared" si="10"/>
        <v>62.69</v>
      </c>
      <c r="CV6" s="21" t="str">
        <f>IF(CV7="","",IF(CV7="-","【-】","【"&amp;SUBSTITUTE(TEXT(CV7,"#,##0.00"),"-","△")&amp;"】"))</f>
        <v>【60.21】</v>
      </c>
      <c r="CW6" s="22">
        <f>IF(CW7="",NA(),CW7)</f>
        <v>95.21</v>
      </c>
      <c r="CX6" s="22">
        <f t="shared" ref="CX6:DF6" si="11">IF(CX7="",NA(),CX7)</f>
        <v>95.81</v>
      </c>
      <c r="CY6" s="22">
        <f t="shared" si="11"/>
        <v>95.68</v>
      </c>
      <c r="CZ6" s="22">
        <f t="shared" si="11"/>
        <v>95.83</v>
      </c>
      <c r="DA6" s="22">
        <f t="shared" si="11"/>
        <v>95.82</v>
      </c>
      <c r="DB6" s="22">
        <f t="shared" si="11"/>
        <v>89.35</v>
      </c>
      <c r="DC6" s="22">
        <f t="shared" si="11"/>
        <v>89.7</v>
      </c>
      <c r="DD6" s="22">
        <f t="shared" si="11"/>
        <v>89.24</v>
      </c>
      <c r="DE6" s="22">
        <f t="shared" si="11"/>
        <v>88.71</v>
      </c>
      <c r="DF6" s="22">
        <f t="shared" si="11"/>
        <v>88.32</v>
      </c>
      <c r="DG6" s="21" t="str">
        <f>IF(DG7="","",IF(DG7="-","【-】","【"&amp;SUBSTITUTE(TEXT(DG7,"#,##0.00"),"-","△")&amp;"】"))</f>
        <v>【89.21】</v>
      </c>
      <c r="DH6" s="22">
        <f>IF(DH7="",NA(),DH7)</f>
        <v>50.68</v>
      </c>
      <c r="DI6" s="22">
        <f t="shared" ref="DI6:DQ6" si="12">IF(DI7="",NA(),DI7)</f>
        <v>52.32</v>
      </c>
      <c r="DJ6" s="22">
        <f t="shared" si="12"/>
        <v>53.31</v>
      </c>
      <c r="DK6" s="22">
        <f t="shared" si="12"/>
        <v>54.88</v>
      </c>
      <c r="DL6" s="22">
        <f t="shared" si="12"/>
        <v>56.24</v>
      </c>
      <c r="DM6" s="22">
        <f t="shared" si="12"/>
        <v>49.62</v>
      </c>
      <c r="DN6" s="22">
        <f t="shared" si="12"/>
        <v>50.5</v>
      </c>
      <c r="DO6" s="22">
        <f t="shared" si="12"/>
        <v>51.28</v>
      </c>
      <c r="DP6" s="22">
        <f t="shared" si="12"/>
        <v>51.95</v>
      </c>
      <c r="DQ6" s="22">
        <f t="shared" si="12"/>
        <v>52.55</v>
      </c>
      <c r="DR6" s="21" t="str">
        <f>IF(DR7="","",IF(DR7="-","【-】","【"&amp;SUBSTITUTE(TEXT(DR7,"#,##0.00"),"-","△")&amp;"】"))</f>
        <v>【52.41】</v>
      </c>
      <c r="DS6" s="22">
        <f>IF(DS7="",NA(),DS7)</f>
        <v>48.93</v>
      </c>
      <c r="DT6" s="22">
        <f t="shared" ref="DT6:EB6" si="13">IF(DT7="",NA(),DT7)</f>
        <v>49.72</v>
      </c>
      <c r="DU6" s="22">
        <f t="shared" si="13"/>
        <v>49.66</v>
      </c>
      <c r="DV6" s="22">
        <f t="shared" si="13"/>
        <v>50.5</v>
      </c>
      <c r="DW6" s="22">
        <f t="shared" si="13"/>
        <v>50.27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1.24</v>
      </c>
      <c r="EE6" s="22">
        <f t="shared" ref="EE6:EM6" si="14">IF(EE7="",NA(),EE7)</f>
        <v>0.96</v>
      </c>
      <c r="EF6" s="22">
        <f t="shared" si="14"/>
        <v>1.1399999999999999</v>
      </c>
      <c r="EG6" s="22">
        <f t="shared" si="14"/>
        <v>0.82</v>
      </c>
      <c r="EH6" s="22">
        <f t="shared" si="14"/>
        <v>0.92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272043</v>
      </c>
      <c r="D7" s="24">
        <v>46</v>
      </c>
      <c r="E7" s="24">
        <v>1</v>
      </c>
      <c r="F7" s="24">
        <v>0</v>
      </c>
      <c r="G7" s="24">
        <v>1</v>
      </c>
      <c r="H7" s="24" t="s">
        <v>93</v>
      </c>
      <c r="I7" s="24" t="s">
        <v>94</v>
      </c>
      <c r="J7" s="24" t="s">
        <v>95</v>
      </c>
      <c r="K7" s="24" t="s">
        <v>96</v>
      </c>
      <c r="L7" s="24" t="s">
        <v>97</v>
      </c>
      <c r="M7" s="24" t="s">
        <v>98</v>
      </c>
      <c r="N7" s="25" t="s">
        <v>99</v>
      </c>
      <c r="O7" s="25">
        <v>56.74</v>
      </c>
      <c r="P7" s="25">
        <v>99.99</v>
      </c>
      <c r="Q7" s="25">
        <v>2750</v>
      </c>
      <c r="R7" s="25">
        <v>102636</v>
      </c>
      <c r="S7" s="25">
        <v>22.14</v>
      </c>
      <c r="T7" s="25">
        <v>4635.7700000000004</v>
      </c>
      <c r="U7" s="25">
        <v>102555</v>
      </c>
      <c r="V7" s="25">
        <v>13.44</v>
      </c>
      <c r="W7" s="25">
        <v>7630.58</v>
      </c>
      <c r="X7" s="25">
        <v>105.24</v>
      </c>
      <c r="Y7" s="25">
        <v>105.72</v>
      </c>
      <c r="Z7" s="25">
        <v>100.82</v>
      </c>
      <c r="AA7" s="25">
        <v>95.65</v>
      </c>
      <c r="AB7" s="25">
        <v>106.04</v>
      </c>
      <c r="AC7" s="25">
        <v>111.21</v>
      </c>
      <c r="AD7" s="25">
        <v>111.89</v>
      </c>
      <c r="AE7" s="25">
        <v>109.99</v>
      </c>
      <c r="AF7" s="25">
        <v>110.2</v>
      </c>
      <c r="AG7" s="25">
        <v>108.49</v>
      </c>
      <c r="AH7" s="25">
        <v>107.26</v>
      </c>
      <c r="AI7" s="25">
        <v>0</v>
      </c>
      <c r="AJ7" s="25">
        <v>0</v>
      </c>
      <c r="AK7" s="25">
        <v>0</v>
      </c>
      <c r="AL7" s="25">
        <v>5.66</v>
      </c>
      <c r="AM7" s="25">
        <v>0</v>
      </c>
      <c r="AN7" s="25">
        <v>0</v>
      </c>
      <c r="AO7" s="25">
        <v>0.45</v>
      </c>
      <c r="AP7" s="25">
        <v>0</v>
      </c>
      <c r="AQ7" s="25">
        <v>0.05</v>
      </c>
      <c r="AR7" s="25">
        <v>0</v>
      </c>
      <c r="AS7" s="25">
        <v>1.61</v>
      </c>
      <c r="AT7" s="25">
        <v>253.42</v>
      </c>
      <c r="AU7" s="25">
        <v>335.4</v>
      </c>
      <c r="AV7" s="25">
        <v>333.54</v>
      </c>
      <c r="AW7" s="25">
        <v>304.72000000000003</v>
      </c>
      <c r="AX7" s="25">
        <v>219.85</v>
      </c>
      <c r="AY7" s="25">
        <v>360.96</v>
      </c>
      <c r="AZ7" s="25">
        <v>351.29</v>
      </c>
      <c r="BA7" s="25">
        <v>364.24</v>
      </c>
      <c r="BB7" s="25">
        <v>369.82</v>
      </c>
      <c r="BC7" s="25">
        <v>355.75</v>
      </c>
      <c r="BD7" s="25">
        <v>239.69</v>
      </c>
      <c r="BE7" s="25">
        <v>484.31</v>
      </c>
      <c r="BF7" s="25">
        <v>524.28</v>
      </c>
      <c r="BG7" s="25">
        <v>532.55999999999995</v>
      </c>
      <c r="BH7" s="25">
        <v>483.05</v>
      </c>
      <c r="BI7" s="25">
        <v>464.26</v>
      </c>
      <c r="BJ7" s="25">
        <v>239.18</v>
      </c>
      <c r="BK7" s="25">
        <v>236.29</v>
      </c>
      <c r="BL7" s="25">
        <v>238.77</v>
      </c>
      <c r="BM7" s="25">
        <v>218.57</v>
      </c>
      <c r="BN7" s="25">
        <v>222.45</v>
      </c>
      <c r="BO7" s="25">
        <v>264.86</v>
      </c>
      <c r="BP7" s="25">
        <v>95.32</v>
      </c>
      <c r="BQ7" s="25">
        <v>87.41</v>
      </c>
      <c r="BR7" s="25">
        <v>81.23</v>
      </c>
      <c r="BS7" s="25">
        <v>85.9</v>
      </c>
      <c r="BT7" s="25">
        <v>94.9</v>
      </c>
      <c r="BU7" s="25">
        <v>101.89</v>
      </c>
      <c r="BV7" s="25">
        <v>104.33</v>
      </c>
      <c r="BW7" s="25">
        <v>98.85</v>
      </c>
      <c r="BX7" s="25">
        <v>101.78</v>
      </c>
      <c r="BY7" s="25">
        <v>100.33</v>
      </c>
      <c r="BZ7" s="25">
        <v>97.59</v>
      </c>
      <c r="CA7" s="25">
        <v>176.2</v>
      </c>
      <c r="CB7" s="25">
        <v>174.62</v>
      </c>
      <c r="CC7" s="25">
        <v>186.24</v>
      </c>
      <c r="CD7" s="25">
        <v>193.8</v>
      </c>
      <c r="CE7" s="25">
        <v>185.23</v>
      </c>
      <c r="CF7" s="25">
        <v>156.32</v>
      </c>
      <c r="CG7" s="25">
        <v>157.4</v>
      </c>
      <c r="CH7" s="25">
        <v>162.61000000000001</v>
      </c>
      <c r="CI7" s="25">
        <v>163.94</v>
      </c>
      <c r="CJ7" s="25">
        <v>169.31</v>
      </c>
      <c r="CK7" s="25">
        <v>181.66</v>
      </c>
      <c r="CL7" s="25">
        <v>46.21</v>
      </c>
      <c r="CM7" s="25">
        <v>45.31</v>
      </c>
      <c r="CN7" s="25">
        <v>44.39</v>
      </c>
      <c r="CO7" s="25">
        <v>43.5</v>
      </c>
      <c r="CP7" s="25">
        <v>43.98</v>
      </c>
      <c r="CQ7" s="25">
        <v>63.23</v>
      </c>
      <c r="CR7" s="25">
        <v>62.59</v>
      </c>
      <c r="CS7" s="25">
        <v>61.81</v>
      </c>
      <c r="CT7" s="25">
        <v>62.35</v>
      </c>
      <c r="CU7" s="25">
        <v>62.69</v>
      </c>
      <c r="CV7" s="25">
        <v>60.21</v>
      </c>
      <c r="CW7" s="25">
        <v>95.21</v>
      </c>
      <c r="CX7" s="25">
        <v>95.81</v>
      </c>
      <c r="CY7" s="25">
        <v>95.68</v>
      </c>
      <c r="CZ7" s="25">
        <v>95.83</v>
      </c>
      <c r="DA7" s="25">
        <v>95.82</v>
      </c>
      <c r="DB7" s="25">
        <v>89.35</v>
      </c>
      <c r="DC7" s="25">
        <v>89.7</v>
      </c>
      <c r="DD7" s="25">
        <v>89.24</v>
      </c>
      <c r="DE7" s="25">
        <v>88.71</v>
      </c>
      <c r="DF7" s="25">
        <v>88.32</v>
      </c>
      <c r="DG7" s="25">
        <v>89.21</v>
      </c>
      <c r="DH7" s="25">
        <v>50.68</v>
      </c>
      <c r="DI7" s="25">
        <v>52.32</v>
      </c>
      <c r="DJ7" s="25">
        <v>53.31</v>
      </c>
      <c r="DK7" s="25">
        <v>54.88</v>
      </c>
      <c r="DL7" s="25">
        <v>56.24</v>
      </c>
      <c r="DM7" s="25">
        <v>49.62</v>
      </c>
      <c r="DN7" s="25">
        <v>50.5</v>
      </c>
      <c r="DO7" s="25">
        <v>51.28</v>
      </c>
      <c r="DP7" s="25">
        <v>51.95</v>
      </c>
      <c r="DQ7" s="25">
        <v>52.55</v>
      </c>
      <c r="DR7" s="25">
        <v>52.41</v>
      </c>
      <c r="DS7" s="25">
        <v>48.93</v>
      </c>
      <c r="DT7" s="25">
        <v>49.72</v>
      </c>
      <c r="DU7" s="25">
        <v>49.66</v>
      </c>
      <c r="DV7" s="25">
        <v>50.5</v>
      </c>
      <c r="DW7" s="25">
        <v>50.27</v>
      </c>
      <c r="DX7" s="25">
        <v>19.510000000000002</v>
      </c>
      <c r="DY7" s="25">
        <v>21.19</v>
      </c>
      <c r="DZ7" s="25">
        <v>22.64</v>
      </c>
      <c r="EA7" s="25">
        <v>24.49</v>
      </c>
      <c r="EB7" s="25">
        <v>25.85</v>
      </c>
      <c r="EC7" s="25">
        <v>26.78</v>
      </c>
      <c r="ED7" s="25">
        <v>1.24</v>
      </c>
      <c r="EE7" s="25">
        <v>0.96</v>
      </c>
      <c r="EF7" s="25">
        <v>1.1399999999999999</v>
      </c>
      <c r="EG7" s="25">
        <v>0.82</v>
      </c>
      <c r="EH7" s="25">
        <v>0.92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2026-02-05T10:42:13Z</cp:lastPrinted>
  <dcterms:created xsi:type="dcterms:W3CDTF">2025-12-12T09:19:34Z</dcterms:created>
  <dcterms:modified xsi:type="dcterms:W3CDTF">2026-02-18T06:43:00Z</dcterms:modified>
  <cp:category/>
</cp:coreProperties>
</file>