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757$\doc\財政\09 公営企業\01.決算統計\R7年度（R6決算）\22_経営比較分析表\03_団体回答\04 豊中市○【藤川】◎\"/>
    </mc:Choice>
  </mc:AlternateContent>
  <xr:revisionPtr revIDLastSave="0" documentId="13_ncr:1_{A532E326-C29C-4CA7-8C48-0E64B6916303}" xr6:coauthVersionLast="47" xr6:coauthVersionMax="47" xr10:uidLastSave="{00000000-0000-0000-0000-000000000000}"/>
  <workbookProtection workbookAlgorithmName="SHA-512" workbookHashValue="B9h16Wbk4f45W3As1KFjV8rY+3YbLqNpGnHA5bmo2eC96jMNWEIIhy/MQ+XMVndhUzai8uEG5LFqB0oOwMaXBQ==" workbookSaltValue="OqbwW1mm5TOxTe7LKT7dEA==" workbookSpinCount="100000" lockStructure="1"/>
  <bookViews>
    <workbookView xWindow="2868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I85" i="4"/>
  <c r="G85" i="4"/>
  <c r="BB10" i="4"/>
  <c r="AT10" i="4"/>
  <c r="P10" i="4"/>
  <c r="B6" i="4"/>
</calcChain>
</file>

<file path=xl/sharedStrings.xml><?xml version="1.0" encoding="utf-8"?>
<sst xmlns="http://schemas.openxmlformats.org/spreadsheetml/2006/main" count="252" uniqueCount="116">
  <si>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</si>
  <si>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</si>
  <si>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</si>
  <si>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</si>
  <si>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</si>
  <si>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</si>
  <si>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</si>
  <si>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</si>
  <si>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</si>
  <si>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</si>
  <si>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</si>
  <si>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</si>
  <si>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</si>
  <si>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</si>
  <si>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</si>
  <si>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</si>
  <si>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</si>
  <si>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</si>
  <si>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</si>
  <si>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</si>
  <si>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</si>
  <si>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</si>
  <si>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</si>
  <si>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</si>
  <si>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</si>
  <si>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</si>
  <si>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</si>
  <si>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</si>
  <si>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</si>
  <si>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</si>
  <si>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</si>
  <si>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</si>
  <si>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</si>
  <si>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</si>
  <si>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</si>
  <si>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</si>
  <si>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</si>
  <si>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</si>
  <si>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</si>
  <si>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</si>
  <si>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</si>
  <si>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</si>
  <si>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</si>
  <si>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</si>
  <si>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</si>
  <si>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</si>
  <si>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</si>
  <si>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</si>
  <si>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</si>
  <si>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</si>
  <si>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</si>
  <si>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</si>
  <si>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</si>
  <si>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</si>
  <si>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</si>
  <si>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</si>
  <si>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</si>
  <si>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</si>
  <si>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</si>
  <si>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</si>
  <si>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</si>
  <si>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</si>
  <si>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</si>
  <si>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</si>
  <si>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</si>
  <si>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</si>
  <si>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</si>
  <si>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</si>
  <si>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</si>
  <si>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</si>
  <si>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</si>
  <si>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</si>
  <si>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</si>
  <si>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</si>
  <si>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</si>
  <si>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</si>
  <si>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</si>
  <si>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</si>
  <si>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</si>
  <si>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</si>
  <si>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</si>
  <si>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</si>
  <si>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</si>
  <si>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</si>
  <si>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</si>
  <si>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</si>
  <si>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</si>
  <si>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</si>
  <si>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</si>
  <si>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</si>
  <si>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</si>
  <si>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</si>
  <si>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</si>
  <si>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</si>
  <si>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</si>
  <si>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</si>
  <si>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大阪府　豊中市</t>
  </si>
  <si>
    <t>法適用</t>
  </si>
  <si>
    <t>下水道事業</t>
  </si>
  <si>
    <t>流域下水道</t>
  </si>
  <si>
    <t>E1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</si>
  <si>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</si>
  <si>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</si>
  <si>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</si>
  <si>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</si>
  <si>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</si>
  <si>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</si>
  <si>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</si>
  <si>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</si>
  <si>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</si>
  <si>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</si>
  <si>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</si>
  <si>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</si>
  <si>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流域下水道事業において、管渠は維持管理の対象外となっています。
　処理場については、供用開始後50年を経過しており、施設全体の老朽化が進行しています。</t>
    <phoneticPr fontId="4"/>
  </si>
  <si>
    <t>　猪名川流域下水道は、大阪府と兵庫県にまたがる処理場で、その事業主体は大阪府と兵庫県です。
　猪名川流域下水道に関する建設事業は、大阪府と兵庫県から、維持管理業務は、流域参画市町から豊中市が受託しています。</t>
    <phoneticPr fontId="4"/>
  </si>
  <si>
    <t>　経常収支比率については、建設や維持管理に要する費用を全て大阪府・兵庫県や流域参画市町(豊中市、池田市、箕面市、豊能町、伊丹市、川西市、宝塚市、猪名川町)が負担しているため、収入と支出が一致し、毎年100％となっています。
　汚水処理原価は、毎年30円程度で推移していますが、汚水処理費には資本費（建設費用や利息）が含まれていません。
　施設利用率は、流域参画市町全体の数値で、令和5年度以降は第1系水処理施設の廃止に伴い、晴天時現在処理能力が低下したことから、増加しています。
　水洗化率は、ほぼ100％に達しており、全国的にみても高い水準にあります。</t>
    <rPh sb="138" eb="143">
      <t>オスイショリヒ</t>
    </rPh>
    <rPh sb="194" eb="196">
      <t>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</si>
</sst>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E-49F1-BA4F-FC32068F8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1.87</c:v>
                </c:pt>
                <c:pt idx="1">
                  <c:v>0.1</c:v>
                </c:pt>
                <c:pt idx="2">
                  <c:v>0.09</c:v>
                </c:pt>
                <c:pt idx="3">
                  <c:v>0.06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E-49F1-BA4F-FC32068F8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63.33</c:v>
                </c:pt>
                <c:pt idx="1">
                  <c:v>63.1</c:v>
                </c:pt>
                <c:pt idx="2">
                  <c:v>61.97</c:v>
                </c:pt>
                <c:pt idx="3">
                  <c:v>71.8</c:v>
                </c:pt>
                <c:pt idx="4">
                  <c:v>71.95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D-4D1C-B3FA-A83F11396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68.2</c:v>
                </c:pt>
                <c:pt idx="1">
                  <c:v>68.05</c:v>
                </c:pt>
                <c:pt idx="2">
                  <c:v>67.099999999999994</c:v>
                </c:pt>
                <c:pt idx="3">
                  <c:v>71.900000000000006</c:v>
                </c:pt>
                <c:pt idx="4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D-4D1C-B3FA-A83F11396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99.71</c:v>
                </c:pt>
                <c:pt idx="1">
                  <c:v>99.72</c:v>
                </c:pt>
                <c:pt idx="2">
                  <c:v>99.74</c:v>
                </c:pt>
                <c:pt idx="3">
                  <c:v>99.75</c:v>
                </c:pt>
                <c:pt idx="4">
                  <c:v>99.76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F-4B70-93B5-ACEC6BD88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94.01</c:v>
                </c:pt>
                <c:pt idx="1">
                  <c:v>94.14</c:v>
                </c:pt>
                <c:pt idx="2">
                  <c:v>94.02</c:v>
                </c:pt>
                <c:pt idx="3">
                  <c:v>94.43</c:v>
                </c:pt>
                <c:pt idx="4">
                  <c:v>94.27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F-4B70-93B5-ACEC6BD88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2-4FF1-A3CF-969CFD79E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101.63</c:v>
                </c:pt>
                <c:pt idx="1">
                  <c:v>100.14</c:v>
                </c:pt>
                <c:pt idx="2">
                  <c:v>99.22</c:v>
                </c:pt>
                <c:pt idx="3">
                  <c:v>100.31</c:v>
                </c:pt>
                <c:pt idx="4">
                  <c:v>100.13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2-4FF1-A3CF-969CFD79E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E-4447-85CD-1EED62C7B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31.96</c:v>
                </c:pt>
                <c:pt idx="1">
                  <c:v>34.17</c:v>
                </c:pt>
                <c:pt idx="2">
                  <c:v>36.770000000000003</c:v>
                </c:pt>
                <c:pt idx="3">
                  <c:v>41.04</c:v>
                </c:pt>
                <c:pt idx="4">
                  <c:v>41.27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E-4447-85CD-1EED62C7B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0-430E-B4EA-B9B359C57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0.93</c:v>
                </c:pt>
                <c:pt idx="1">
                  <c:v>1.04</c:v>
                </c:pt>
                <c:pt idx="2">
                  <c:v>1.26</c:v>
                </c:pt>
                <c:pt idx="3">
                  <c:v>1.64</c:v>
                </c:pt>
                <c:pt idx="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0-430E-B4EA-B9B359C57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6-4FF0-A891-E3671E833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9.1</c:v>
                </c:pt>
                <c:pt idx="1">
                  <c:v>10.71</c:v>
                </c:pt>
                <c:pt idx="2">
                  <c:v>11.46</c:v>
                </c:pt>
                <c:pt idx="3">
                  <c:v>9.85</c:v>
                </c:pt>
                <c:pt idx="4">
                  <c:v>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6-4FF0-A891-E3671E833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8-4E44-A2BA-7F7E9B6BD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101.14</c:v>
                </c:pt>
                <c:pt idx="1">
                  <c:v>104.74</c:v>
                </c:pt>
                <c:pt idx="2">
                  <c:v>104.74</c:v>
                </c:pt>
                <c:pt idx="3">
                  <c:v>104.66</c:v>
                </c:pt>
                <c:pt idx="4">
                  <c:v>103.57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8-4E44-A2BA-7F7E9B6BD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5-4958-9A46-E539D5294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255.67</c:v>
                </c:pt>
                <c:pt idx="1">
                  <c:v>242.44</c:v>
                </c:pt>
                <c:pt idx="2">
                  <c:v>228.09</c:v>
                </c:pt>
                <c:pt idx="3">
                  <c:v>223.54</c:v>
                </c:pt>
                <c:pt idx="4">
                  <c:v>205.57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5-4958-9A46-E539D5294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F-4548-882C-ACFA703C9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F-4548-882C-ACFA703C9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27.25</c:v>
                </c:pt>
                <c:pt idx="1">
                  <c:v>28.39</c:v>
                </c:pt>
                <c:pt idx="2">
                  <c:v>35.01</c:v>
                </c:pt>
                <c:pt idx="3">
                  <c:v>32.97</c:v>
                </c:pt>
                <c:pt idx="4">
                  <c:v>34.28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2-48CE-B14E-A0FD209DD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50.67</c:v>
                </c:pt>
                <c:pt idx="1">
                  <c:v>48.7</c:v>
                </c:pt>
                <c:pt idx="2">
                  <c:v>52.53</c:v>
                </c:pt>
                <c:pt idx="3">
                  <c:v>52.75</c:v>
                </c:pt>
                <c:pt idx="4">
                  <c:v>52.89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2-48CE-B14E-A0FD209DD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【207.66】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大阪府　豊中市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流域下水道</v>
      </c>
      <c r="Q8" s="39"/>
      <c r="R8" s="39"/>
      <c r="S8" s="39"/>
      <c r="T8" s="39"/>
      <c r="U8" s="39"/>
      <c r="V8" s="39"/>
      <c r="W8" s="39" t="str">
        <f>データ!L6</f>
        <v>E1</v>
      </c>
      <c r="X8" s="39"/>
      <c r="Y8" s="39"/>
      <c r="Z8" s="39"/>
      <c r="AA8" s="39"/>
      <c r="AB8" s="39"/>
      <c r="AC8" s="39"/>
      <c r="AD8" s="40" t="str">
        <f>データ!$M$6</f>
        <v>自治体職員</v>
      </c>
      <c r="AE8" s="40"/>
      <c r="AF8" s="40"/>
      <c r="AG8" s="40"/>
      <c r="AH8" s="40"/>
      <c r="AI8" s="40"/>
      <c r="AJ8" s="40"/>
      <c r="AK8" s="3"/>
      <c r="AL8" s="41">
        <f>データ!S6</f>
        <v>405955</v>
      </c>
      <c r="AM8" s="41"/>
      <c r="AN8" s="41"/>
      <c r="AO8" s="41"/>
      <c r="AP8" s="41"/>
      <c r="AQ8" s="41"/>
      <c r="AR8" s="41"/>
      <c r="AS8" s="41"/>
      <c r="AT8" s="34">
        <f>データ!T6</f>
        <v>36.39</v>
      </c>
      <c r="AU8" s="34"/>
      <c r="AV8" s="34"/>
      <c r="AW8" s="34"/>
      <c r="AX8" s="34"/>
      <c r="AY8" s="34"/>
      <c r="AZ8" s="34"/>
      <c r="BA8" s="34"/>
      <c r="BB8" s="34">
        <f>データ!U6</f>
        <v>11155.67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 t="str">
        <f>データ!O6</f>
        <v>-</v>
      </c>
      <c r="J10" s="34"/>
      <c r="K10" s="34"/>
      <c r="L10" s="34"/>
      <c r="M10" s="34"/>
      <c r="N10" s="34"/>
      <c r="O10" s="34"/>
      <c r="P10" s="34">
        <f>データ!P6</f>
        <v>60.03</v>
      </c>
      <c r="Q10" s="34"/>
      <c r="R10" s="34"/>
      <c r="S10" s="34"/>
      <c r="T10" s="34"/>
      <c r="U10" s="34"/>
      <c r="V10" s="34"/>
      <c r="W10" s="34">
        <f>データ!Q6</f>
        <v>76.13</v>
      </c>
      <c r="X10" s="34"/>
      <c r="Y10" s="34"/>
      <c r="Z10" s="34"/>
      <c r="AA10" s="34"/>
      <c r="AB10" s="34"/>
      <c r="AC10" s="34"/>
      <c r="AD10" s="41">
        <f>データ!R6</f>
        <v>0</v>
      </c>
      <c r="AE10" s="41"/>
      <c r="AF10" s="41"/>
      <c r="AG10" s="41"/>
      <c r="AH10" s="41"/>
      <c r="AI10" s="41"/>
      <c r="AJ10" s="41"/>
      <c r="AK10" s="2"/>
      <c r="AL10" s="41">
        <f>データ!V6</f>
        <v>765168</v>
      </c>
      <c r="AM10" s="41"/>
      <c r="AN10" s="41"/>
      <c r="AO10" s="41"/>
      <c r="AP10" s="41"/>
      <c r="AQ10" s="41"/>
      <c r="AR10" s="41"/>
      <c r="AS10" s="41"/>
      <c r="AT10" s="34">
        <f>データ!W6</f>
        <v>95.89</v>
      </c>
      <c r="AU10" s="34"/>
      <c r="AV10" s="34"/>
      <c r="AW10" s="34"/>
      <c r="AX10" s="34"/>
      <c r="AY10" s="34"/>
      <c r="AZ10" s="34"/>
      <c r="BA10" s="34"/>
      <c r="BB10" s="34">
        <f>データ!X6</f>
        <v>7979.64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9" t="s">
        <v>115</v>
      </c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9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9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9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9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9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9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9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9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9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9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9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9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9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9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9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9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9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9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9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9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9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9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9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9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9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2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113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114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【100.17】</v>
      </c>
      <c r="F85" s="12" t="str">
        <f>データ!AT6</f>
        <v>【11.17】</v>
      </c>
      <c r="G85" s="12" t="str">
        <f>データ!BE6</f>
        <v>【103.38】</v>
      </c>
      <c r="H85" s="12" t="str">
        <f>データ!BP6</f>
        <v>【207.66】</v>
      </c>
      <c r="I85" s="12" t="str">
        <f>データ!CA6</f>
        <v>【0.00】</v>
      </c>
      <c r="J85" s="12" t="str">
        <f>データ!CL6</f>
        <v>【53.07】</v>
      </c>
      <c r="K85" s="12" t="str">
        <f>データ!CW6</f>
        <v>【68.61】</v>
      </c>
      <c r="L85" s="12" t="str">
        <f>データ!DH6</f>
        <v>【94.19】</v>
      </c>
      <c r="M85" s="12" t="str">
        <f>データ!DS6</f>
        <v>【41.08】</v>
      </c>
      <c r="N85" s="12" t="str">
        <f>データ!ED6</f>
        <v>【2.67】</v>
      </c>
      <c r="O85" s="12" t="str">
        <f>データ!EO6</f>
        <v>【0.10】</v>
      </c>
    </row>
  </sheetData>
  <sheetProtection algorithmName="SHA-512" hashValue="uUBpg4Mi4HH1AnJsxXRDJYcahxZdyu+ChYQpLjKKGTnYFtS8i/UuPCTzOzJLRqEDdTAAyT1ZcZzIU02gWOKjpA==" saltValue="BxMO4wHZVCYwsflQd0i1U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272035</v>
      </c>
      <c r="D6" s="19">
        <f t="shared" si="3"/>
        <v>46</v>
      </c>
      <c r="E6" s="19">
        <f t="shared" si="3"/>
        <v>17</v>
      </c>
      <c r="F6" s="19">
        <f t="shared" si="3"/>
        <v>3</v>
      </c>
      <c r="G6" s="19">
        <f t="shared" si="3"/>
        <v>0</v>
      </c>
      <c r="H6" s="19" t="str">
        <f t="shared" si="3"/>
        <v>大阪府　豊中市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流域下水道</v>
      </c>
      <c r="L6" s="19" t="str">
        <f t="shared" si="3"/>
        <v>E1</v>
      </c>
      <c r="M6" s="19" t="str">
        <f t="shared" si="3"/>
        <v>自治体職員</v>
      </c>
      <c r="N6" s="20" t="str">
        <f t="shared" si="3"/>
        <v>-</v>
      </c>
      <c r="O6" s="20" t="str">
        <f t="shared" si="3"/>
        <v>-</v>
      </c>
      <c r="P6" s="20">
        <f t="shared" si="3"/>
        <v>60.03</v>
      </c>
      <c r="Q6" s="20">
        <f t="shared" si="3"/>
        <v>76.13</v>
      </c>
      <c r="R6" s="20">
        <f t="shared" si="3"/>
        <v>0</v>
      </c>
      <c r="S6" s="20">
        <f t="shared" si="3"/>
        <v>405955</v>
      </c>
      <c r="T6" s="20">
        <f t="shared" si="3"/>
        <v>36.39</v>
      </c>
      <c r="U6" s="20">
        <f t="shared" si="3"/>
        <v>11155.67</v>
      </c>
      <c r="V6" s="20">
        <f t="shared" si="3"/>
        <v>765168</v>
      </c>
      <c r="W6" s="20">
        <f t="shared" si="3"/>
        <v>95.89</v>
      </c>
      <c r="X6" s="20">
        <f t="shared" si="3"/>
        <v>7979.64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1">
        <f t="shared" si="4"/>
        <v>101.63</v>
      </c>
      <c r="AE6" s="21">
        <f t="shared" si="4"/>
        <v>100.14</v>
      </c>
      <c r="AF6" s="21">
        <f t="shared" si="4"/>
        <v>99.22</v>
      </c>
      <c r="AG6" s="21">
        <f t="shared" si="4"/>
        <v>100.31</v>
      </c>
      <c r="AH6" s="21">
        <f t="shared" si="4"/>
        <v>100.13</v>
      </c>
      <c r="AI6" s="20" t="str">
        <f>IF(AI7="","",IF(AI7="-","【-】","【"&amp;SUBSTITUTE(TEXT(AI7,"#,##0.00"),"-","△")&amp;"】"))</f>
        <v>【100.17】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9.1</v>
      </c>
      <c r="AP6" s="21">
        <f t="shared" si="5"/>
        <v>10.71</v>
      </c>
      <c r="AQ6" s="21">
        <f t="shared" si="5"/>
        <v>11.46</v>
      </c>
      <c r="AR6" s="21">
        <f t="shared" si="5"/>
        <v>9.85</v>
      </c>
      <c r="AS6" s="21">
        <f t="shared" si="5"/>
        <v>11.25</v>
      </c>
      <c r="AT6" s="20" t="str">
        <f>IF(AT7="","",IF(AT7="-","【-】","【"&amp;SUBSTITUTE(TEXT(AT7,"#,##0.00"),"-","△")&amp;"】"))</f>
        <v>【11.17】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 t="str">
        <f t="shared" si="6"/>
        <v>-</v>
      </c>
      <c r="AZ6" s="21">
        <f t="shared" si="6"/>
        <v>101.14</v>
      </c>
      <c r="BA6" s="21">
        <f t="shared" si="6"/>
        <v>104.74</v>
      </c>
      <c r="BB6" s="21">
        <f t="shared" si="6"/>
        <v>104.74</v>
      </c>
      <c r="BC6" s="21">
        <f t="shared" si="6"/>
        <v>104.66</v>
      </c>
      <c r="BD6" s="21">
        <f t="shared" si="6"/>
        <v>103.57</v>
      </c>
      <c r="BE6" s="20" t="str">
        <f>IF(BE7="","",IF(BE7="-","【-】","【"&amp;SUBSTITUTE(TEXT(BE7,"#,##0.00"),"-","△")&amp;"】"))</f>
        <v>【103.38】</v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255.67</v>
      </c>
      <c r="BL6" s="21">
        <f t="shared" si="7"/>
        <v>242.44</v>
      </c>
      <c r="BM6" s="21">
        <f t="shared" si="7"/>
        <v>228.09</v>
      </c>
      <c r="BN6" s="21">
        <f t="shared" si="7"/>
        <v>223.54</v>
      </c>
      <c r="BO6" s="21">
        <f t="shared" si="7"/>
        <v>205.57</v>
      </c>
      <c r="BP6" s="20" t="str">
        <f>IF(BP7="","",IF(BP7="-","【-】","【"&amp;SUBSTITUTE(TEXT(BP7,"#,##0.00"),"-","△")&amp;"】"))</f>
        <v>【207.66】</v>
      </c>
      <c r="BQ6" s="20">
        <f>IF(BQ7="",NA(),BQ7)</f>
        <v>0</v>
      </c>
      <c r="BR6" s="20">
        <f t="shared" ref="BR6:BZ6" si="8">IF(BR7="",NA(),BR7)</f>
        <v>0</v>
      </c>
      <c r="BS6" s="20">
        <f t="shared" si="8"/>
        <v>0</v>
      </c>
      <c r="BT6" s="20">
        <f t="shared" si="8"/>
        <v>0</v>
      </c>
      <c r="BU6" s="20">
        <f t="shared" si="8"/>
        <v>0</v>
      </c>
      <c r="BV6" s="20">
        <f t="shared" si="8"/>
        <v>0</v>
      </c>
      <c r="BW6" s="20">
        <f t="shared" si="8"/>
        <v>0</v>
      </c>
      <c r="BX6" s="20">
        <f t="shared" si="8"/>
        <v>0</v>
      </c>
      <c r="BY6" s="20">
        <f t="shared" si="8"/>
        <v>0</v>
      </c>
      <c r="BZ6" s="20">
        <f t="shared" si="8"/>
        <v>0</v>
      </c>
      <c r="CA6" s="20" t="str">
        <f>IF(CA7="","",IF(CA7="-","【-】","【"&amp;SUBSTITUTE(TEXT(CA7,"#,##0.00"),"-","△")&amp;"】"))</f>
        <v>【0.00】</v>
      </c>
      <c r="CB6" s="21">
        <f>IF(CB7="",NA(),CB7)</f>
        <v>27.25</v>
      </c>
      <c r="CC6" s="21">
        <f t="shared" ref="CC6:CK6" si="9">IF(CC7="",NA(),CC7)</f>
        <v>28.39</v>
      </c>
      <c r="CD6" s="21">
        <f t="shared" si="9"/>
        <v>35.01</v>
      </c>
      <c r="CE6" s="21">
        <f t="shared" si="9"/>
        <v>32.97</v>
      </c>
      <c r="CF6" s="21">
        <f t="shared" si="9"/>
        <v>34.28</v>
      </c>
      <c r="CG6" s="21">
        <f t="shared" si="9"/>
        <v>50.67</v>
      </c>
      <c r="CH6" s="21">
        <f t="shared" si="9"/>
        <v>48.7</v>
      </c>
      <c r="CI6" s="21">
        <f t="shared" si="9"/>
        <v>52.53</v>
      </c>
      <c r="CJ6" s="21">
        <f t="shared" si="9"/>
        <v>52.75</v>
      </c>
      <c r="CK6" s="21">
        <f t="shared" si="9"/>
        <v>52.89</v>
      </c>
      <c r="CL6" s="20" t="str">
        <f>IF(CL7="","",IF(CL7="-","【-】","【"&amp;SUBSTITUTE(TEXT(CL7,"#,##0.00"),"-","△")&amp;"】"))</f>
        <v>【53.07】</v>
      </c>
      <c r="CM6" s="21">
        <f>IF(CM7="",NA(),CM7)</f>
        <v>63.33</v>
      </c>
      <c r="CN6" s="21">
        <f t="shared" ref="CN6:CV6" si="10">IF(CN7="",NA(),CN7)</f>
        <v>63.1</v>
      </c>
      <c r="CO6" s="21">
        <f t="shared" si="10"/>
        <v>61.97</v>
      </c>
      <c r="CP6" s="21">
        <f t="shared" si="10"/>
        <v>71.8</v>
      </c>
      <c r="CQ6" s="21">
        <f t="shared" si="10"/>
        <v>71.95</v>
      </c>
      <c r="CR6" s="21">
        <f t="shared" si="10"/>
        <v>68.2</v>
      </c>
      <c r="CS6" s="21">
        <f t="shared" si="10"/>
        <v>68.05</v>
      </c>
      <c r="CT6" s="21">
        <f t="shared" si="10"/>
        <v>67.099999999999994</v>
      </c>
      <c r="CU6" s="21">
        <f t="shared" si="10"/>
        <v>71.900000000000006</v>
      </c>
      <c r="CV6" s="21">
        <f t="shared" si="10"/>
        <v>68.599999999999994</v>
      </c>
      <c r="CW6" s="20" t="str">
        <f>IF(CW7="","",IF(CW7="-","【-】","【"&amp;SUBSTITUTE(TEXT(CW7,"#,##0.00"),"-","△")&amp;"】"))</f>
        <v>【68.61】</v>
      </c>
      <c r="CX6" s="21">
        <f>IF(CX7="",NA(),CX7)</f>
        <v>99.71</v>
      </c>
      <c r="CY6" s="21">
        <f t="shared" ref="CY6:DG6" si="11">IF(CY7="",NA(),CY7)</f>
        <v>99.72</v>
      </c>
      <c r="CZ6" s="21">
        <f t="shared" si="11"/>
        <v>99.74</v>
      </c>
      <c r="DA6" s="21">
        <f t="shared" si="11"/>
        <v>99.75</v>
      </c>
      <c r="DB6" s="21">
        <f t="shared" si="11"/>
        <v>99.76</v>
      </c>
      <c r="DC6" s="21">
        <f t="shared" si="11"/>
        <v>94.01</v>
      </c>
      <c r="DD6" s="21">
        <f t="shared" si="11"/>
        <v>94.14</v>
      </c>
      <c r="DE6" s="21">
        <f t="shared" si="11"/>
        <v>94.02</v>
      </c>
      <c r="DF6" s="21">
        <f t="shared" si="11"/>
        <v>94.43</v>
      </c>
      <c r="DG6" s="21">
        <f t="shared" si="11"/>
        <v>94.27</v>
      </c>
      <c r="DH6" s="20" t="str">
        <f>IF(DH7="","",IF(DH7="-","【-】","【"&amp;SUBSTITUTE(TEXT(DH7,"#,##0.00"),"-","△")&amp;"】"))</f>
        <v>【94.19】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 t="str">
        <f t="shared" si="12"/>
        <v>-</v>
      </c>
      <c r="DN6" s="21">
        <f t="shared" si="12"/>
        <v>31.96</v>
      </c>
      <c r="DO6" s="21">
        <f t="shared" si="12"/>
        <v>34.17</v>
      </c>
      <c r="DP6" s="21">
        <f t="shared" si="12"/>
        <v>36.770000000000003</v>
      </c>
      <c r="DQ6" s="21">
        <f t="shared" si="12"/>
        <v>41.04</v>
      </c>
      <c r="DR6" s="21">
        <f t="shared" si="12"/>
        <v>41.27</v>
      </c>
      <c r="DS6" s="20" t="str">
        <f>IF(DS7="","",IF(DS7="-","【-】","【"&amp;SUBSTITUTE(TEXT(DS7,"#,##0.00"),"-","△")&amp;"】"))</f>
        <v>【41.08】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>
        <f t="shared" si="13"/>
        <v>0.93</v>
      </c>
      <c r="DZ6" s="21">
        <f t="shared" si="13"/>
        <v>1.04</v>
      </c>
      <c r="EA6" s="21">
        <f t="shared" si="13"/>
        <v>1.26</v>
      </c>
      <c r="EB6" s="21">
        <f t="shared" si="13"/>
        <v>1.64</v>
      </c>
      <c r="EC6" s="21">
        <f t="shared" si="13"/>
        <v>2.7</v>
      </c>
      <c r="ED6" s="20" t="str">
        <f>IF(ED7="","",IF(ED7="-","【-】","【"&amp;SUBSTITUTE(TEXT(ED7,"#,##0.00"),"-","△")&amp;"】"))</f>
        <v>【2.67】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>
        <f t="shared" si="14"/>
        <v>1.87</v>
      </c>
      <c r="EK6" s="21">
        <f t="shared" si="14"/>
        <v>0.1</v>
      </c>
      <c r="EL6" s="21">
        <f t="shared" si="14"/>
        <v>0.09</v>
      </c>
      <c r="EM6" s="21">
        <f t="shared" si="14"/>
        <v>0.06</v>
      </c>
      <c r="EN6" s="21">
        <f t="shared" si="14"/>
        <v>0.1</v>
      </c>
      <c r="EO6" s="20" t="str">
        <f>IF(EO7="","",IF(EO7="-","【-】","【"&amp;SUBSTITUTE(TEXT(EO7,"#,##0.00"),"-","△")&amp;"】"))</f>
        <v>【0.10】</v>
      </c>
    </row>
    <row r="7" spans="1:148" s="22" customFormat="1" x14ac:dyDescent="0.2">
      <c r="A7" s="14"/>
      <c r="B7" s="23">
        <v>2024</v>
      </c>
      <c r="C7" s="23">
        <v>272035</v>
      </c>
      <c r="D7" s="23">
        <v>46</v>
      </c>
      <c r="E7" s="23">
        <v>17</v>
      </c>
      <c r="F7" s="23">
        <v>3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 t="s">
        <v>102</v>
      </c>
      <c r="P7" s="24">
        <v>60.03</v>
      </c>
      <c r="Q7" s="24">
        <v>76.13</v>
      </c>
      <c r="R7" s="24">
        <v>0</v>
      </c>
      <c r="S7" s="24">
        <v>405955</v>
      </c>
      <c r="T7" s="24">
        <v>36.39</v>
      </c>
      <c r="U7" s="24">
        <v>11155.67</v>
      </c>
      <c r="V7" s="24">
        <v>765168</v>
      </c>
      <c r="W7" s="24">
        <v>95.89</v>
      </c>
      <c r="X7" s="24">
        <v>7979.64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>
        <v>101.63</v>
      </c>
      <c r="AE7" s="24">
        <v>100.14</v>
      </c>
      <c r="AF7" s="24">
        <v>99.22</v>
      </c>
      <c r="AG7" s="24">
        <v>100.31</v>
      </c>
      <c r="AH7" s="24">
        <v>100.13</v>
      </c>
      <c r="AI7" s="24">
        <v>100.17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9.1</v>
      </c>
      <c r="AP7" s="24">
        <v>10.71</v>
      </c>
      <c r="AQ7" s="24">
        <v>11.46</v>
      </c>
      <c r="AR7" s="24">
        <v>9.85</v>
      </c>
      <c r="AS7" s="24">
        <v>11.25</v>
      </c>
      <c r="AT7" s="24">
        <v>11.17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 t="s">
        <v>102</v>
      </c>
      <c r="AZ7" s="24">
        <v>101.14</v>
      </c>
      <c r="BA7" s="24">
        <v>104.74</v>
      </c>
      <c r="BB7" s="24">
        <v>104.74</v>
      </c>
      <c r="BC7" s="24">
        <v>104.66</v>
      </c>
      <c r="BD7" s="24">
        <v>103.57</v>
      </c>
      <c r="BE7" s="24">
        <v>103.38</v>
      </c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255.67</v>
      </c>
      <c r="BL7" s="24">
        <v>242.44</v>
      </c>
      <c r="BM7" s="24">
        <v>228.09</v>
      </c>
      <c r="BN7" s="24">
        <v>223.54</v>
      </c>
      <c r="BO7" s="24">
        <v>205.57</v>
      </c>
      <c r="BP7" s="24">
        <v>207.66</v>
      </c>
      <c r="BQ7" s="24">
        <v>0</v>
      </c>
      <c r="BR7" s="24">
        <v>0</v>
      </c>
      <c r="BS7" s="24">
        <v>0</v>
      </c>
      <c r="BT7" s="24">
        <v>0</v>
      </c>
      <c r="BU7" s="24">
        <v>0</v>
      </c>
      <c r="BV7" s="24">
        <v>0</v>
      </c>
      <c r="BW7" s="24">
        <v>0</v>
      </c>
      <c r="BX7" s="24">
        <v>0</v>
      </c>
      <c r="BY7" s="24">
        <v>0</v>
      </c>
      <c r="BZ7" s="24">
        <v>0</v>
      </c>
      <c r="CA7" s="24">
        <v>0</v>
      </c>
      <c r="CB7" s="24">
        <v>27.25</v>
      </c>
      <c r="CC7" s="24">
        <v>28.39</v>
      </c>
      <c r="CD7" s="24">
        <v>35.01</v>
      </c>
      <c r="CE7" s="24">
        <v>32.97</v>
      </c>
      <c r="CF7" s="24">
        <v>34.28</v>
      </c>
      <c r="CG7" s="24">
        <v>50.67</v>
      </c>
      <c r="CH7" s="24">
        <v>48.7</v>
      </c>
      <c r="CI7" s="24">
        <v>52.53</v>
      </c>
      <c r="CJ7" s="24">
        <v>52.75</v>
      </c>
      <c r="CK7" s="24">
        <v>52.89</v>
      </c>
      <c r="CL7" s="24">
        <v>53.07</v>
      </c>
      <c r="CM7" s="24">
        <v>63.33</v>
      </c>
      <c r="CN7" s="24">
        <v>63.1</v>
      </c>
      <c r="CO7" s="24">
        <v>61.97</v>
      </c>
      <c r="CP7" s="24">
        <v>71.8</v>
      </c>
      <c r="CQ7" s="24">
        <v>71.95</v>
      </c>
      <c r="CR7" s="24">
        <v>68.2</v>
      </c>
      <c r="CS7" s="24">
        <v>68.05</v>
      </c>
      <c r="CT7" s="24">
        <v>67.099999999999994</v>
      </c>
      <c r="CU7" s="24">
        <v>71.900000000000006</v>
      </c>
      <c r="CV7" s="24">
        <v>68.599999999999994</v>
      </c>
      <c r="CW7" s="24">
        <v>68.61</v>
      </c>
      <c r="CX7" s="24">
        <v>99.71</v>
      </c>
      <c r="CY7" s="24">
        <v>99.72</v>
      </c>
      <c r="CZ7" s="24">
        <v>99.74</v>
      </c>
      <c r="DA7" s="24">
        <v>99.75</v>
      </c>
      <c r="DB7" s="24">
        <v>99.76</v>
      </c>
      <c r="DC7" s="24">
        <v>94.01</v>
      </c>
      <c r="DD7" s="24">
        <v>94.14</v>
      </c>
      <c r="DE7" s="24">
        <v>94.02</v>
      </c>
      <c r="DF7" s="24">
        <v>94.43</v>
      </c>
      <c r="DG7" s="24">
        <v>94.27</v>
      </c>
      <c r="DH7" s="24">
        <v>94.19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 t="s">
        <v>102</v>
      </c>
      <c r="DN7" s="24">
        <v>31.96</v>
      </c>
      <c r="DO7" s="24">
        <v>34.17</v>
      </c>
      <c r="DP7" s="24">
        <v>36.770000000000003</v>
      </c>
      <c r="DQ7" s="24">
        <v>41.04</v>
      </c>
      <c r="DR7" s="24">
        <v>41.27</v>
      </c>
      <c r="DS7" s="24">
        <v>41.08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>
        <v>0.93</v>
      </c>
      <c r="DZ7" s="24">
        <v>1.04</v>
      </c>
      <c r="EA7" s="24">
        <v>1.26</v>
      </c>
      <c r="EB7" s="24">
        <v>1.64</v>
      </c>
      <c r="EC7" s="24">
        <v>2.7</v>
      </c>
      <c r="ED7" s="24">
        <v>2.67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>
        <v>1.87</v>
      </c>
      <c r="EK7" s="24">
        <v>0.1</v>
      </c>
      <c r="EL7" s="24">
        <v>0.09</v>
      </c>
      <c r="EM7" s="24">
        <v>0.06</v>
      </c>
      <c r="EN7" s="24">
        <v>0.1</v>
      </c>
      <c r="EO7" s="24">
        <v>0.1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藤川　裕司</cp:lastModifiedBy>
  <cp:lastPrinted>2026-01-22T04:58:03Z</cp:lastPrinted>
  <dcterms:created xsi:type="dcterms:W3CDTF">2025-12-23T06:07:19Z</dcterms:created>
  <dcterms:modified xsi:type="dcterms:W3CDTF">2026-02-18T03:01:58Z</dcterms:modified>
  <cp:category/>
</cp:coreProperties>
</file>