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757$\doc\財政\09 公営企業\01.決算統計\R7年度（R6決算）\22_経営比較分析表\03_団体回答\04 豊中市○【藤川】◎\"/>
    </mc:Choice>
  </mc:AlternateContent>
  <xr:revisionPtr revIDLastSave="0" documentId="13_ncr:1_{58A93642-6AFD-40C5-99FD-08C5FC9DB1DF}" xr6:coauthVersionLast="47" xr6:coauthVersionMax="47" xr10:uidLastSave="{00000000-0000-0000-0000-000000000000}"/>
  <workbookProtection workbookAlgorithmName="SHA-512" workbookHashValue="Q4SErBsZCWIn08HyKvdnUHJNZbzVCy25ninJiksc7nZLfMB0gZAJtQye8tSP2M6h0bWVy9Dc6G23UbhJLkEjKA==" workbookSaltValue="FXSS8aICuq+Jnm81C+lQDQ==" workbookSpinCount="100000" lockStructure="1"/>
  <bookViews>
    <workbookView xWindow="2868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T6" i="5"/>
  <c r="AT8" i="4" s="1"/>
  <c r="S6" i="5"/>
  <c r="AL8" i="4" s="1"/>
  <c r="R6" i="5"/>
  <c r="AD10" i="4" s="1"/>
  <c r="Q6" i="5"/>
  <c r="P6" i="5"/>
  <c r="P10" i="4" s="1"/>
  <c r="O6" i="5"/>
  <c r="I10" i="4" s="1"/>
  <c r="N6" i="5"/>
  <c r="B10" i="4" s="1"/>
  <c r="M6" i="5"/>
  <c r="L6" i="5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H85" i="4"/>
  <c r="E85" i="4"/>
  <c r="W10" i="4"/>
  <c r="BB8" i="4"/>
  <c r="AD8" i="4"/>
  <c r="W8" i="4"/>
</calcChain>
</file>

<file path=xl/sharedStrings.xml><?xml version="1.0" encoding="utf-8"?>
<sst xmlns="http://schemas.openxmlformats.org/spreadsheetml/2006/main" count="231" uniqueCount="115">
  <si>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</si>
  <si>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</si>
  <si>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</si>
  <si>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</si>
  <si>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</si>
  <si>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</si>
  <si>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</si>
  <si>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</si>
  <si>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</si>
  <si>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</si>
  <si>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</si>
  <si>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</si>
  <si>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</si>
  <si>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</si>
  <si>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</si>
  <si>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</si>
  <si>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</si>
  <si>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</si>
  <si>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</si>
  <si>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</si>
  <si>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</si>
  <si>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</si>
  <si>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</si>
  <si>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</si>
  <si>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</si>
  <si>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</si>
  <si>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</si>
  <si>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</si>
  <si>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</si>
  <si>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</si>
  <si>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</si>
  <si>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</si>
  <si>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</si>
  <si>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</si>
  <si>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</si>
  <si>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</si>
  <si>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</si>
  <si>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</si>
  <si>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</si>
  <si>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</si>
  <si>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</si>
  <si>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</si>
  <si>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</si>
  <si>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</si>
  <si>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</si>
  <si>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</si>
  <si>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</si>
  <si>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</si>
  <si>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</si>
  <si>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</si>
  <si>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</si>
  <si>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</si>
  <si>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</si>
  <si>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</si>
  <si>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</si>
  <si>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</si>
  <si>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</si>
  <si>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</si>
  <si>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</si>
  <si>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</si>
  <si>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</si>
  <si>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</si>
  <si>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</si>
  <si>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</si>
  <si>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</si>
  <si>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</si>
  <si>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</si>
  <si>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</si>
  <si>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</si>
  <si>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</si>
  <si>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</si>
  <si>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</si>
  <si>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</si>
  <si>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</si>
  <si>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</si>
  <si>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</si>
  <si>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</si>
  <si>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</si>
  <si>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</si>
  <si>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</si>
  <si>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</si>
  <si>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</si>
  <si>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</si>
  <si>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</si>
  <si>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</si>
  <si>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</si>
  <si>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</si>
  <si>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</si>
  <si>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</si>
  <si>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</si>
  <si>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</si>
  <si>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</si>
  <si>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</si>
  <si>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</si>
  <si>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</si>
  <si>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</si>
  <si>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大阪府　豊中市</t>
  </si>
  <si>
    <t>法適用</t>
  </si>
  <si>
    <t>下水道事業</t>
  </si>
  <si>
    <t>公共下水道</t>
  </si>
  <si>
    <t>Aa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</si>
  <si>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</si>
  <si>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</si>
  <si>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</si>
  <si>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</si>
  <si>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</si>
  <si>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</si>
  <si>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</si>
  <si>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</si>
  <si>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</si>
  <si>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</si>
  <si>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</si>
  <si>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有形固定資産減価償却率と管渠老朽化率は増加傾向にありますが、管渠改善率は、類似団体平均値や全国平均と比べて高い値となっており、状態監視保全を主とした管理方法を採用し、｢豊中市下水道ストックマネジメント計画｣に基づき計画的に改築更新することで、管渠の健全性は一定確保できています。</t>
    <phoneticPr fontId="4"/>
  </si>
  <si>
    <r>
      <t>　これらの指標からは、使用料水準や管渠の老朽化について課題があると示唆されました。
　本市の経営戦略である「第2次とよなか水未来構想（計画期間：平成30年度～令和9年度）」の定期的な見直しを行う中で、経営の悪化が見込まれたことから、</t>
    </r>
    <r>
      <rPr>
        <sz val="11"/>
        <color theme="1"/>
        <rFont val="ＭＳ ゴシック"/>
        <family val="3"/>
        <charset val="128"/>
      </rPr>
      <t>令和6年度に使用料改定を実施</t>
    </r>
    <r>
      <rPr>
        <sz val="11"/>
        <color theme="1"/>
        <rFont val="ＭＳ ゴシック"/>
        <family val="3"/>
        <charset val="128"/>
      </rPr>
      <t>しました。
　管渠の老朽化への対策については、ストックマネジメントガイドラインに準拠し、状態監視保全を主とした管理方法を採用しており、毎年度7,000ｍ程度を改善することで対応可能と見込んでいます。
  今後も経営状況を注視しながら、計画的な施設更新を行っていきます。</t>
    </r>
    <phoneticPr fontId="4"/>
  </si>
  <si>
    <t>　経常収支比率は、雨水処理負担金等の増加に伴い、前年度からは増加しており、健全経営の水準とされる100％を上回っています。
　流動比率は、類似団体平均値や全国平均と比べて高い値となっており、一定の支払能力を維持できています。
　企業債残高対事業規模比率は、一定の企業債を抱えている一方で、営業収益を堅調に確保できていることから、類似団体平均値や全国平均と比べて低い値となっています。
　経費回収率は、汚水量の減少に伴い、事業に必要な費用を下水道使用料で賄えているとされる100％を下回っています。
　汚水処理原価は、事務事業の効率化に努める一方で、近年は物価や人件費の上昇により、増加傾向にあります。
　施設利用率は、類似団体平均値や全国平均を上回っております。
　水洗化率は、これまで施設整備を進めてきたことでほぼ100％に達しており、全国的にみても高い水準にあります。</t>
    <rPh sb="9" eb="13">
      <t>ウスイショリ</t>
    </rPh>
    <rPh sb="13" eb="16">
      <t>フタンキン</t>
    </rPh>
    <rPh sb="16" eb="17">
      <t>ナド</t>
    </rPh>
    <rPh sb="18" eb="20">
      <t>ゾウカ</t>
    </rPh>
    <rPh sb="21" eb="22">
      <t>トモナ</t>
    </rPh>
    <rPh sb="24" eb="27">
      <t>ゼンネンド</t>
    </rPh>
    <rPh sb="30" eb="32">
      <t>ゾウカ</t>
    </rPh>
    <rPh sb="274" eb="276">
      <t>キンネン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</si>
</sst>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0.55000000000000004</c:v>
                </c:pt>
                <c:pt idx="1">
                  <c:v>0.69</c:v>
                </c:pt>
                <c:pt idx="2">
                  <c:v>0.55000000000000004</c:v>
                </c:pt>
                <c:pt idx="3">
                  <c:v>0.53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B-4A31-B7DA-67DA73046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0.14000000000000001</c:v>
                </c:pt>
                <c:pt idx="1">
                  <c:v>0.15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B-4A31-B7DA-67DA73046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65.89</c:v>
                </c:pt>
                <c:pt idx="1">
                  <c:v>66.150000000000006</c:v>
                </c:pt>
                <c:pt idx="2">
                  <c:v>63.84</c:v>
                </c:pt>
                <c:pt idx="3">
                  <c:v>64.349999999999994</c:v>
                </c:pt>
                <c:pt idx="4">
                  <c:v>63.06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6-4854-81E4-B1B4CC1AE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64.930000000000007</c:v>
                </c:pt>
                <c:pt idx="1">
                  <c:v>65.680000000000007</c:v>
                </c:pt>
                <c:pt idx="2">
                  <c:v>63.62</c:v>
                </c:pt>
                <c:pt idx="3">
                  <c:v>62.65</c:v>
                </c:pt>
                <c:pt idx="4">
                  <c:v>61.96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6-4854-81E4-B1B4CC1AE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99.86</c:v>
                </c:pt>
                <c:pt idx="1">
                  <c:v>99.88</c:v>
                </c:pt>
                <c:pt idx="2">
                  <c:v>99.89</c:v>
                </c:pt>
                <c:pt idx="3">
                  <c:v>99.89</c:v>
                </c:pt>
                <c:pt idx="4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6-42D4-A06E-FBB45A26A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97.7</c:v>
                </c:pt>
                <c:pt idx="1">
                  <c:v>97.59</c:v>
                </c:pt>
                <c:pt idx="2">
                  <c:v>97.53</c:v>
                </c:pt>
                <c:pt idx="3">
                  <c:v>97.54</c:v>
                </c:pt>
                <c:pt idx="4">
                  <c:v>97.51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6-42D4-A06E-FBB45A26A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104.79</c:v>
                </c:pt>
                <c:pt idx="1">
                  <c:v>103.96</c:v>
                </c:pt>
                <c:pt idx="2">
                  <c:v>102.95</c:v>
                </c:pt>
                <c:pt idx="3">
                  <c:v>101.32</c:v>
                </c:pt>
                <c:pt idx="4">
                  <c:v>101.92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C-4BE6-9039-C8536CF9A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107.09</c:v>
                </c:pt>
                <c:pt idx="1">
                  <c:v>107.96</c:v>
                </c:pt>
                <c:pt idx="2">
                  <c:v>107.29</c:v>
                </c:pt>
                <c:pt idx="3">
                  <c:v>106.58</c:v>
                </c:pt>
                <c:pt idx="4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C-4BE6-9039-C8536CF9A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37.04</c:v>
                </c:pt>
                <c:pt idx="1">
                  <c:v>39.35</c:v>
                </c:pt>
                <c:pt idx="2">
                  <c:v>41.28</c:v>
                </c:pt>
                <c:pt idx="3">
                  <c:v>43.5</c:v>
                </c:pt>
                <c:pt idx="4">
                  <c:v>44.42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6-4012-B705-01D4ED18D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23.38</c:v>
                </c:pt>
                <c:pt idx="1">
                  <c:v>24.59</c:v>
                </c:pt>
                <c:pt idx="2">
                  <c:v>26.87</c:v>
                </c:pt>
                <c:pt idx="3">
                  <c:v>29.31</c:v>
                </c:pt>
                <c:pt idx="4">
                  <c:v>31.67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6-4012-B705-01D4ED18D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19.62</c:v>
                </c:pt>
                <c:pt idx="1">
                  <c:v>22.28</c:v>
                </c:pt>
                <c:pt idx="2">
                  <c:v>33.01</c:v>
                </c:pt>
                <c:pt idx="3">
                  <c:v>35.56</c:v>
                </c:pt>
                <c:pt idx="4">
                  <c:v>37.659999999999997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E-430A-9660-A22C8C3B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8.1999999999999993</c:v>
                </c:pt>
                <c:pt idx="1">
                  <c:v>9.43</c:v>
                </c:pt>
                <c:pt idx="2">
                  <c:v>12.4</c:v>
                </c:pt>
                <c:pt idx="3">
                  <c:v>13.81</c:v>
                </c:pt>
                <c:pt idx="4">
                  <c:v>15.32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E-430A-9660-A22C8C3B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6-4AD7-B10D-C7C77C1DA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0.59</c:v>
                </c:pt>
                <c:pt idx="1">
                  <c:v>0.68</c:v>
                </c:pt>
                <c:pt idx="2">
                  <c:v>0.9</c:v>
                </c:pt>
                <c:pt idx="3">
                  <c:v>1.19</c:v>
                </c:pt>
                <c:pt idx="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6-4AD7-B10D-C7C77C1DA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143.03</c:v>
                </c:pt>
                <c:pt idx="1">
                  <c:v>168.56</c:v>
                </c:pt>
                <c:pt idx="2">
                  <c:v>166.95</c:v>
                </c:pt>
                <c:pt idx="3">
                  <c:v>159.22999999999999</c:v>
                </c:pt>
                <c:pt idx="4">
                  <c:v>160.25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7-43E3-ABC6-E4E5D2C68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77.72</c:v>
                </c:pt>
                <c:pt idx="1">
                  <c:v>86.61</c:v>
                </c:pt>
                <c:pt idx="2">
                  <c:v>100.73</c:v>
                </c:pt>
                <c:pt idx="3">
                  <c:v>108.7</c:v>
                </c:pt>
                <c:pt idx="4">
                  <c:v>120.78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7-43E3-ABC6-E4E5D2C68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292.68</c:v>
                </c:pt>
                <c:pt idx="1">
                  <c:v>290.31</c:v>
                </c:pt>
                <c:pt idx="2">
                  <c:v>287.02999999999997</c:v>
                </c:pt>
                <c:pt idx="3">
                  <c:v>281.27</c:v>
                </c:pt>
                <c:pt idx="4">
                  <c:v>274.82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B-4813-84C7-F85D7BC1C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485.6</c:v>
                </c:pt>
                <c:pt idx="1">
                  <c:v>463.93</c:v>
                </c:pt>
                <c:pt idx="2">
                  <c:v>481.88</c:v>
                </c:pt>
                <c:pt idx="3">
                  <c:v>460.03</c:v>
                </c:pt>
                <c:pt idx="4">
                  <c:v>447.27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B-4813-84C7-F85D7BC1C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97.12</c:v>
                </c:pt>
                <c:pt idx="1">
                  <c:v>94.22</c:v>
                </c:pt>
                <c:pt idx="2">
                  <c:v>90.47</c:v>
                </c:pt>
                <c:pt idx="3">
                  <c:v>86.37</c:v>
                </c:pt>
                <c:pt idx="4">
                  <c:v>88.08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1-4AA7-80EB-D6E8B025F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99.95</c:v>
                </c:pt>
                <c:pt idx="1">
                  <c:v>103.4</c:v>
                </c:pt>
                <c:pt idx="2">
                  <c:v>101.87</c:v>
                </c:pt>
                <c:pt idx="3">
                  <c:v>101.33</c:v>
                </c:pt>
                <c:pt idx="4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1-4AA7-80EB-D6E8B025F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84.79</c:v>
                </c:pt>
                <c:pt idx="1">
                  <c:v>87.09</c:v>
                </c:pt>
                <c:pt idx="2">
                  <c:v>91.51</c:v>
                </c:pt>
                <c:pt idx="3">
                  <c:v>95.93</c:v>
                </c:pt>
                <c:pt idx="4">
                  <c:v>94.45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5-42A6-A777-E6D02ECAC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110.21</c:v>
                </c:pt>
                <c:pt idx="1">
                  <c:v>110.26</c:v>
                </c:pt>
                <c:pt idx="2">
                  <c:v>111.88</c:v>
                </c:pt>
                <c:pt idx="3">
                  <c:v>114.16</c:v>
                </c:pt>
                <c:pt idx="4">
                  <c:v>114.28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5-42A6-A777-E6D02ECAC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大阪府　豊中市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Aa</v>
      </c>
      <c r="X8" s="39"/>
      <c r="Y8" s="39"/>
      <c r="Z8" s="39"/>
      <c r="AA8" s="39"/>
      <c r="AB8" s="39"/>
      <c r="AC8" s="39"/>
      <c r="AD8" s="40" t="str">
        <f>データ!$M$6</f>
        <v>自治体職員</v>
      </c>
      <c r="AE8" s="40"/>
      <c r="AF8" s="40"/>
      <c r="AG8" s="40"/>
      <c r="AH8" s="40"/>
      <c r="AI8" s="40"/>
      <c r="AJ8" s="40"/>
      <c r="AK8" s="3"/>
      <c r="AL8" s="41">
        <f>データ!S6</f>
        <v>405955</v>
      </c>
      <c r="AM8" s="41"/>
      <c r="AN8" s="41"/>
      <c r="AO8" s="41"/>
      <c r="AP8" s="41"/>
      <c r="AQ8" s="41"/>
      <c r="AR8" s="41"/>
      <c r="AS8" s="41"/>
      <c r="AT8" s="34">
        <f>データ!T6</f>
        <v>36.39</v>
      </c>
      <c r="AU8" s="34"/>
      <c r="AV8" s="34"/>
      <c r="AW8" s="34"/>
      <c r="AX8" s="34"/>
      <c r="AY8" s="34"/>
      <c r="AZ8" s="34"/>
      <c r="BA8" s="34"/>
      <c r="BB8" s="34">
        <f>データ!U6</f>
        <v>11155.67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69.3</v>
      </c>
      <c r="J10" s="34"/>
      <c r="K10" s="34"/>
      <c r="L10" s="34"/>
      <c r="M10" s="34"/>
      <c r="N10" s="34"/>
      <c r="O10" s="34"/>
      <c r="P10" s="34">
        <f>データ!P6</f>
        <v>100</v>
      </c>
      <c r="Q10" s="34"/>
      <c r="R10" s="34"/>
      <c r="S10" s="34"/>
      <c r="T10" s="34"/>
      <c r="U10" s="34"/>
      <c r="V10" s="34"/>
      <c r="W10" s="34">
        <f>データ!Q6</f>
        <v>69.84</v>
      </c>
      <c r="X10" s="34"/>
      <c r="Y10" s="34"/>
      <c r="Z10" s="34"/>
      <c r="AA10" s="34"/>
      <c r="AB10" s="34"/>
      <c r="AC10" s="34"/>
      <c r="AD10" s="41">
        <f>データ!R6</f>
        <v>1739</v>
      </c>
      <c r="AE10" s="41"/>
      <c r="AF10" s="41"/>
      <c r="AG10" s="41"/>
      <c r="AH10" s="41"/>
      <c r="AI10" s="41"/>
      <c r="AJ10" s="41"/>
      <c r="AK10" s="2"/>
      <c r="AL10" s="41">
        <f>データ!V6</f>
        <v>405410</v>
      </c>
      <c r="AM10" s="41"/>
      <c r="AN10" s="41"/>
      <c r="AO10" s="41"/>
      <c r="AP10" s="41"/>
      <c r="AQ10" s="41"/>
      <c r="AR10" s="41"/>
      <c r="AS10" s="41"/>
      <c r="AT10" s="34">
        <f>データ!W6</f>
        <v>33.75</v>
      </c>
      <c r="AU10" s="34"/>
      <c r="AV10" s="34"/>
      <c r="AW10" s="34"/>
      <c r="AX10" s="34"/>
      <c r="AY10" s="34"/>
      <c r="AZ10" s="34"/>
      <c r="BA10" s="34"/>
      <c r="BB10" s="34">
        <f>データ!X6</f>
        <v>12012.15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9" t="s">
        <v>114</v>
      </c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9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9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9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9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9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9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9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9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9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9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9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9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9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9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9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9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9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9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9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9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9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9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9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9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9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2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112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0" t="s">
        <v>113</v>
      </c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0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0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0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0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0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0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0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0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0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0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0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0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0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0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0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3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5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UcCW8JL6J/e+zJWpzYfB+GReSezSuk9UYpxej4R5/vrudN6rsR8y/YBj7EQhl0iFIHTVOp7TFEK/UYZpKEXCWA==" saltValue="9u2GSxe+G1arpFmLAJk8r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272035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大阪府　豊中市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Aa</v>
      </c>
      <c r="M6" s="19" t="str">
        <f t="shared" si="3"/>
        <v>自治体職員</v>
      </c>
      <c r="N6" s="20" t="str">
        <f t="shared" si="3"/>
        <v>-</v>
      </c>
      <c r="O6" s="20">
        <f t="shared" si="3"/>
        <v>69.3</v>
      </c>
      <c r="P6" s="20">
        <f t="shared" si="3"/>
        <v>100</v>
      </c>
      <c r="Q6" s="20">
        <f t="shared" si="3"/>
        <v>69.84</v>
      </c>
      <c r="R6" s="20">
        <f t="shared" si="3"/>
        <v>1739</v>
      </c>
      <c r="S6" s="20">
        <f t="shared" si="3"/>
        <v>405955</v>
      </c>
      <c r="T6" s="20">
        <f t="shared" si="3"/>
        <v>36.39</v>
      </c>
      <c r="U6" s="20">
        <f t="shared" si="3"/>
        <v>11155.67</v>
      </c>
      <c r="V6" s="20">
        <f t="shared" si="3"/>
        <v>405410</v>
      </c>
      <c r="W6" s="20">
        <f t="shared" si="3"/>
        <v>33.75</v>
      </c>
      <c r="X6" s="20">
        <f t="shared" si="3"/>
        <v>12012.15</v>
      </c>
      <c r="Y6" s="21">
        <f>IF(Y7="",NA(),Y7)</f>
        <v>104.79</v>
      </c>
      <c r="Z6" s="21">
        <f t="shared" ref="Z6:AH6" si="4">IF(Z7="",NA(),Z7)</f>
        <v>103.96</v>
      </c>
      <c r="AA6" s="21">
        <f t="shared" si="4"/>
        <v>102.95</v>
      </c>
      <c r="AB6" s="21">
        <f t="shared" si="4"/>
        <v>101.32</v>
      </c>
      <c r="AC6" s="21">
        <f t="shared" si="4"/>
        <v>101.92</v>
      </c>
      <c r="AD6" s="21">
        <f t="shared" si="4"/>
        <v>107.09</v>
      </c>
      <c r="AE6" s="21">
        <f t="shared" si="4"/>
        <v>107.96</v>
      </c>
      <c r="AF6" s="21">
        <f t="shared" si="4"/>
        <v>107.29</v>
      </c>
      <c r="AG6" s="21">
        <f t="shared" si="4"/>
        <v>106.58</v>
      </c>
      <c r="AH6" s="21">
        <f t="shared" si="4"/>
        <v>106.8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0.59</v>
      </c>
      <c r="AP6" s="21">
        <f t="shared" si="5"/>
        <v>0.68</v>
      </c>
      <c r="AQ6" s="21">
        <f t="shared" si="5"/>
        <v>0.9</v>
      </c>
      <c r="AR6" s="21">
        <f t="shared" si="5"/>
        <v>1.19</v>
      </c>
      <c r="AS6" s="21">
        <f t="shared" si="5"/>
        <v>1.4</v>
      </c>
      <c r="AT6" s="20" t="str">
        <f>IF(AT7="","",IF(AT7="-","【-】","【"&amp;SUBSTITUTE(TEXT(AT7,"#,##0.00"),"-","△")&amp;"】"))</f>
        <v>【3.12】</v>
      </c>
      <c r="AU6" s="21">
        <f>IF(AU7="",NA(),AU7)</f>
        <v>143.03</v>
      </c>
      <c r="AV6" s="21">
        <f t="shared" ref="AV6:BD6" si="6">IF(AV7="",NA(),AV7)</f>
        <v>168.56</v>
      </c>
      <c r="AW6" s="21">
        <f t="shared" si="6"/>
        <v>166.95</v>
      </c>
      <c r="AX6" s="21">
        <f t="shared" si="6"/>
        <v>159.22999999999999</v>
      </c>
      <c r="AY6" s="21">
        <f t="shared" si="6"/>
        <v>160.25</v>
      </c>
      <c r="AZ6" s="21">
        <f t="shared" si="6"/>
        <v>77.72</v>
      </c>
      <c r="BA6" s="21">
        <f t="shared" si="6"/>
        <v>86.61</v>
      </c>
      <c r="BB6" s="21">
        <f t="shared" si="6"/>
        <v>100.73</v>
      </c>
      <c r="BC6" s="21">
        <f t="shared" si="6"/>
        <v>108.7</v>
      </c>
      <c r="BD6" s="21">
        <f t="shared" si="6"/>
        <v>120.78</v>
      </c>
      <c r="BE6" s="20" t="str">
        <f>IF(BE7="","",IF(BE7="-","【-】","【"&amp;SUBSTITUTE(TEXT(BE7,"#,##0.00"),"-","△")&amp;"】"))</f>
        <v>【82.75】</v>
      </c>
      <c r="BF6" s="21">
        <f>IF(BF7="",NA(),BF7)</f>
        <v>292.68</v>
      </c>
      <c r="BG6" s="21">
        <f t="shared" ref="BG6:BO6" si="7">IF(BG7="",NA(),BG7)</f>
        <v>290.31</v>
      </c>
      <c r="BH6" s="21">
        <f t="shared" si="7"/>
        <v>287.02999999999997</v>
      </c>
      <c r="BI6" s="21">
        <f t="shared" si="7"/>
        <v>281.27</v>
      </c>
      <c r="BJ6" s="21">
        <f t="shared" si="7"/>
        <v>274.82</v>
      </c>
      <c r="BK6" s="21">
        <f t="shared" si="7"/>
        <v>485.6</v>
      </c>
      <c r="BL6" s="21">
        <f t="shared" si="7"/>
        <v>463.93</v>
      </c>
      <c r="BM6" s="21">
        <f t="shared" si="7"/>
        <v>481.88</v>
      </c>
      <c r="BN6" s="21">
        <f t="shared" si="7"/>
        <v>460.03</v>
      </c>
      <c r="BO6" s="21">
        <f t="shared" si="7"/>
        <v>447.27</v>
      </c>
      <c r="BP6" s="20" t="str">
        <f>IF(BP7="","",IF(BP7="-","【-】","【"&amp;SUBSTITUTE(TEXT(BP7,"#,##0.00"),"-","△")&amp;"】"))</f>
        <v>【602.56】</v>
      </c>
      <c r="BQ6" s="21">
        <f>IF(BQ7="",NA(),BQ7)</f>
        <v>97.12</v>
      </c>
      <c r="BR6" s="21">
        <f t="shared" ref="BR6:BZ6" si="8">IF(BR7="",NA(),BR7)</f>
        <v>94.22</v>
      </c>
      <c r="BS6" s="21">
        <f t="shared" si="8"/>
        <v>90.47</v>
      </c>
      <c r="BT6" s="21">
        <f t="shared" si="8"/>
        <v>86.37</v>
      </c>
      <c r="BU6" s="21">
        <f t="shared" si="8"/>
        <v>88.08</v>
      </c>
      <c r="BV6" s="21">
        <f t="shared" si="8"/>
        <v>99.95</v>
      </c>
      <c r="BW6" s="21">
        <f t="shared" si="8"/>
        <v>103.4</v>
      </c>
      <c r="BX6" s="21">
        <f t="shared" si="8"/>
        <v>101.87</v>
      </c>
      <c r="BY6" s="21">
        <f t="shared" si="8"/>
        <v>101.33</v>
      </c>
      <c r="BZ6" s="21">
        <f t="shared" si="8"/>
        <v>101.5</v>
      </c>
      <c r="CA6" s="20" t="str">
        <f>IF(CA7="","",IF(CA7="-","【-】","【"&amp;SUBSTITUTE(TEXT(CA7,"#,##0.00"),"-","△")&amp;"】"))</f>
        <v>【97.94】</v>
      </c>
      <c r="CB6" s="21">
        <f>IF(CB7="",NA(),CB7)</f>
        <v>84.79</v>
      </c>
      <c r="CC6" s="21">
        <f t="shared" ref="CC6:CK6" si="9">IF(CC7="",NA(),CC7)</f>
        <v>87.09</v>
      </c>
      <c r="CD6" s="21">
        <f t="shared" si="9"/>
        <v>91.51</v>
      </c>
      <c r="CE6" s="21">
        <f t="shared" si="9"/>
        <v>95.93</v>
      </c>
      <c r="CF6" s="21">
        <f t="shared" si="9"/>
        <v>94.45</v>
      </c>
      <c r="CG6" s="21">
        <f t="shared" si="9"/>
        <v>110.21</v>
      </c>
      <c r="CH6" s="21">
        <f t="shared" si="9"/>
        <v>110.26</v>
      </c>
      <c r="CI6" s="21">
        <f t="shared" si="9"/>
        <v>111.88</v>
      </c>
      <c r="CJ6" s="21">
        <f t="shared" si="9"/>
        <v>114.16</v>
      </c>
      <c r="CK6" s="21">
        <f t="shared" si="9"/>
        <v>114.28</v>
      </c>
      <c r="CL6" s="20" t="str">
        <f>IF(CL7="","",IF(CL7="-","【-】","【"&amp;SUBSTITUTE(TEXT(CL7,"#,##0.00"),"-","△")&amp;"】"))</f>
        <v>【140.98】</v>
      </c>
      <c r="CM6" s="21">
        <f>IF(CM7="",NA(),CM7)</f>
        <v>65.89</v>
      </c>
      <c r="CN6" s="21">
        <f t="shared" ref="CN6:CV6" si="10">IF(CN7="",NA(),CN7)</f>
        <v>66.150000000000006</v>
      </c>
      <c r="CO6" s="21">
        <f t="shared" si="10"/>
        <v>63.84</v>
      </c>
      <c r="CP6" s="21">
        <f t="shared" si="10"/>
        <v>64.349999999999994</v>
      </c>
      <c r="CQ6" s="21">
        <f t="shared" si="10"/>
        <v>63.06</v>
      </c>
      <c r="CR6" s="21">
        <f t="shared" si="10"/>
        <v>64.930000000000007</v>
      </c>
      <c r="CS6" s="21">
        <f t="shared" si="10"/>
        <v>65.680000000000007</v>
      </c>
      <c r="CT6" s="21">
        <f t="shared" si="10"/>
        <v>63.62</v>
      </c>
      <c r="CU6" s="21">
        <f t="shared" si="10"/>
        <v>62.65</v>
      </c>
      <c r="CV6" s="21">
        <f t="shared" si="10"/>
        <v>61.96</v>
      </c>
      <c r="CW6" s="20" t="str">
        <f>IF(CW7="","",IF(CW7="-","【-】","【"&amp;SUBSTITUTE(TEXT(CW7,"#,##0.00"),"-","△")&amp;"】"))</f>
        <v>【60.13】</v>
      </c>
      <c r="CX6" s="21">
        <f>IF(CX7="",NA(),CX7)</f>
        <v>99.86</v>
      </c>
      <c r="CY6" s="21">
        <f t="shared" ref="CY6:DG6" si="11">IF(CY7="",NA(),CY7)</f>
        <v>99.88</v>
      </c>
      <c r="CZ6" s="21">
        <f t="shared" si="11"/>
        <v>99.89</v>
      </c>
      <c r="DA6" s="21">
        <f t="shared" si="11"/>
        <v>99.89</v>
      </c>
      <c r="DB6" s="21">
        <f t="shared" si="11"/>
        <v>99.9</v>
      </c>
      <c r="DC6" s="21">
        <f t="shared" si="11"/>
        <v>97.7</v>
      </c>
      <c r="DD6" s="21">
        <f t="shared" si="11"/>
        <v>97.59</v>
      </c>
      <c r="DE6" s="21">
        <f t="shared" si="11"/>
        <v>97.53</v>
      </c>
      <c r="DF6" s="21">
        <f t="shared" si="11"/>
        <v>97.54</v>
      </c>
      <c r="DG6" s="21">
        <f t="shared" si="11"/>
        <v>97.51</v>
      </c>
      <c r="DH6" s="20" t="str">
        <f>IF(DH7="","",IF(DH7="-","【-】","【"&amp;SUBSTITUTE(TEXT(DH7,"#,##0.00"),"-","△")&amp;"】"))</f>
        <v>【96.00】</v>
      </c>
      <c r="DI6" s="21">
        <f>IF(DI7="",NA(),DI7)</f>
        <v>37.04</v>
      </c>
      <c r="DJ6" s="21">
        <f t="shared" ref="DJ6:DR6" si="12">IF(DJ7="",NA(),DJ7)</f>
        <v>39.35</v>
      </c>
      <c r="DK6" s="21">
        <f t="shared" si="12"/>
        <v>41.28</v>
      </c>
      <c r="DL6" s="21">
        <f t="shared" si="12"/>
        <v>43.5</v>
      </c>
      <c r="DM6" s="21">
        <f t="shared" si="12"/>
        <v>44.42</v>
      </c>
      <c r="DN6" s="21">
        <f t="shared" si="12"/>
        <v>23.38</v>
      </c>
      <c r="DO6" s="21">
        <f t="shared" si="12"/>
        <v>24.59</v>
      </c>
      <c r="DP6" s="21">
        <f t="shared" si="12"/>
        <v>26.87</v>
      </c>
      <c r="DQ6" s="21">
        <f t="shared" si="12"/>
        <v>29.31</v>
      </c>
      <c r="DR6" s="21">
        <f t="shared" si="12"/>
        <v>31.67</v>
      </c>
      <c r="DS6" s="20" t="str">
        <f>IF(DS7="","",IF(DS7="-","【-】","【"&amp;SUBSTITUTE(TEXT(DS7,"#,##0.00"),"-","△")&amp;"】"))</f>
        <v>【42.20】</v>
      </c>
      <c r="DT6" s="21">
        <f>IF(DT7="",NA(),DT7)</f>
        <v>19.62</v>
      </c>
      <c r="DU6" s="21">
        <f t="shared" ref="DU6:EC6" si="13">IF(DU7="",NA(),DU7)</f>
        <v>22.28</v>
      </c>
      <c r="DV6" s="21">
        <f t="shared" si="13"/>
        <v>33.01</v>
      </c>
      <c r="DW6" s="21">
        <f t="shared" si="13"/>
        <v>35.56</v>
      </c>
      <c r="DX6" s="21">
        <f t="shared" si="13"/>
        <v>37.659999999999997</v>
      </c>
      <c r="DY6" s="21">
        <f t="shared" si="13"/>
        <v>8.1999999999999993</v>
      </c>
      <c r="DZ6" s="21">
        <f t="shared" si="13"/>
        <v>9.43</v>
      </c>
      <c r="EA6" s="21">
        <f t="shared" si="13"/>
        <v>12.4</v>
      </c>
      <c r="EB6" s="21">
        <f t="shared" si="13"/>
        <v>13.81</v>
      </c>
      <c r="EC6" s="21">
        <f t="shared" si="13"/>
        <v>15.32</v>
      </c>
      <c r="ED6" s="20" t="str">
        <f>IF(ED7="","",IF(ED7="-","【-】","【"&amp;SUBSTITUTE(TEXT(ED7,"#,##0.00"),"-","△")&amp;"】"))</f>
        <v>【9.46】</v>
      </c>
      <c r="EE6" s="21">
        <f>IF(EE7="",NA(),EE7)</f>
        <v>0.55000000000000004</v>
      </c>
      <c r="EF6" s="21">
        <f t="shared" ref="EF6:EN6" si="14">IF(EF7="",NA(),EF7)</f>
        <v>0.69</v>
      </c>
      <c r="EG6" s="21">
        <f t="shared" si="14"/>
        <v>0.55000000000000004</v>
      </c>
      <c r="EH6" s="21">
        <f t="shared" si="14"/>
        <v>0.53</v>
      </c>
      <c r="EI6" s="21">
        <f t="shared" si="14"/>
        <v>0.7</v>
      </c>
      <c r="EJ6" s="21">
        <f t="shared" si="14"/>
        <v>0.14000000000000001</v>
      </c>
      <c r="EK6" s="21">
        <f t="shared" si="14"/>
        <v>0.15</v>
      </c>
      <c r="EL6" s="21">
        <f t="shared" si="14"/>
        <v>0.16</v>
      </c>
      <c r="EM6" s="21">
        <f t="shared" si="14"/>
        <v>0.16</v>
      </c>
      <c r="EN6" s="21">
        <f t="shared" si="14"/>
        <v>0.16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272035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69.3</v>
      </c>
      <c r="P7" s="24">
        <v>100</v>
      </c>
      <c r="Q7" s="24">
        <v>69.84</v>
      </c>
      <c r="R7" s="24">
        <v>1739</v>
      </c>
      <c r="S7" s="24">
        <v>405955</v>
      </c>
      <c r="T7" s="24">
        <v>36.39</v>
      </c>
      <c r="U7" s="24">
        <v>11155.67</v>
      </c>
      <c r="V7" s="24">
        <v>405410</v>
      </c>
      <c r="W7" s="24">
        <v>33.75</v>
      </c>
      <c r="X7" s="24">
        <v>12012.15</v>
      </c>
      <c r="Y7" s="24">
        <v>104.79</v>
      </c>
      <c r="Z7" s="24">
        <v>103.96</v>
      </c>
      <c r="AA7" s="24">
        <v>102.95</v>
      </c>
      <c r="AB7" s="24">
        <v>101.32</v>
      </c>
      <c r="AC7" s="24">
        <v>101.92</v>
      </c>
      <c r="AD7" s="24">
        <v>107.09</v>
      </c>
      <c r="AE7" s="24">
        <v>107.96</v>
      </c>
      <c r="AF7" s="24">
        <v>107.29</v>
      </c>
      <c r="AG7" s="24">
        <v>106.58</v>
      </c>
      <c r="AH7" s="24">
        <v>106.8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0.59</v>
      </c>
      <c r="AP7" s="24">
        <v>0.68</v>
      </c>
      <c r="AQ7" s="24">
        <v>0.9</v>
      </c>
      <c r="AR7" s="24">
        <v>1.19</v>
      </c>
      <c r="AS7" s="24">
        <v>1.4</v>
      </c>
      <c r="AT7" s="24">
        <v>3.12</v>
      </c>
      <c r="AU7" s="24">
        <v>143.03</v>
      </c>
      <c r="AV7" s="24">
        <v>168.56</v>
      </c>
      <c r="AW7" s="24">
        <v>166.95</v>
      </c>
      <c r="AX7" s="24">
        <v>159.22999999999999</v>
      </c>
      <c r="AY7" s="24">
        <v>160.25</v>
      </c>
      <c r="AZ7" s="24">
        <v>77.72</v>
      </c>
      <c r="BA7" s="24">
        <v>86.61</v>
      </c>
      <c r="BB7" s="24">
        <v>100.73</v>
      </c>
      <c r="BC7" s="24">
        <v>108.7</v>
      </c>
      <c r="BD7" s="24">
        <v>120.78</v>
      </c>
      <c r="BE7" s="24">
        <v>82.75</v>
      </c>
      <c r="BF7" s="24">
        <v>292.68</v>
      </c>
      <c r="BG7" s="24">
        <v>290.31</v>
      </c>
      <c r="BH7" s="24">
        <v>287.02999999999997</v>
      </c>
      <c r="BI7" s="24">
        <v>281.27</v>
      </c>
      <c r="BJ7" s="24">
        <v>274.82</v>
      </c>
      <c r="BK7" s="24">
        <v>485.6</v>
      </c>
      <c r="BL7" s="24">
        <v>463.93</v>
      </c>
      <c r="BM7" s="24">
        <v>481.88</v>
      </c>
      <c r="BN7" s="24">
        <v>460.03</v>
      </c>
      <c r="BO7" s="24">
        <v>447.27</v>
      </c>
      <c r="BP7" s="24">
        <v>602.55999999999995</v>
      </c>
      <c r="BQ7" s="24">
        <v>97.12</v>
      </c>
      <c r="BR7" s="24">
        <v>94.22</v>
      </c>
      <c r="BS7" s="24">
        <v>90.47</v>
      </c>
      <c r="BT7" s="24">
        <v>86.37</v>
      </c>
      <c r="BU7" s="24">
        <v>88.08</v>
      </c>
      <c r="BV7" s="24">
        <v>99.95</v>
      </c>
      <c r="BW7" s="24">
        <v>103.4</v>
      </c>
      <c r="BX7" s="24">
        <v>101.87</v>
      </c>
      <c r="BY7" s="24">
        <v>101.33</v>
      </c>
      <c r="BZ7" s="24">
        <v>101.5</v>
      </c>
      <c r="CA7" s="24">
        <v>97.94</v>
      </c>
      <c r="CB7" s="24">
        <v>84.79</v>
      </c>
      <c r="CC7" s="24">
        <v>87.09</v>
      </c>
      <c r="CD7" s="24">
        <v>91.51</v>
      </c>
      <c r="CE7" s="24">
        <v>95.93</v>
      </c>
      <c r="CF7" s="24">
        <v>94.45</v>
      </c>
      <c r="CG7" s="24">
        <v>110.21</v>
      </c>
      <c r="CH7" s="24">
        <v>110.26</v>
      </c>
      <c r="CI7" s="24">
        <v>111.88</v>
      </c>
      <c r="CJ7" s="24">
        <v>114.16</v>
      </c>
      <c r="CK7" s="24">
        <v>114.28</v>
      </c>
      <c r="CL7" s="24">
        <v>140.97999999999999</v>
      </c>
      <c r="CM7" s="24">
        <v>65.89</v>
      </c>
      <c r="CN7" s="24">
        <v>66.150000000000006</v>
      </c>
      <c r="CO7" s="24">
        <v>63.84</v>
      </c>
      <c r="CP7" s="24">
        <v>64.349999999999994</v>
      </c>
      <c r="CQ7" s="24">
        <v>63.06</v>
      </c>
      <c r="CR7" s="24">
        <v>64.930000000000007</v>
      </c>
      <c r="CS7" s="24">
        <v>65.680000000000007</v>
      </c>
      <c r="CT7" s="24">
        <v>63.62</v>
      </c>
      <c r="CU7" s="24">
        <v>62.65</v>
      </c>
      <c r="CV7" s="24">
        <v>61.96</v>
      </c>
      <c r="CW7" s="24">
        <v>60.13</v>
      </c>
      <c r="CX7" s="24">
        <v>99.86</v>
      </c>
      <c r="CY7" s="24">
        <v>99.88</v>
      </c>
      <c r="CZ7" s="24">
        <v>99.89</v>
      </c>
      <c r="DA7" s="24">
        <v>99.89</v>
      </c>
      <c r="DB7" s="24">
        <v>99.9</v>
      </c>
      <c r="DC7" s="24">
        <v>97.7</v>
      </c>
      <c r="DD7" s="24">
        <v>97.59</v>
      </c>
      <c r="DE7" s="24">
        <v>97.53</v>
      </c>
      <c r="DF7" s="24">
        <v>97.54</v>
      </c>
      <c r="DG7" s="24">
        <v>97.51</v>
      </c>
      <c r="DH7" s="24">
        <v>96</v>
      </c>
      <c r="DI7" s="24">
        <v>37.04</v>
      </c>
      <c r="DJ7" s="24">
        <v>39.35</v>
      </c>
      <c r="DK7" s="24">
        <v>41.28</v>
      </c>
      <c r="DL7" s="24">
        <v>43.5</v>
      </c>
      <c r="DM7" s="24">
        <v>44.42</v>
      </c>
      <c r="DN7" s="24">
        <v>23.38</v>
      </c>
      <c r="DO7" s="24">
        <v>24.59</v>
      </c>
      <c r="DP7" s="24">
        <v>26.87</v>
      </c>
      <c r="DQ7" s="24">
        <v>29.31</v>
      </c>
      <c r="DR7" s="24">
        <v>31.67</v>
      </c>
      <c r="DS7" s="24">
        <v>42.2</v>
      </c>
      <c r="DT7" s="24">
        <v>19.62</v>
      </c>
      <c r="DU7" s="24">
        <v>22.28</v>
      </c>
      <c r="DV7" s="24">
        <v>33.01</v>
      </c>
      <c r="DW7" s="24">
        <v>35.56</v>
      </c>
      <c r="DX7" s="24">
        <v>37.659999999999997</v>
      </c>
      <c r="DY7" s="24">
        <v>8.1999999999999993</v>
      </c>
      <c r="DZ7" s="24">
        <v>9.43</v>
      </c>
      <c r="EA7" s="24">
        <v>12.4</v>
      </c>
      <c r="EB7" s="24">
        <v>13.81</v>
      </c>
      <c r="EC7" s="24">
        <v>15.32</v>
      </c>
      <c r="ED7" s="24">
        <v>9.4600000000000009</v>
      </c>
      <c r="EE7" s="24">
        <v>0.55000000000000004</v>
      </c>
      <c r="EF7" s="24">
        <v>0.69</v>
      </c>
      <c r="EG7" s="24">
        <v>0.55000000000000004</v>
      </c>
      <c r="EH7" s="24">
        <v>0.53</v>
      </c>
      <c r="EI7" s="24">
        <v>0.7</v>
      </c>
      <c r="EJ7" s="24">
        <v>0.14000000000000001</v>
      </c>
      <c r="EK7" s="24">
        <v>0.15</v>
      </c>
      <c r="EL7" s="24">
        <v>0.16</v>
      </c>
      <c r="EM7" s="24">
        <v>0.16</v>
      </c>
      <c r="EN7" s="24">
        <v>0.16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藤川　裕司</cp:lastModifiedBy>
  <cp:lastPrinted>2026-01-22T05:15:47Z</cp:lastPrinted>
  <dcterms:created xsi:type="dcterms:W3CDTF">2025-12-23T06:02:53Z</dcterms:created>
  <dcterms:modified xsi:type="dcterms:W3CDTF">2026-02-18T03:02:28Z</dcterms:modified>
  <cp:category/>
</cp:coreProperties>
</file>