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G0000SV1NS701\d11757$\doc\財政\09 公営企業\01.決算統計\R7年度（R6決算）\22_経営比較分析表\07_アップロード\02_アップロードデータ（分析表）\01-1_作業用\"/>
    </mc:Choice>
  </mc:AlternateContent>
  <xr:revisionPtr revIDLastSave="0" documentId="13_ncr:1_{51ECF97C-6182-4E2A-A477-5717C845CCCB}" xr6:coauthVersionLast="47" xr6:coauthVersionMax="47" xr10:uidLastSave="{00000000-0000-0000-0000-000000000000}"/>
  <workbookProtection workbookAlgorithmName="SHA-512" workbookHashValue="kp5DyrQfmvetQnZ089TymPp9uWxg0WWtTEUZif4ND+6qiV+Ui0/51C7DDTGEPwCm2xo4dYB0XTMpZ24vCnliWQ==" workbookSaltValue="dB1QYkDcfHvyMjf/+ncfvg==" workbookSpinCount="100000" lockStructure="1"/>
  <bookViews>
    <workbookView xWindow="28680" yWindow="-120" windowWidth="29040" windowHeight="15720" xr2:uid="{00000000-000D-0000-FFFF-FFFF00000000}"/>
  </bookViews>
  <sheets>
    <sheet name="法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N85" i="4" s="1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5" i="4" s="1"/>
  <c r="CV6" i="5"/>
  <c r="CU6" i="5"/>
  <c r="CT6" i="5"/>
  <c r="CS6" i="5"/>
  <c r="CR6" i="5"/>
  <c r="CQ6" i="5"/>
  <c r="CP6" i="5"/>
  <c r="CO6" i="5"/>
  <c r="CN6" i="5"/>
  <c r="CM6" i="5"/>
  <c r="CL6" i="5"/>
  <c r="J85" i="4" s="1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G85" i="4" s="1"/>
  <c r="BD6" i="5"/>
  <c r="BC6" i="5"/>
  <c r="BB6" i="5"/>
  <c r="BA6" i="5"/>
  <c r="AZ6" i="5"/>
  <c r="AY6" i="5"/>
  <c r="AX6" i="5"/>
  <c r="AW6" i="5"/>
  <c r="AV6" i="5"/>
  <c r="AU6" i="5"/>
  <c r="AT6" i="5"/>
  <c r="F85" i="4" s="1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AL10" i="4" s="1"/>
  <c r="U6" i="5"/>
  <c r="BB8" i="4" s="1"/>
  <c r="T6" i="5"/>
  <c r="AT8" i="4" s="1"/>
  <c r="S6" i="5"/>
  <c r="AL8" i="4" s="1"/>
  <c r="R6" i="5"/>
  <c r="AD10" i="4" s="1"/>
  <c r="Q6" i="5"/>
  <c r="W10" i="4" s="1"/>
  <c r="P6" i="5"/>
  <c r="O6" i="5"/>
  <c r="I10" i="4" s="1"/>
  <c r="N6" i="5"/>
  <c r="B10" i="4" s="1"/>
  <c r="M6" i="5"/>
  <c r="AD8" i="4" s="1"/>
  <c r="L6" i="5"/>
  <c r="W8" i="4" s="1"/>
  <c r="K6" i="5"/>
  <c r="J6" i="5"/>
  <c r="I8" i="4" s="1"/>
  <c r="I6" i="5"/>
  <c r="B8" i="4" s="1"/>
  <c r="H6" i="5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5" i="4"/>
  <c r="M85" i="4"/>
  <c r="L85" i="4"/>
  <c r="I85" i="4"/>
  <c r="E85" i="4"/>
  <c r="BB10" i="4"/>
  <c r="AT10" i="4"/>
  <c r="P10" i="4"/>
  <c r="P8" i="4"/>
  <c r="B6" i="4"/>
</calcChain>
</file>

<file path=xl/sharedStrings.xml><?xml version="1.0" encoding="utf-8"?>
<sst xmlns="http://schemas.openxmlformats.org/spreadsheetml/2006/main" count="231" uniqueCount="116">
  <si>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</si>
  <si>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</si>
  <si>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</si>
  <si>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</si>
  <si>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</si>
  <si>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</si>
  <si>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</si>
  <si>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</si>
  <si>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</si>
  <si>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</si>
  <si>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</si>
  <si>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</si>
  <si>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</si>
  <si>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</si>
  <si>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</si>
  <si>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</si>
  <si>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</si>
  <si>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</si>
  <si>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</si>
  <si>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</si>
  <si>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</si>
  <si>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</si>
  <si>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</si>
  <si>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</si>
  <si>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</si>
  <si>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</si>
  <si>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</si>
  <si>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</si>
  <si>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</si>
  <si>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</si>
  <si>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</si>
  <si>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</si>
  <si>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</si>
  <si>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</si>
  <si>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</si>
  <si>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</si>
  <si>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</si>
  <si>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</si>
  <si>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</si>
  <si>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</si>
  <si>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</si>
  <si>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</si>
  <si>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</si>
  <si>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</si>
  <si>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</si>
  <si>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</si>
  <si>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</si>
  <si>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</si>
  <si>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</si>
  <si>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</si>
  <si>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</si>
  <si>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</si>
  <si>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</si>
  <si>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</si>
  <si>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</si>
  <si>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</si>
  <si>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</si>
  <si>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</si>
  <si>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</si>
  <si>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</si>
  <si>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</si>
  <si>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</si>
  <si>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</si>
  <si>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</si>
  <si>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</si>
  <si>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</si>
  <si>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</si>
  <si>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</si>
  <si>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</si>
  <si>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</si>
  <si>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</si>
  <si>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</si>
  <si>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</si>
  <si>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</si>
  <si>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</si>
  <si>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</si>
  <si>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</si>
  <si>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</si>
  <si>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</si>
  <si>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</si>
  <si>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</si>
  <si>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</si>
  <si>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</si>
  <si>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</si>
  <si>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</si>
  <si>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</si>
  <si>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</si>
  <si>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</si>
  <si>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</si>
  <si>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</si>
  <si>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</si>
  <si>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</si>
  <si>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</si>
  <si>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</si>
  <si>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</si>
  <si>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</si>
  <si>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大阪府　岸和田市</t>
  </si>
  <si>
    <t>法適用</t>
  </si>
  <si>
    <t>下水道事業</t>
  </si>
  <si>
    <t>特定環境保全公共下水道</t>
  </si>
  <si>
    <t>D2</t>
  </si>
  <si>
    <t>非設置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</si>
  <si>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</si>
  <si>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</si>
  <si>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</si>
  <si>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</si>
  <si>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</si>
  <si>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</si>
  <si>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</si>
  <si>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</si>
  <si>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</si>
  <si>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</si>
  <si>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</si>
  <si>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　レジャー宿泊施設の経営状況に左右されるため、安定的な料金収入が得られれば、企業債の残高が減少し、累積欠損金や厳しい資金状況は少しずつ改善すると予想されるが、当面厳しい状況が続く見込みである。
　管渠はまだ老朽化していないが、処理場の施設・設備については近い将来更新の必要性が出てくる見込みである。そのため、将来的に単独処理施設を廃止し、公共下水道に接続するため、令和4年度に計画変更を行った。
　今後は、本計画及び経営戦略に基づき、施設更新及び維持管理に係る費用の縮減に取り組み、経営基盤強化を図っていくものである。</t>
    <rPh sb="5" eb="7">
      <t>シュクハク</t>
    </rPh>
    <rPh sb="7" eb="9">
      <t>シセツ</t>
    </rPh>
    <rPh sb="23" eb="26">
      <t>アンテイテキ</t>
    </rPh>
    <rPh sb="32" eb="33">
      <t>エ</t>
    </rPh>
    <rPh sb="169" eb="171">
      <t>コウキョウ</t>
    </rPh>
    <rPh sb="182" eb="184">
      <t>レイワ</t>
    </rPh>
    <rPh sb="185" eb="187">
      <t>ネンド</t>
    </rPh>
    <rPh sb="193" eb="194">
      <t>オコナ</t>
    </rPh>
    <rPh sb="236" eb="237">
      <t>ト</t>
    </rPh>
    <rPh sb="238" eb="239">
      <t>ク</t>
    </rPh>
    <phoneticPr fontId="4"/>
  </si>
  <si>
    <t>　特定環境保全公共下水道事業は、レジャー宿泊施設を中心とした集落の汚水処理を行う事業で、当該施設の経営状況に大きく影響を受ける特性を持つ。
　経常収支比率は、料金収入がわずかに増加したが費用も増加したため、前年度より悪化し、経常的な費用を収入で賄えていない状態が続いている。
　累積欠損金比率は、1年間の料金収入に対する累積欠損金の割合を示す指標である。令和6年度の累積欠損金は、比較対象となる料金収入が増加したことにより、前年度に比べ改善したものの、依然として類似団体平均値を大きく上回っている。
　企業債残高対事業規模比率は、料金収入に対しどれくらい企業債（借金）の残高があるかを示す指標である。企業債残高の減少が続いているため、令和6年度は類似団体平均値を下回った。
　経費回収率は100％を下回り、汚水処理に必要な費用を料金収入で賄えていない状況である。令和6年度は料金収入が増加し、類似団体平均値を上回った。
　汚水処理原価は、汚水1㎥の処理にかかる費用である。処理水量が増加したことにより、1㎥当たりの費用は下がったものの、類似団体平均値を大幅に上回った。
　施設利用率は、処理施設の能力のうち利用している割合を示す指標で、処理水量の増加により改善したものの、類似団体平均値を下回った。</t>
    <rPh sb="49" eb="51">
      <t>ケイエイ</t>
    </rPh>
    <rPh sb="88" eb="90">
      <t>ゾウカ</t>
    </rPh>
    <rPh sb="96" eb="98">
      <t>ゾウカ</t>
    </rPh>
    <rPh sb="103" eb="106">
      <t>ゼンネンド</t>
    </rPh>
    <rPh sb="108" eb="110">
      <t>アッカ</t>
    </rPh>
    <rPh sb="131" eb="132">
      <t>ツヅ</t>
    </rPh>
    <rPh sb="202" eb="204">
      <t>ゾウカ</t>
    </rPh>
    <rPh sb="212" eb="215">
      <t>ゼンネンド</t>
    </rPh>
    <rPh sb="216" eb="217">
      <t>クラ</t>
    </rPh>
    <rPh sb="218" eb="220">
      <t>カイゼン</t>
    </rPh>
    <rPh sb="226" eb="228">
      <t>イゼン</t>
    </rPh>
    <rPh sb="231" eb="235">
      <t>ルイジダンタイ</t>
    </rPh>
    <rPh sb="235" eb="238">
      <t>ヘイキンチ</t>
    </rPh>
    <rPh sb="239" eb="240">
      <t>オオ</t>
    </rPh>
    <rPh sb="242" eb="244">
      <t>ウワマワ</t>
    </rPh>
    <rPh sb="309" eb="310">
      <t>ツヅ</t>
    </rPh>
    <rPh sb="317" eb="319">
      <t>レイワ</t>
    </rPh>
    <rPh sb="320" eb="322">
      <t>ネンド</t>
    </rPh>
    <rPh sb="331" eb="332">
      <t>シタ</t>
    </rPh>
    <rPh sb="381" eb="383">
      <t>レイワ</t>
    </rPh>
    <rPh sb="384" eb="386">
      <t>ネンド</t>
    </rPh>
    <rPh sb="387" eb="389">
      <t>リョウキン</t>
    </rPh>
    <rPh sb="389" eb="391">
      <t>シュウニュウ</t>
    </rPh>
    <rPh sb="392" eb="394">
      <t>ゾウカ</t>
    </rPh>
    <rPh sb="404" eb="406">
      <t>ウワマワ</t>
    </rPh>
    <rPh sb="441" eb="443">
      <t>ゾウカ</t>
    </rPh>
    <rPh sb="460" eb="461">
      <t>サ</t>
    </rPh>
    <rPh sb="523" eb="525">
      <t>ゾウカ</t>
    </rPh>
    <rPh sb="528" eb="530">
      <t>カイゼン</t>
    </rPh>
    <phoneticPr fontId="4"/>
  </si>
  <si>
    <t>　有形固定資産減価償却率は、下水道施設の老朽度合いを示す指標であるが、平成11年の供用開始後、施設の更新を行っていないため、徐々に増加する傾向にあり、類似団体平均値に比べて高い水準となっている。
　管渠老朽化率は、法定耐用年数の50年を経過した管渠の割合、管渠改善率は、当該年度に更新・修繕等を行った管渠の割合を、それぞれ示す指標である。供用開始後まだ24年しか経過していないため、どちらの指標も0％となってい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</si>
</sst>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8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6" fillId="0" borderId="6" xfId="0" applyFont="1" applyBorder="1" applyAlignment="1" applyProtection="1">
      <alignment horizontal="left" vertical="top" wrapText="1"/>
      <protection locked="0"/>
    </xf>
    <xf numFmtId="0" fontId="16" fillId="0" borderId="0" xfId="0" applyFont="1" applyAlignment="1" applyProtection="1">
      <alignment horizontal="left" vertical="top" wrapText="1"/>
      <protection locked="0"/>
    </xf>
    <xf numFmtId="0" fontId="16" fillId="0" borderId="7" xfId="0" applyFont="1" applyBorder="1" applyAlignment="1" applyProtection="1">
      <alignment horizontal="left" vertical="top" wrapText="1"/>
      <protection locked="0"/>
    </xf>
    <xf numFmtId="0" fontId="16" fillId="0" borderId="8" xfId="0" applyFont="1" applyBorder="1" applyAlignment="1" applyProtection="1">
      <alignment horizontal="left" vertical="top" wrapText="1"/>
      <protection locked="0"/>
    </xf>
    <xf numFmtId="0" fontId="16" fillId="0" borderId="1" xfId="0" applyFont="1" applyBorder="1" applyAlignment="1" applyProtection="1">
      <alignment horizontal="left" vertical="top" wrapText="1"/>
      <protection locked="0"/>
    </xf>
    <xf numFmtId="0" fontId="16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7" fillId="0" borderId="3" xfId="0" applyFont="1" applyBorder="1" applyAlignment="1">
      <alignment horizontal="left" vertical="center"/>
    </xf>
    <xf numFmtId="0" fontId="17" fillId="0" borderId="4" xfId="0" applyFont="1" applyBorder="1" applyAlignment="1">
      <alignment horizontal="left" vertical="center"/>
    </xf>
    <xf numFmtId="0" fontId="17" fillId="0" borderId="5" xfId="0" applyFont="1" applyBorder="1" applyAlignment="1">
      <alignment horizontal="left" vertical="center"/>
    </xf>
    <xf numFmtId="0" fontId="17" fillId="0" borderId="6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20-4767-85AA-C8A9D860BA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0.39</c:v>
                </c:pt>
                <c:pt idx="1">
                  <c:v>0.1</c:v>
                </c:pt>
                <c:pt idx="2">
                  <c:v>0.08</c:v>
                </c:pt>
                <c:pt idx="3">
                  <c:v>0.06</c:v>
                </c:pt>
                <c:pt idx="4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20-4767-85AA-C8A9D860BA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36.270000000000003</c:v>
                </c:pt>
                <c:pt idx="1">
                  <c:v>29.41</c:v>
                </c:pt>
                <c:pt idx="2">
                  <c:v>35.78</c:v>
                </c:pt>
                <c:pt idx="3">
                  <c:v>29.9</c:v>
                </c:pt>
                <c:pt idx="4">
                  <c:v>34.799999999999997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78-4CDB-8C0E-5E3830B7BD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42.4</c:v>
                </c:pt>
                <c:pt idx="1">
                  <c:v>42.28</c:v>
                </c:pt>
                <c:pt idx="2">
                  <c:v>41.06</c:v>
                </c:pt>
                <c:pt idx="3">
                  <c:v>42.09</c:v>
                </c:pt>
                <c:pt idx="4">
                  <c:v>42.15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78-4CDB-8C0E-5E3830B7BD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73.08</c:v>
                </c:pt>
                <c:pt idx="1">
                  <c:v>76.92</c:v>
                </c:pt>
                <c:pt idx="2">
                  <c:v>76.92</c:v>
                </c:pt>
                <c:pt idx="3">
                  <c:v>76.92</c:v>
                </c:pt>
                <c:pt idx="4">
                  <c:v>71.88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41-4C3D-9538-89924A8C7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84.19</c:v>
                </c:pt>
                <c:pt idx="1">
                  <c:v>84.34</c:v>
                </c:pt>
                <c:pt idx="2">
                  <c:v>84.34</c:v>
                </c:pt>
                <c:pt idx="3">
                  <c:v>84.73</c:v>
                </c:pt>
                <c:pt idx="4">
                  <c:v>84.21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41-4C3D-9538-89924A8C76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86.61</c:v>
                </c:pt>
                <c:pt idx="1">
                  <c:v>92.86</c:v>
                </c:pt>
                <c:pt idx="2">
                  <c:v>94.93</c:v>
                </c:pt>
                <c:pt idx="3">
                  <c:v>91.48</c:v>
                </c:pt>
                <c:pt idx="4">
                  <c:v>91.08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42-48F6-B9C4-6DF977949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105.78</c:v>
                </c:pt>
                <c:pt idx="1">
                  <c:v>106.09</c:v>
                </c:pt>
                <c:pt idx="2">
                  <c:v>106.44</c:v>
                </c:pt>
                <c:pt idx="3">
                  <c:v>107.11</c:v>
                </c:pt>
                <c:pt idx="4">
                  <c:v>106.38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42-48F6-B9C4-6DF977949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56.45</c:v>
                </c:pt>
                <c:pt idx="1">
                  <c:v>58.05</c:v>
                </c:pt>
                <c:pt idx="2">
                  <c:v>59.45</c:v>
                </c:pt>
                <c:pt idx="3">
                  <c:v>60.99</c:v>
                </c:pt>
                <c:pt idx="4">
                  <c:v>62.55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7E-4191-B8F9-3645900BD9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21.36</c:v>
                </c:pt>
                <c:pt idx="1">
                  <c:v>22.79</c:v>
                </c:pt>
                <c:pt idx="2">
                  <c:v>24.8</c:v>
                </c:pt>
                <c:pt idx="3">
                  <c:v>26.77</c:v>
                </c:pt>
                <c:pt idx="4">
                  <c:v>27.46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7E-4191-B8F9-3645900BD9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90-45B3-BBBB-8823B5CF6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#,##0.00;"△"#,##0.00;"-"</c:formatCode>
                <c:ptCount val="5"/>
                <c:pt idx="0">
                  <c:v>0.01</c:v>
                </c:pt>
                <c:pt idx="1">
                  <c:v>0.01</c:v>
                </c:pt>
                <c:pt idx="2">
                  <c:v>0.02</c:v>
                </c:pt>
                <c:pt idx="3">
                  <c:v>7.0000000000000007E-2</c:v>
                </c:pt>
                <c:pt idx="4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90-45B3-BBBB-8823B5CF6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#,##0.00;"△"#,##0.00;"-"</c:formatCode>
                <c:ptCount val="5"/>
                <c:pt idx="0">
                  <c:v>378.3</c:v>
                </c:pt>
                <c:pt idx="1">
                  <c:v>510.33</c:v>
                </c:pt>
                <c:pt idx="2">
                  <c:v>445.33</c:v>
                </c:pt>
                <c:pt idx="3">
                  <c:v>549.95000000000005</c:v>
                </c:pt>
                <c:pt idx="4">
                  <c:v>492.98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CC-4314-AA6B-25F4736DC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63.96</c:v>
                </c:pt>
                <c:pt idx="1">
                  <c:v>69.42</c:v>
                </c:pt>
                <c:pt idx="2">
                  <c:v>72.86</c:v>
                </c:pt>
                <c:pt idx="3">
                  <c:v>69.540000000000006</c:v>
                </c:pt>
                <c:pt idx="4">
                  <c:v>70.63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CC-4314-AA6B-25F4736DC4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1.38</c:v>
                </c:pt>
                <c:pt idx="1">
                  <c:v>2.83</c:v>
                </c:pt>
                <c:pt idx="2">
                  <c:v>0.84</c:v>
                </c:pt>
                <c:pt idx="3">
                  <c:v>0.71</c:v>
                </c:pt>
                <c:pt idx="4">
                  <c:v>0.91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FB-4F19-82F4-9192EE12A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44.24</c:v>
                </c:pt>
                <c:pt idx="1">
                  <c:v>43.07</c:v>
                </c:pt>
                <c:pt idx="2">
                  <c:v>45.42</c:v>
                </c:pt>
                <c:pt idx="3">
                  <c:v>50.63</c:v>
                </c:pt>
                <c:pt idx="4">
                  <c:v>53.28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FB-4F19-82F4-9192EE12A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1716.69</c:v>
                </c:pt>
                <c:pt idx="1">
                  <c:v>1875.55</c:v>
                </c:pt>
                <c:pt idx="2">
                  <c:v>1319.23</c:v>
                </c:pt>
                <c:pt idx="3">
                  <c:v>1229.29</c:v>
                </c:pt>
                <c:pt idx="4">
                  <c:v>775.19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95-496F-B857-31740C089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1258.43</c:v>
                </c:pt>
                <c:pt idx="1">
                  <c:v>1163.75</c:v>
                </c:pt>
                <c:pt idx="2">
                  <c:v>1195.47</c:v>
                </c:pt>
                <c:pt idx="3">
                  <c:v>1168.69</c:v>
                </c:pt>
                <c:pt idx="4">
                  <c:v>1142.44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95-496F-B857-31740C089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65.61</c:v>
                </c:pt>
                <c:pt idx="1">
                  <c:v>73.709999999999994</c:v>
                </c:pt>
                <c:pt idx="2">
                  <c:v>85.38</c:v>
                </c:pt>
                <c:pt idx="3">
                  <c:v>74.39</c:v>
                </c:pt>
                <c:pt idx="4">
                  <c:v>77.06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55-470C-B2BC-792309E5B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73.36</c:v>
                </c:pt>
                <c:pt idx="1">
                  <c:v>72.599999999999994</c:v>
                </c:pt>
                <c:pt idx="2">
                  <c:v>69.430000000000007</c:v>
                </c:pt>
                <c:pt idx="3">
                  <c:v>70.709999999999994</c:v>
                </c:pt>
                <c:pt idx="4">
                  <c:v>66.63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55-470C-B2BC-792309E5B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453.06</c:v>
                </c:pt>
                <c:pt idx="1">
                  <c:v>393.25</c:v>
                </c:pt>
                <c:pt idx="2">
                  <c:v>346.32</c:v>
                </c:pt>
                <c:pt idx="3">
                  <c:v>392.71</c:v>
                </c:pt>
                <c:pt idx="4">
                  <c:v>387.24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B8-43B6-B750-20C50FA25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224.88</c:v>
                </c:pt>
                <c:pt idx="1">
                  <c:v>228.64</c:v>
                </c:pt>
                <c:pt idx="2">
                  <c:v>239.46</c:v>
                </c:pt>
                <c:pt idx="3">
                  <c:v>233.15</c:v>
                </c:pt>
                <c:pt idx="4">
                  <c:v>252.17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B8-43B6-B750-20C50FA25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【105.07】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【63.54】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【50.90】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【1,099.15】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【43.17】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【225.78】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【72.92】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zoomScaleNormal="100" workbookViewId="0"/>
  </sheetViews>
  <sheetFormatPr defaultColWidth="2.6640625" defaultRowHeight="13.2" x14ac:dyDescent="0.2"/>
  <cols>
    <col min="1" max="1" width="2.6640625" customWidth="1"/>
    <col min="2" max="62" width="3.77734375" customWidth="1"/>
    <col min="64" max="78" width="3.109375" customWidth="1"/>
    <col min="79" max="79" width="4.44140625" bestFit="1" customWidth="1"/>
    <col min="81" max="82" width="4.44140625" bestFit="1" customWidth="1"/>
  </cols>
  <sheetData>
    <row r="1" spans="1:78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2">
      <c r="A2" s="2"/>
      <c r="B2" s="78" t="s">
        <v>0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</row>
    <row r="3" spans="1:78" ht="9.75" customHeight="1" x14ac:dyDescent="0.2">
      <c r="A3" s="2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</row>
    <row r="4" spans="1:78" ht="9.75" customHeight="1" x14ac:dyDescent="0.2">
      <c r="A4" s="2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</row>
    <row r="5" spans="1:78" ht="9.75" customHeight="1" x14ac:dyDescent="0.2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2">
      <c r="A6" s="2"/>
      <c r="B6" s="79" t="str">
        <f>データ!H6</f>
        <v>大阪府　岸和田市</v>
      </c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2">
      <c r="A7" s="2"/>
      <c r="B7" s="50" t="s">
        <v>1</v>
      </c>
      <c r="C7" s="50"/>
      <c r="D7" s="50"/>
      <c r="E7" s="50"/>
      <c r="F7" s="50"/>
      <c r="G7" s="50"/>
      <c r="H7" s="50"/>
      <c r="I7" s="50" t="s">
        <v>2</v>
      </c>
      <c r="J7" s="50"/>
      <c r="K7" s="50"/>
      <c r="L7" s="50"/>
      <c r="M7" s="50"/>
      <c r="N7" s="50"/>
      <c r="O7" s="50"/>
      <c r="P7" s="50" t="s">
        <v>3</v>
      </c>
      <c r="Q7" s="50"/>
      <c r="R7" s="50"/>
      <c r="S7" s="50"/>
      <c r="T7" s="50"/>
      <c r="U7" s="50"/>
      <c r="V7" s="50"/>
      <c r="W7" s="50" t="s">
        <v>4</v>
      </c>
      <c r="X7" s="50"/>
      <c r="Y7" s="50"/>
      <c r="Z7" s="50"/>
      <c r="AA7" s="50"/>
      <c r="AB7" s="50"/>
      <c r="AC7" s="50"/>
      <c r="AD7" s="50" t="s">
        <v>5</v>
      </c>
      <c r="AE7" s="50"/>
      <c r="AF7" s="50"/>
      <c r="AG7" s="50"/>
      <c r="AH7" s="50"/>
      <c r="AI7" s="50"/>
      <c r="AJ7" s="50"/>
      <c r="AK7" s="3"/>
      <c r="AL7" s="50" t="s">
        <v>6</v>
      </c>
      <c r="AM7" s="50"/>
      <c r="AN7" s="50"/>
      <c r="AO7" s="50"/>
      <c r="AP7" s="50"/>
      <c r="AQ7" s="50"/>
      <c r="AR7" s="50"/>
      <c r="AS7" s="50"/>
      <c r="AT7" s="50" t="s">
        <v>7</v>
      </c>
      <c r="AU7" s="50"/>
      <c r="AV7" s="50"/>
      <c r="AW7" s="50"/>
      <c r="AX7" s="50"/>
      <c r="AY7" s="50"/>
      <c r="AZ7" s="50"/>
      <c r="BA7" s="50"/>
      <c r="BB7" s="50" t="s">
        <v>8</v>
      </c>
      <c r="BC7" s="50"/>
      <c r="BD7" s="50"/>
      <c r="BE7" s="50"/>
      <c r="BF7" s="50"/>
      <c r="BG7" s="50"/>
      <c r="BH7" s="50"/>
      <c r="BI7" s="50"/>
      <c r="BJ7" s="3"/>
      <c r="BK7" s="3"/>
      <c r="BL7" s="80" t="s">
        <v>9</v>
      </c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2"/>
    </row>
    <row r="8" spans="1:78" ht="18.75" customHeight="1" x14ac:dyDescent="0.2">
      <c r="A8" s="2"/>
      <c r="B8" s="76" t="str">
        <f>データ!I6</f>
        <v>法適用</v>
      </c>
      <c r="C8" s="76"/>
      <c r="D8" s="76"/>
      <c r="E8" s="76"/>
      <c r="F8" s="76"/>
      <c r="G8" s="76"/>
      <c r="H8" s="76"/>
      <c r="I8" s="76" t="str">
        <f>データ!J6</f>
        <v>下水道事業</v>
      </c>
      <c r="J8" s="76"/>
      <c r="K8" s="76"/>
      <c r="L8" s="76"/>
      <c r="M8" s="76"/>
      <c r="N8" s="76"/>
      <c r="O8" s="76"/>
      <c r="P8" s="76" t="str">
        <f>データ!K6</f>
        <v>特定環境保全公共下水道</v>
      </c>
      <c r="Q8" s="76"/>
      <c r="R8" s="76"/>
      <c r="S8" s="76"/>
      <c r="T8" s="76"/>
      <c r="U8" s="76"/>
      <c r="V8" s="76"/>
      <c r="W8" s="76" t="str">
        <f>データ!L6</f>
        <v>D2</v>
      </c>
      <c r="X8" s="76"/>
      <c r="Y8" s="76"/>
      <c r="Z8" s="76"/>
      <c r="AA8" s="76"/>
      <c r="AB8" s="76"/>
      <c r="AC8" s="76"/>
      <c r="AD8" s="77" t="str">
        <f>データ!$M$6</f>
        <v>非設置</v>
      </c>
      <c r="AE8" s="77"/>
      <c r="AF8" s="77"/>
      <c r="AG8" s="77"/>
      <c r="AH8" s="77"/>
      <c r="AI8" s="77"/>
      <c r="AJ8" s="77"/>
      <c r="AK8" s="3"/>
      <c r="AL8" s="44">
        <f>データ!S6</f>
        <v>186596</v>
      </c>
      <c r="AM8" s="44"/>
      <c r="AN8" s="44"/>
      <c r="AO8" s="44"/>
      <c r="AP8" s="44"/>
      <c r="AQ8" s="44"/>
      <c r="AR8" s="44"/>
      <c r="AS8" s="44"/>
      <c r="AT8" s="45">
        <f>データ!T6</f>
        <v>72.72</v>
      </c>
      <c r="AU8" s="45"/>
      <c r="AV8" s="45"/>
      <c r="AW8" s="45"/>
      <c r="AX8" s="45"/>
      <c r="AY8" s="45"/>
      <c r="AZ8" s="45"/>
      <c r="BA8" s="45"/>
      <c r="BB8" s="45">
        <f>データ!U6</f>
        <v>2565.9499999999998</v>
      </c>
      <c r="BC8" s="45"/>
      <c r="BD8" s="45"/>
      <c r="BE8" s="45"/>
      <c r="BF8" s="45"/>
      <c r="BG8" s="45"/>
      <c r="BH8" s="45"/>
      <c r="BI8" s="45"/>
      <c r="BJ8" s="3"/>
      <c r="BK8" s="3"/>
      <c r="BL8" s="72" t="s">
        <v>10</v>
      </c>
      <c r="BM8" s="73"/>
      <c r="BN8" s="74" t="s">
        <v>11</v>
      </c>
      <c r="BO8" s="74"/>
      <c r="BP8" s="74"/>
      <c r="BQ8" s="74"/>
      <c r="BR8" s="74"/>
      <c r="BS8" s="74"/>
      <c r="BT8" s="74"/>
      <c r="BU8" s="74"/>
      <c r="BV8" s="74"/>
      <c r="BW8" s="74"/>
      <c r="BX8" s="74"/>
      <c r="BY8" s="75"/>
    </row>
    <row r="9" spans="1:78" ht="18.75" customHeight="1" x14ac:dyDescent="0.2">
      <c r="A9" s="2"/>
      <c r="B9" s="50" t="s">
        <v>12</v>
      </c>
      <c r="C9" s="50"/>
      <c r="D9" s="50"/>
      <c r="E9" s="50"/>
      <c r="F9" s="50"/>
      <c r="G9" s="50"/>
      <c r="H9" s="50"/>
      <c r="I9" s="50" t="s">
        <v>13</v>
      </c>
      <c r="J9" s="50"/>
      <c r="K9" s="50"/>
      <c r="L9" s="50"/>
      <c r="M9" s="50"/>
      <c r="N9" s="50"/>
      <c r="O9" s="50"/>
      <c r="P9" s="50" t="s">
        <v>14</v>
      </c>
      <c r="Q9" s="50"/>
      <c r="R9" s="50"/>
      <c r="S9" s="50"/>
      <c r="T9" s="50"/>
      <c r="U9" s="50"/>
      <c r="V9" s="50"/>
      <c r="W9" s="50" t="s">
        <v>15</v>
      </c>
      <c r="X9" s="50"/>
      <c r="Y9" s="50"/>
      <c r="Z9" s="50"/>
      <c r="AA9" s="50"/>
      <c r="AB9" s="50"/>
      <c r="AC9" s="50"/>
      <c r="AD9" s="50" t="s">
        <v>16</v>
      </c>
      <c r="AE9" s="50"/>
      <c r="AF9" s="50"/>
      <c r="AG9" s="50"/>
      <c r="AH9" s="50"/>
      <c r="AI9" s="50"/>
      <c r="AJ9" s="50"/>
      <c r="AK9" s="3"/>
      <c r="AL9" s="50" t="s">
        <v>17</v>
      </c>
      <c r="AM9" s="50"/>
      <c r="AN9" s="50"/>
      <c r="AO9" s="50"/>
      <c r="AP9" s="50"/>
      <c r="AQ9" s="50"/>
      <c r="AR9" s="50"/>
      <c r="AS9" s="50"/>
      <c r="AT9" s="50" t="s">
        <v>18</v>
      </c>
      <c r="AU9" s="50"/>
      <c r="AV9" s="50"/>
      <c r="AW9" s="50"/>
      <c r="AX9" s="50"/>
      <c r="AY9" s="50"/>
      <c r="AZ9" s="50"/>
      <c r="BA9" s="50"/>
      <c r="BB9" s="50" t="s">
        <v>19</v>
      </c>
      <c r="BC9" s="50"/>
      <c r="BD9" s="50"/>
      <c r="BE9" s="50"/>
      <c r="BF9" s="50"/>
      <c r="BG9" s="50"/>
      <c r="BH9" s="50"/>
      <c r="BI9" s="50"/>
      <c r="BJ9" s="3"/>
      <c r="BK9" s="3"/>
      <c r="BL9" s="51" t="s">
        <v>20</v>
      </c>
      <c r="BM9" s="52"/>
      <c r="BN9" s="53" t="s">
        <v>21</v>
      </c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4"/>
    </row>
    <row r="10" spans="1:78" ht="18.75" customHeight="1" x14ac:dyDescent="0.2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>
        <f>データ!O6</f>
        <v>14.35</v>
      </c>
      <c r="J10" s="45"/>
      <c r="K10" s="45"/>
      <c r="L10" s="45"/>
      <c r="M10" s="45"/>
      <c r="N10" s="45"/>
      <c r="O10" s="45"/>
      <c r="P10" s="45">
        <f>データ!P6</f>
        <v>0.02</v>
      </c>
      <c r="Q10" s="45"/>
      <c r="R10" s="45"/>
      <c r="S10" s="45"/>
      <c r="T10" s="45"/>
      <c r="U10" s="45"/>
      <c r="V10" s="45"/>
      <c r="W10" s="45">
        <f>データ!Q6</f>
        <v>99.5</v>
      </c>
      <c r="X10" s="45"/>
      <c r="Y10" s="45"/>
      <c r="Z10" s="45"/>
      <c r="AA10" s="45"/>
      <c r="AB10" s="45"/>
      <c r="AC10" s="45"/>
      <c r="AD10" s="44">
        <f>データ!R6</f>
        <v>2871</v>
      </c>
      <c r="AE10" s="44"/>
      <c r="AF10" s="44"/>
      <c r="AG10" s="44"/>
      <c r="AH10" s="44"/>
      <c r="AI10" s="44"/>
      <c r="AJ10" s="44"/>
      <c r="AK10" s="2"/>
      <c r="AL10" s="44">
        <f>データ!V6</f>
        <v>32</v>
      </c>
      <c r="AM10" s="44"/>
      <c r="AN10" s="44"/>
      <c r="AO10" s="44"/>
      <c r="AP10" s="44"/>
      <c r="AQ10" s="44"/>
      <c r="AR10" s="44"/>
      <c r="AS10" s="44"/>
      <c r="AT10" s="45">
        <f>データ!W6</f>
        <v>0.08</v>
      </c>
      <c r="AU10" s="45"/>
      <c r="AV10" s="45"/>
      <c r="AW10" s="45"/>
      <c r="AX10" s="45"/>
      <c r="AY10" s="45"/>
      <c r="AZ10" s="45"/>
      <c r="BA10" s="45"/>
      <c r="BB10" s="45">
        <f>データ!X6</f>
        <v>400</v>
      </c>
      <c r="BC10" s="45"/>
      <c r="BD10" s="45"/>
      <c r="BE10" s="45"/>
      <c r="BF10" s="45"/>
      <c r="BG10" s="45"/>
      <c r="BH10" s="45"/>
      <c r="BI10" s="45"/>
      <c r="BJ10" s="2"/>
      <c r="BK10" s="2"/>
      <c r="BL10" s="46" t="s">
        <v>22</v>
      </c>
      <c r="BM10" s="47"/>
      <c r="BN10" s="48" t="s">
        <v>23</v>
      </c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9"/>
    </row>
    <row r="11" spans="1:78" ht="9.7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24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 x14ac:dyDescent="0.2">
      <c r="A14" s="2"/>
      <c r="B14" s="57" t="s">
        <v>25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60" t="s">
        <v>26</v>
      </c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2"/>
    </row>
    <row r="15" spans="1:78" ht="13.5" customHeight="1" x14ac:dyDescent="0.2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63"/>
      <c r="BM15" s="64"/>
      <c r="BN15" s="64"/>
      <c r="BO15" s="64"/>
      <c r="BP15" s="64"/>
      <c r="BQ15" s="64"/>
      <c r="BR15" s="64"/>
      <c r="BS15" s="64"/>
      <c r="BT15" s="64"/>
      <c r="BU15" s="64"/>
      <c r="BV15" s="64"/>
      <c r="BW15" s="64"/>
      <c r="BX15" s="64"/>
      <c r="BY15" s="64"/>
      <c r="BZ15" s="65"/>
    </row>
    <row r="16" spans="1:78" ht="13.5" customHeight="1" x14ac:dyDescent="0.2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6" t="s">
        <v>114</v>
      </c>
      <c r="BM16" s="67"/>
      <c r="BN16" s="67"/>
      <c r="BO16" s="67"/>
      <c r="BP16" s="67"/>
      <c r="BQ16" s="67"/>
      <c r="BR16" s="67"/>
      <c r="BS16" s="67"/>
      <c r="BT16" s="67"/>
      <c r="BU16" s="67"/>
      <c r="BV16" s="67"/>
      <c r="BW16" s="67"/>
      <c r="BX16" s="67"/>
      <c r="BY16" s="67"/>
      <c r="BZ16" s="68"/>
    </row>
    <row r="17" spans="1:78" ht="13.5" customHeight="1" x14ac:dyDescent="0.2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6"/>
      <c r="BM17" s="67"/>
      <c r="BN17" s="67"/>
      <c r="BO17" s="67"/>
      <c r="BP17" s="67"/>
      <c r="BQ17" s="67"/>
      <c r="BR17" s="67"/>
      <c r="BS17" s="67"/>
      <c r="BT17" s="67"/>
      <c r="BU17" s="67"/>
      <c r="BV17" s="67"/>
      <c r="BW17" s="67"/>
      <c r="BX17" s="67"/>
      <c r="BY17" s="67"/>
      <c r="BZ17" s="68"/>
    </row>
    <row r="18" spans="1:78" ht="13.5" customHeight="1" x14ac:dyDescent="0.2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6"/>
      <c r="BM18" s="67"/>
      <c r="BN18" s="67"/>
      <c r="BO18" s="67"/>
      <c r="BP18" s="67"/>
      <c r="BQ18" s="67"/>
      <c r="BR18" s="67"/>
      <c r="BS18" s="67"/>
      <c r="BT18" s="67"/>
      <c r="BU18" s="67"/>
      <c r="BV18" s="67"/>
      <c r="BW18" s="67"/>
      <c r="BX18" s="67"/>
      <c r="BY18" s="67"/>
      <c r="BZ18" s="68"/>
    </row>
    <row r="19" spans="1:78" ht="13.5" customHeight="1" x14ac:dyDescent="0.2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6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8"/>
    </row>
    <row r="20" spans="1:78" ht="13.5" customHeight="1" x14ac:dyDescent="0.2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6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8"/>
    </row>
    <row r="21" spans="1:78" ht="13.5" customHeight="1" x14ac:dyDescent="0.2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6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8"/>
    </row>
    <row r="22" spans="1:78" ht="13.5" customHeight="1" x14ac:dyDescent="0.2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6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8"/>
    </row>
    <row r="23" spans="1:78" ht="13.5" customHeight="1" x14ac:dyDescent="0.2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6"/>
      <c r="BM23" s="67"/>
      <c r="BN23" s="67"/>
      <c r="BO23" s="67"/>
      <c r="BP23" s="67"/>
      <c r="BQ23" s="67"/>
      <c r="BR23" s="67"/>
      <c r="BS23" s="67"/>
      <c r="BT23" s="67"/>
      <c r="BU23" s="67"/>
      <c r="BV23" s="67"/>
      <c r="BW23" s="67"/>
      <c r="BX23" s="67"/>
      <c r="BY23" s="67"/>
      <c r="BZ23" s="68"/>
    </row>
    <row r="24" spans="1:78" ht="13.5" customHeight="1" x14ac:dyDescent="0.2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6"/>
      <c r="BM24" s="67"/>
      <c r="BN24" s="67"/>
      <c r="BO24" s="67"/>
      <c r="BP24" s="67"/>
      <c r="BQ24" s="67"/>
      <c r="BR24" s="67"/>
      <c r="BS24" s="67"/>
      <c r="BT24" s="67"/>
      <c r="BU24" s="67"/>
      <c r="BV24" s="67"/>
      <c r="BW24" s="67"/>
      <c r="BX24" s="67"/>
      <c r="BY24" s="67"/>
      <c r="BZ24" s="68"/>
    </row>
    <row r="25" spans="1:78" ht="13.5" customHeight="1" x14ac:dyDescent="0.2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6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8"/>
    </row>
    <row r="26" spans="1:78" ht="13.5" customHeight="1" x14ac:dyDescent="0.2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6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8"/>
    </row>
    <row r="27" spans="1:78" ht="13.5" customHeight="1" x14ac:dyDescent="0.2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6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8"/>
    </row>
    <row r="28" spans="1:78" ht="13.5" customHeight="1" x14ac:dyDescent="0.2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6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8"/>
    </row>
    <row r="29" spans="1:78" ht="13.5" customHeight="1" x14ac:dyDescent="0.2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6"/>
      <c r="BM29" s="67"/>
      <c r="BN29" s="67"/>
      <c r="BO29" s="67"/>
      <c r="BP29" s="67"/>
      <c r="BQ29" s="67"/>
      <c r="BR29" s="67"/>
      <c r="BS29" s="67"/>
      <c r="BT29" s="67"/>
      <c r="BU29" s="67"/>
      <c r="BV29" s="67"/>
      <c r="BW29" s="67"/>
      <c r="BX29" s="67"/>
      <c r="BY29" s="67"/>
      <c r="BZ29" s="68"/>
    </row>
    <row r="30" spans="1:78" ht="13.5" customHeight="1" x14ac:dyDescent="0.2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6"/>
      <c r="BM30" s="67"/>
      <c r="BN30" s="67"/>
      <c r="BO30" s="67"/>
      <c r="BP30" s="67"/>
      <c r="BQ30" s="67"/>
      <c r="BR30" s="67"/>
      <c r="BS30" s="67"/>
      <c r="BT30" s="67"/>
      <c r="BU30" s="67"/>
      <c r="BV30" s="67"/>
      <c r="BW30" s="67"/>
      <c r="BX30" s="67"/>
      <c r="BY30" s="67"/>
      <c r="BZ30" s="68"/>
    </row>
    <row r="31" spans="1:78" ht="13.5" customHeight="1" x14ac:dyDescent="0.2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6"/>
      <c r="BM31" s="67"/>
      <c r="BN31" s="67"/>
      <c r="BO31" s="67"/>
      <c r="BP31" s="67"/>
      <c r="BQ31" s="67"/>
      <c r="BR31" s="67"/>
      <c r="BS31" s="67"/>
      <c r="BT31" s="67"/>
      <c r="BU31" s="67"/>
      <c r="BV31" s="67"/>
      <c r="BW31" s="67"/>
      <c r="BX31" s="67"/>
      <c r="BY31" s="67"/>
      <c r="BZ31" s="68"/>
    </row>
    <row r="32" spans="1:78" ht="13.5" customHeight="1" x14ac:dyDescent="0.2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6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8"/>
    </row>
    <row r="33" spans="1:78" ht="13.5" customHeight="1" x14ac:dyDescent="0.2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6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8"/>
    </row>
    <row r="34" spans="1:78" ht="13.5" customHeight="1" x14ac:dyDescent="0.2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6"/>
      <c r="BM34" s="67"/>
      <c r="BN34" s="67"/>
      <c r="BO34" s="67"/>
      <c r="BP34" s="67"/>
      <c r="BQ34" s="67"/>
      <c r="BR34" s="67"/>
      <c r="BS34" s="67"/>
      <c r="BT34" s="67"/>
      <c r="BU34" s="67"/>
      <c r="BV34" s="67"/>
      <c r="BW34" s="67"/>
      <c r="BX34" s="67"/>
      <c r="BY34" s="67"/>
      <c r="BZ34" s="68"/>
    </row>
    <row r="35" spans="1:78" ht="13.5" customHeight="1" x14ac:dyDescent="0.2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6"/>
      <c r="BM35" s="67"/>
      <c r="BN35" s="67"/>
      <c r="BO35" s="67"/>
      <c r="BP35" s="67"/>
      <c r="BQ35" s="67"/>
      <c r="BR35" s="67"/>
      <c r="BS35" s="67"/>
      <c r="BT35" s="67"/>
      <c r="BU35" s="67"/>
      <c r="BV35" s="67"/>
      <c r="BW35" s="67"/>
      <c r="BX35" s="67"/>
      <c r="BY35" s="67"/>
      <c r="BZ35" s="68"/>
    </row>
    <row r="36" spans="1:78" ht="13.5" customHeight="1" x14ac:dyDescent="0.2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6"/>
      <c r="BM36" s="67"/>
      <c r="BN36" s="67"/>
      <c r="BO36" s="67"/>
      <c r="BP36" s="67"/>
      <c r="BQ36" s="67"/>
      <c r="BR36" s="67"/>
      <c r="BS36" s="67"/>
      <c r="BT36" s="67"/>
      <c r="BU36" s="67"/>
      <c r="BV36" s="67"/>
      <c r="BW36" s="67"/>
      <c r="BX36" s="67"/>
      <c r="BY36" s="67"/>
      <c r="BZ36" s="68"/>
    </row>
    <row r="37" spans="1:78" ht="13.5" customHeight="1" x14ac:dyDescent="0.2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6"/>
      <c r="BM37" s="67"/>
      <c r="BN37" s="67"/>
      <c r="BO37" s="67"/>
      <c r="BP37" s="67"/>
      <c r="BQ37" s="67"/>
      <c r="BR37" s="67"/>
      <c r="BS37" s="67"/>
      <c r="BT37" s="67"/>
      <c r="BU37" s="67"/>
      <c r="BV37" s="67"/>
      <c r="BW37" s="67"/>
      <c r="BX37" s="67"/>
      <c r="BY37" s="67"/>
      <c r="BZ37" s="68"/>
    </row>
    <row r="38" spans="1:78" ht="13.5" customHeight="1" x14ac:dyDescent="0.2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6"/>
      <c r="BM38" s="67"/>
      <c r="BN38" s="67"/>
      <c r="BO38" s="67"/>
      <c r="BP38" s="67"/>
      <c r="BQ38" s="67"/>
      <c r="BR38" s="67"/>
      <c r="BS38" s="67"/>
      <c r="BT38" s="67"/>
      <c r="BU38" s="67"/>
      <c r="BV38" s="67"/>
      <c r="BW38" s="67"/>
      <c r="BX38" s="67"/>
      <c r="BY38" s="67"/>
      <c r="BZ38" s="68"/>
    </row>
    <row r="39" spans="1:78" ht="13.5" customHeight="1" x14ac:dyDescent="0.2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6"/>
      <c r="BM39" s="67"/>
      <c r="BN39" s="67"/>
      <c r="BO39" s="67"/>
      <c r="BP39" s="67"/>
      <c r="BQ39" s="67"/>
      <c r="BR39" s="67"/>
      <c r="BS39" s="67"/>
      <c r="BT39" s="67"/>
      <c r="BU39" s="67"/>
      <c r="BV39" s="67"/>
      <c r="BW39" s="67"/>
      <c r="BX39" s="67"/>
      <c r="BY39" s="67"/>
      <c r="BZ39" s="68"/>
    </row>
    <row r="40" spans="1:78" ht="13.5" customHeight="1" x14ac:dyDescent="0.2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6"/>
      <c r="BM40" s="67"/>
      <c r="BN40" s="67"/>
      <c r="BO40" s="67"/>
      <c r="BP40" s="67"/>
      <c r="BQ40" s="67"/>
      <c r="BR40" s="67"/>
      <c r="BS40" s="67"/>
      <c r="BT40" s="67"/>
      <c r="BU40" s="67"/>
      <c r="BV40" s="67"/>
      <c r="BW40" s="67"/>
      <c r="BX40" s="67"/>
      <c r="BY40" s="67"/>
      <c r="BZ40" s="68"/>
    </row>
    <row r="41" spans="1:78" ht="13.5" customHeight="1" x14ac:dyDescent="0.2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6"/>
      <c r="BM41" s="67"/>
      <c r="BN41" s="67"/>
      <c r="BO41" s="67"/>
      <c r="BP41" s="67"/>
      <c r="BQ41" s="67"/>
      <c r="BR41" s="67"/>
      <c r="BS41" s="67"/>
      <c r="BT41" s="67"/>
      <c r="BU41" s="67"/>
      <c r="BV41" s="67"/>
      <c r="BW41" s="67"/>
      <c r="BX41" s="67"/>
      <c r="BY41" s="67"/>
      <c r="BZ41" s="68"/>
    </row>
    <row r="42" spans="1:78" ht="13.5" customHeight="1" x14ac:dyDescent="0.2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6"/>
      <c r="BM42" s="67"/>
      <c r="BN42" s="67"/>
      <c r="BO42" s="67"/>
      <c r="BP42" s="67"/>
      <c r="BQ42" s="67"/>
      <c r="BR42" s="67"/>
      <c r="BS42" s="67"/>
      <c r="BT42" s="67"/>
      <c r="BU42" s="67"/>
      <c r="BV42" s="67"/>
      <c r="BW42" s="67"/>
      <c r="BX42" s="67"/>
      <c r="BY42" s="67"/>
      <c r="BZ42" s="68"/>
    </row>
    <row r="43" spans="1:78" ht="13.5" customHeight="1" x14ac:dyDescent="0.2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6"/>
      <c r="BM43" s="67"/>
      <c r="BN43" s="67"/>
      <c r="BO43" s="67"/>
      <c r="BP43" s="67"/>
      <c r="BQ43" s="67"/>
      <c r="BR43" s="67"/>
      <c r="BS43" s="67"/>
      <c r="BT43" s="67"/>
      <c r="BU43" s="67"/>
      <c r="BV43" s="67"/>
      <c r="BW43" s="67"/>
      <c r="BX43" s="67"/>
      <c r="BY43" s="67"/>
      <c r="BZ43" s="68"/>
    </row>
    <row r="44" spans="1:78" ht="13.5" customHeight="1" x14ac:dyDescent="0.2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9"/>
      <c r="BM44" s="70"/>
      <c r="BN44" s="70"/>
      <c r="BO44" s="70"/>
      <c r="BP44" s="70"/>
      <c r="BQ44" s="70"/>
      <c r="BR44" s="70"/>
      <c r="BS44" s="70"/>
      <c r="BT44" s="70"/>
      <c r="BU44" s="70"/>
      <c r="BV44" s="70"/>
      <c r="BW44" s="70"/>
      <c r="BX44" s="70"/>
      <c r="BY44" s="70"/>
      <c r="BZ44" s="71"/>
    </row>
    <row r="45" spans="1:78" ht="13.5" customHeight="1" x14ac:dyDescent="0.2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7" t="s">
        <v>27</v>
      </c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9"/>
    </row>
    <row r="46" spans="1:78" ht="13.5" customHeight="1" x14ac:dyDescent="0.2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0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2"/>
    </row>
    <row r="47" spans="1:78" ht="13.5" customHeight="1" x14ac:dyDescent="0.2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 t="s">
        <v>115</v>
      </c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</row>
    <row r="48" spans="1:78" ht="13.5" customHeight="1" x14ac:dyDescent="0.2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8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30"/>
    </row>
    <row r="49" spans="1:78" ht="13.5" customHeight="1" x14ac:dyDescent="0.2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8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30"/>
    </row>
    <row r="50" spans="1:78" ht="13.5" customHeight="1" x14ac:dyDescent="0.2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8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30"/>
    </row>
    <row r="51" spans="1:78" ht="13.5" customHeight="1" x14ac:dyDescent="0.2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8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0"/>
    </row>
    <row r="52" spans="1:78" ht="13.5" customHeight="1" x14ac:dyDescent="0.2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8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30"/>
    </row>
    <row r="53" spans="1:78" ht="13.5" customHeight="1" x14ac:dyDescent="0.2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8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0"/>
    </row>
    <row r="54" spans="1:78" ht="13.5" customHeight="1" x14ac:dyDescent="0.2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8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30"/>
    </row>
    <row r="55" spans="1:78" ht="13.5" customHeight="1" x14ac:dyDescent="0.2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8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0"/>
    </row>
    <row r="56" spans="1:78" ht="13.5" customHeight="1" x14ac:dyDescent="0.2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8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30"/>
    </row>
    <row r="57" spans="1:78" ht="13.5" customHeight="1" x14ac:dyDescent="0.2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8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30"/>
    </row>
    <row r="58" spans="1:78" ht="13.5" customHeight="1" x14ac:dyDescent="0.2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8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30"/>
    </row>
    <row r="59" spans="1:78" ht="13.5" customHeight="1" x14ac:dyDescent="0.2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8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</row>
    <row r="60" spans="1:78" ht="13.5" customHeight="1" x14ac:dyDescent="0.2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28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30"/>
    </row>
    <row r="61" spans="1:78" ht="13.5" customHeight="1" x14ac:dyDescent="0.2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2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30"/>
    </row>
    <row r="62" spans="1:78" ht="13.5" customHeight="1" x14ac:dyDescent="0.2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8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30"/>
    </row>
    <row r="63" spans="1:78" ht="13.5" customHeight="1" x14ac:dyDescent="0.2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78" ht="13.5" customHeight="1" x14ac:dyDescent="0.2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7" t="s">
        <v>29</v>
      </c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9"/>
    </row>
    <row r="65" spans="1:78" ht="13.5" customHeight="1" x14ac:dyDescent="0.2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2"/>
    </row>
    <row r="66" spans="1:78" ht="13.5" customHeight="1" x14ac:dyDescent="0.2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8" t="s">
        <v>113</v>
      </c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30"/>
    </row>
    <row r="67" spans="1:78" ht="13.5" customHeight="1" x14ac:dyDescent="0.2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8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30"/>
    </row>
    <row r="68" spans="1:78" ht="13.5" customHeight="1" x14ac:dyDescent="0.2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8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30"/>
    </row>
    <row r="69" spans="1:78" ht="13.5" customHeight="1" x14ac:dyDescent="0.2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8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30"/>
    </row>
    <row r="70" spans="1:78" ht="13.5" customHeight="1" x14ac:dyDescent="0.2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8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30"/>
    </row>
    <row r="71" spans="1:78" ht="13.5" customHeight="1" x14ac:dyDescent="0.2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8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30"/>
    </row>
    <row r="72" spans="1:78" ht="13.5" customHeight="1" x14ac:dyDescent="0.2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8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30"/>
    </row>
    <row r="73" spans="1:78" ht="13.5" customHeight="1" x14ac:dyDescent="0.2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8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30"/>
    </row>
    <row r="74" spans="1:78" ht="13.5" customHeight="1" x14ac:dyDescent="0.2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8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30"/>
    </row>
    <row r="75" spans="1:78" ht="13.5" customHeight="1" x14ac:dyDescent="0.2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8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30"/>
    </row>
    <row r="76" spans="1:78" ht="13.5" customHeight="1" x14ac:dyDescent="0.2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8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30"/>
    </row>
    <row r="77" spans="1:78" ht="13.5" customHeight="1" x14ac:dyDescent="0.2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8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30"/>
    </row>
    <row r="78" spans="1:78" ht="13.5" customHeight="1" x14ac:dyDescent="0.2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8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30"/>
    </row>
    <row r="79" spans="1:78" ht="13.5" customHeight="1" x14ac:dyDescent="0.2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8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30"/>
    </row>
    <row r="80" spans="1:78" ht="13.5" customHeight="1" x14ac:dyDescent="0.2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8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30"/>
    </row>
    <row r="81" spans="1:78" ht="13.5" customHeight="1" x14ac:dyDescent="0.2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8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30"/>
    </row>
    <row r="82" spans="1:78" ht="13.5" customHeight="1" x14ac:dyDescent="0.2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1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3"/>
    </row>
    <row r="83" spans="1:78" x14ac:dyDescent="0.2">
      <c r="C83" s="43" t="s">
        <v>30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</row>
    <row r="84" spans="1:78" hidden="1" x14ac:dyDescent="0.2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2">
      <c r="B85" s="12"/>
      <c r="C85" s="12"/>
      <c r="D85" s="12"/>
      <c r="E85" s="12" t="str">
        <f>データ!AI6</f>
        <v>【105.07】</v>
      </c>
      <c r="F85" s="12" t="str">
        <f>データ!AT6</f>
        <v>【63.54】</v>
      </c>
      <c r="G85" s="12" t="str">
        <f>データ!BE6</f>
        <v>【50.90】</v>
      </c>
      <c r="H85" s="12" t="str">
        <f>データ!BP6</f>
        <v>【1,099.15】</v>
      </c>
      <c r="I85" s="12" t="str">
        <f>データ!CA6</f>
        <v>【72.92】</v>
      </c>
      <c r="J85" s="12" t="str">
        <f>データ!CL6</f>
        <v>【225.78】</v>
      </c>
      <c r="K85" s="12" t="str">
        <f>データ!CW6</f>
        <v>【43.17】</v>
      </c>
      <c r="L85" s="12" t="str">
        <f>データ!DH6</f>
        <v>【86.31】</v>
      </c>
      <c r="M85" s="12" t="str">
        <f>データ!DS6</f>
        <v>【30.82】</v>
      </c>
      <c r="N85" s="12" t="str">
        <f>データ!ED6</f>
        <v>【0.06】</v>
      </c>
      <c r="O85" s="12" t="str">
        <f>データ!EO6</f>
        <v>【0.15】</v>
      </c>
    </row>
  </sheetData>
  <sheetProtection algorithmName="SHA-512" hashValue="2Zqfx5oDbswdmTo37fj7LbHvVIacD4j6wwsFAn2IcbBp7cY1ybAlZvX+QOZCRlTYe+g7bW1LFw1eiD9GsWIYeA==" saltValue="Y6D7sry+Isb4bxl/PSW09g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AL10:AS10"/>
    <mergeCell ref="AT10:BA10"/>
    <mergeCell ref="BB10:BI10"/>
    <mergeCell ref="BL10:BM10"/>
    <mergeCell ref="BN10:BY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2" x14ac:dyDescent="0.2"/>
  <cols>
    <col min="2" max="144" width="11.88671875" customWidth="1"/>
  </cols>
  <sheetData>
    <row r="1" spans="1:148" x14ac:dyDescent="0.2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2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2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84" t="s">
        <v>52</v>
      </c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5"/>
      <c r="V3" s="85"/>
      <c r="W3" s="85"/>
      <c r="X3" s="86"/>
      <c r="Y3" s="90" t="s">
        <v>53</v>
      </c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  <c r="BL3" s="83"/>
      <c r="BM3" s="83"/>
      <c r="BN3" s="83"/>
      <c r="BO3" s="83"/>
      <c r="BP3" s="83"/>
      <c r="BQ3" s="83"/>
      <c r="BR3" s="83"/>
      <c r="BS3" s="83"/>
      <c r="BT3" s="83"/>
      <c r="BU3" s="83"/>
      <c r="BV3" s="83"/>
      <c r="BW3" s="83"/>
      <c r="BX3" s="83"/>
      <c r="BY3" s="83"/>
      <c r="BZ3" s="83"/>
      <c r="CA3" s="83"/>
      <c r="CB3" s="83"/>
      <c r="CC3" s="83"/>
      <c r="CD3" s="83"/>
      <c r="CE3" s="83"/>
      <c r="CF3" s="83"/>
      <c r="CG3" s="83"/>
      <c r="CH3" s="83"/>
      <c r="CI3" s="83"/>
      <c r="CJ3" s="83"/>
      <c r="CK3" s="83"/>
      <c r="CL3" s="83"/>
      <c r="CM3" s="83"/>
      <c r="CN3" s="83"/>
      <c r="CO3" s="83"/>
      <c r="CP3" s="83"/>
      <c r="CQ3" s="83"/>
      <c r="CR3" s="83"/>
      <c r="CS3" s="83"/>
      <c r="CT3" s="83"/>
      <c r="CU3" s="83"/>
      <c r="CV3" s="83"/>
      <c r="CW3" s="83"/>
      <c r="CX3" s="83"/>
      <c r="CY3" s="83"/>
      <c r="CZ3" s="83"/>
      <c r="DA3" s="83"/>
      <c r="DB3" s="83"/>
      <c r="DC3" s="83"/>
      <c r="DD3" s="83"/>
      <c r="DE3" s="83"/>
      <c r="DF3" s="83"/>
      <c r="DG3" s="83"/>
      <c r="DH3" s="83"/>
      <c r="DI3" s="83" t="s">
        <v>54</v>
      </c>
      <c r="DJ3" s="83"/>
      <c r="DK3" s="83"/>
      <c r="DL3" s="83"/>
      <c r="DM3" s="83"/>
      <c r="DN3" s="83"/>
      <c r="DO3" s="83"/>
      <c r="DP3" s="83"/>
      <c r="DQ3" s="83"/>
      <c r="DR3" s="83"/>
      <c r="DS3" s="83"/>
      <c r="DT3" s="83"/>
      <c r="DU3" s="83"/>
      <c r="DV3" s="83"/>
      <c r="DW3" s="83"/>
      <c r="DX3" s="83"/>
      <c r="DY3" s="83"/>
      <c r="DZ3" s="83"/>
      <c r="EA3" s="83"/>
      <c r="EB3" s="83"/>
      <c r="EC3" s="83"/>
      <c r="ED3" s="83"/>
      <c r="EE3" s="83"/>
      <c r="EF3" s="83"/>
      <c r="EG3" s="83"/>
      <c r="EH3" s="83"/>
      <c r="EI3" s="83"/>
      <c r="EJ3" s="83"/>
      <c r="EK3" s="83"/>
      <c r="EL3" s="83"/>
      <c r="EM3" s="83"/>
      <c r="EN3" s="83"/>
      <c r="EO3" s="83"/>
    </row>
    <row r="4" spans="1:148" x14ac:dyDescent="0.2">
      <c r="A4" s="14" t="s">
        <v>55</v>
      </c>
      <c r="B4" s="16"/>
      <c r="C4" s="16"/>
      <c r="D4" s="16"/>
      <c r="E4" s="16"/>
      <c r="F4" s="16"/>
      <c r="G4" s="16"/>
      <c r="H4" s="87"/>
      <c r="I4" s="88"/>
      <c r="J4" s="88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9"/>
      <c r="Y4" s="83" t="s">
        <v>56</v>
      </c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 t="s">
        <v>57</v>
      </c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 t="s">
        <v>58</v>
      </c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 t="s">
        <v>59</v>
      </c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 t="s">
        <v>60</v>
      </c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 t="s">
        <v>61</v>
      </c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 t="s">
        <v>62</v>
      </c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 t="s">
        <v>63</v>
      </c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 t="s">
        <v>64</v>
      </c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 t="s">
        <v>65</v>
      </c>
      <c r="DU4" s="83"/>
      <c r="DV4" s="83"/>
      <c r="DW4" s="83"/>
      <c r="DX4" s="83"/>
      <c r="DY4" s="83"/>
      <c r="DZ4" s="83"/>
      <c r="EA4" s="83"/>
      <c r="EB4" s="83"/>
      <c r="EC4" s="83"/>
      <c r="ED4" s="83"/>
      <c r="EE4" s="83" t="s">
        <v>66</v>
      </c>
      <c r="EF4" s="83"/>
      <c r="EG4" s="83"/>
      <c r="EH4" s="83"/>
      <c r="EI4" s="83"/>
      <c r="EJ4" s="83"/>
      <c r="EK4" s="83"/>
      <c r="EL4" s="83"/>
      <c r="EM4" s="83"/>
      <c r="EN4" s="83"/>
      <c r="EO4" s="83"/>
    </row>
    <row r="5" spans="1:148" x14ac:dyDescent="0.2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2">
      <c r="A6" s="14" t="s">
        <v>95</v>
      </c>
      <c r="B6" s="19">
        <f>B7</f>
        <v>2024</v>
      </c>
      <c r="C6" s="19">
        <f t="shared" ref="C6:X6" si="3">C7</f>
        <v>272027</v>
      </c>
      <c r="D6" s="19">
        <f t="shared" si="3"/>
        <v>46</v>
      </c>
      <c r="E6" s="19">
        <f t="shared" si="3"/>
        <v>17</v>
      </c>
      <c r="F6" s="19">
        <f t="shared" si="3"/>
        <v>4</v>
      </c>
      <c r="G6" s="19">
        <f t="shared" si="3"/>
        <v>0</v>
      </c>
      <c r="H6" s="19" t="str">
        <f t="shared" si="3"/>
        <v>大阪府　岸和田市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特定環境保全公共下水道</v>
      </c>
      <c r="L6" s="19" t="str">
        <f t="shared" si="3"/>
        <v>D2</v>
      </c>
      <c r="M6" s="19" t="str">
        <f t="shared" si="3"/>
        <v>非設置</v>
      </c>
      <c r="N6" s="20" t="str">
        <f t="shared" si="3"/>
        <v>-</v>
      </c>
      <c r="O6" s="20">
        <f t="shared" si="3"/>
        <v>14.35</v>
      </c>
      <c r="P6" s="20">
        <f t="shared" si="3"/>
        <v>0.02</v>
      </c>
      <c r="Q6" s="20">
        <f t="shared" si="3"/>
        <v>99.5</v>
      </c>
      <c r="R6" s="20">
        <f t="shared" si="3"/>
        <v>2871</v>
      </c>
      <c r="S6" s="20">
        <f t="shared" si="3"/>
        <v>186596</v>
      </c>
      <c r="T6" s="20">
        <f t="shared" si="3"/>
        <v>72.72</v>
      </c>
      <c r="U6" s="20">
        <f t="shared" si="3"/>
        <v>2565.9499999999998</v>
      </c>
      <c r="V6" s="20">
        <f t="shared" si="3"/>
        <v>32</v>
      </c>
      <c r="W6" s="20">
        <f t="shared" si="3"/>
        <v>0.08</v>
      </c>
      <c r="X6" s="20">
        <f t="shared" si="3"/>
        <v>400</v>
      </c>
      <c r="Y6" s="21">
        <f>IF(Y7="",NA(),Y7)</f>
        <v>86.61</v>
      </c>
      <c r="Z6" s="21">
        <f t="shared" ref="Z6:AH6" si="4">IF(Z7="",NA(),Z7)</f>
        <v>92.86</v>
      </c>
      <c r="AA6" s="21">
        <f t="shared" si="4"/>
        <v>94.93</v>
      </c>
      <c r="AB6" s="21">
        <f t="shared" si="4"/>
        <v>91.48</v>
      </c>
      <c r="AC6" s="21">
        <f t="shared" si="4"/>
        <v>91.08</v>
      </c>
      <c r="AD6" s="21">
        <f t="shared" si="4"/>
        <v>105.78</v>
      </c>
      <c r="AE6" s="21">
        <f t="shared" si="4"/>
        <v>106.09</v>
      </c>
      <c r="AF6" s="21">
        <f t="shared" si="4"/>
        <v>106.44</v>
      </c>
      <c r="AG6" s="21">
        <f t="shared" si="4"/>
        <v>107.11</v>
      </c>
      <c r="AH6" s="21">
        <f t="shared" si="4"/>
        <v>106.38</v>
      </c>
      <c r="AI6" s="20" t="str">
        <f>IF(AI7="","",IF(AI7="-","【-】","【"&amp;SUBSTITUTE(TEXT(AI7,"#,##0.00"),"-","△")&amp;"】"))</f>
        <v>【105.07】</v>
      </c>
      <c r="AJ6" s="21">
        <f>IF(AJ7="",NA(),AJ7)</f>
        <v>378.3</v>
      </c>
      <c r="AK6" s="21">
        <f t="shared" ref="AK6:AS6" si="5">IF(AK7="",NA(),AK7)</f>
        <v>510.33</v>
      </c>
      <c r="AL6" s="21">
        <f t="shared" si="5"/>
        <v>445.33</v>
      </c>
      <c r="AM6" s="21">
        <f t="shared" si="5"/>
        <v>549.95000000000005</v>
      </c>
      <c r="AN6" s="21">
        <f t="shared" si="5"/>
        <v>492.98</v>
      </c>
      <c r="AO6" s="21">
        <f t="shared" si="5"/>
        <v>63.96</v>
      </c>
      <c r="AP6" s="21">
        <f t="shared" si="5"/>
        <v>69.42</v>
      </c>
      <c r="AQ6" s="21">
        <f t="shared" si="5"/>
        <v>72.86</v>
      </c>
      <c r="AR6" s="21">
        <f t="shared" si="5"/>
        <v>69.540000000000006</v>
      </c>
      <c r="AS6" s="21">
        <f t="shared" si="5"/>
        <v>70.63</v>
      </c>
      <c r="AT6" s="20" t="str">
        <f>IF(AT7="","",IF(AT7="-","【-】","【"&amp;SUBSTITUTE(TEXT(AT7,"#,##0.00"),"-","△")&amp;"】"))</f>
        <v>【63.54】</v>
      </c>
      <c r="AU6" s="21">
        <f>IF(AU7="",NA(),AU7)</f>
        <v>1.38</v>
      </c>
      <c r="AV6" s="21">
        <f t="shared" ref="AV6:BD6" si="6">IF(AV7="",NA(),AV7)</f>
        <v>2.83</v>
      </c>
      <c r="AW6" s="21">
        <f t="shared" si="6"/>
        <v>0.84</v>
      </c>
      <c r="AX6" s="21">
        <f t="shared" si="6"/>
        <v>0.71</v>
      </c>
      <c r="AY6" s="21">
        <f t="shared" si="6"/>
        <v>0.91</v>
      </c>
      <c r="AZ6" s="21">
        <f t="shared" si="6"/>
        <v>44.24</v>
      </c>
      <c r="BA6" s="21">
        <f t="shared" si="6"/>
        <v>43.07</v>
      </c>
      <c r="BB6" s="21">
        <f t="shared" si="6"/>
        <v>45.42</v>
      </c>
      <c r="BC6" s="21">
        <f t="shared" si="6"/>
        <v>50.63</v>
      </c>
      <c r="BD6" s="21">
        <f t="shared" si="6"/>
        <v>53.28</v>
      </c>
      <c r="BE6" s="20" t="str">
        <f>IF(BE7="","",IF(BE7="-","【-】","【"&amp;SUBSTITUTE(TEXT(BE7,"#,##0.00"),"-","△")&amp;"】"))</f>
        <v>【50.90】</v>
      </c>
      <c r="BF6" s="21">
        <f>IF(BF7="",NA(),BF7)</f>
        <v>1716.69</v>
      </c>
      <c r="BG6" s="21">
        <f t="shared" ref="BG6:BO6" si="7">IF(BG7="",NA(),BG7)</f>
        <v>1875.55</v>
      </c>
      <c r="BH6" s="21">
        <f t="shared" si="7"/>
        <v>1319.23</v>
      </c>
      <c r="BI6" s="21">
        <f t="shared" si="7"/>
        <v>1229.29</v>
      </c>
      <c r="BJ6" s="21">
        <f t="shared" si="7"/>
        <v>775.19</v>
      </c>
      <c r="BK6" s="21">
        <f t="shared" si="7"/>
        <v>1258.43</v>
      </c>
      <c r="BL6" s="21">
        <f t="shared" si="7"/>
        <v>1163.75</v>
      </c>
      <c r="BM6" s="21">
        <f t="shared" si="7"/>
        <v>1195.47</v>
      </c>
      <c r="BN6" s="21">
        <f t="shared" si="7"/>
        <v>1168.69</v>
      </c>
      <c r="BO6" s="21">
        <f t="shared" si="7"/>
        <v>1142.44</v>
      </c>
      <c r="BP6" s="20" t="str">
        <f>IF(BP7="","",IF(BP7="-","【-】","【"&amp;SUBSTITUTE(TEXT(BP7,"#,##0.00"),"-","△")&amp;"】"))</f>
        <v>【1,099.15】</v>
      </c>
      <c r="BQ6" s="21">
        <f>IF(BQ7="",NA(),BQ7)</f>
        <v>65.61</v>
      </c>
      <c r="BR6" s="21">
        <f t="shared" ref="BR6:BZ6" si="8">IF(BR7="",NA(),BR7)</f>
        <v>73.709999999999994</v>
      </c>
      <c r="BS6" s="21">
        <f t="shared" si="8"/>
        <v>85.38</v>
      </c>
      <c r="BT6" s="21">
        <f t="shared" si="8"/>
        <v>74.39</v>
      </c>
      <c r="BU6" s="21">
        <f t="shared" si="8"/>
        <v>77.06</v>
      </c>
      <c r="BV6" s="21">
        <f t="shared" si="8"/>
        <v>73.36</v>
      </c>
      <c r="BW6" s="21">
        <f t="shared" si="8"/>
        <v>72.599999999999994</v>
      </c>
      <c r="BX6" s="21">
        <f t="shared" si="8"/>
        <v>69.430000000000007</v>
      </c>
      <c r="BY6" s="21">
        <f t="shared" si="8"/>
        <v>70.709999999999994</v>
      </c>
      <c r="BZ6" s="21">
        <f t="shared" si="8"/>
        <v>66.63</v>
      </c>
      <c r="CA6" s="20" t="str">
        <f>IF(CA7="","",IF(CA7="-","【-】","【"&amp;SUBSTITUTE(TEXT(CA7,"#,##0.00"),"-","△")&amp;"】"))</f>
        <v>【72.92】</v>
      </c>
      <c r="CB6" s="21">
        <f>IF(CB7="",NA(),CB7)</f>
        <v>453.06</v>
      </c>
      <c r="CC6" s="21">
        <f t="shared" ref="CC6:CK6" si="9">IF(CC7="",NA(),CC7)</f>
        <v>393.25</v>
      </c>
      <c r="CD6" s="21">
        <f t="shared" si="9"/>
        <v>346.32</v>
      </c>
      <c r="CE6" s="21">
        <f t="shared" si="9"/>
        <v>392.71</v>
      </c>
      <c r="CF6" s="21">
        <f t="shared" si="9"/>
        <v>387.24</v>
      </c>
      <c r="CG6" s="21">
        <f t="shared" si="9"/>
        <v>224.88</v>
      </c>
      <c r="CH6" s="21">
        <f t="shared" si="9"/>
        <v>228.64</v>
      </c>
      <c r="CI6" s="21">
        <f t="shared" si="9"/>
        <v>239.46</v>
      </c>
      <c r="CJ6" s="21">
        <f t="shared" si="9"/>
        <v>233.15</v>
      </c>
      <c r="CK6" s="21">
        <f t="shared" si="9"/>
        <v>252.17</v>
      </c>
      <c r="CL6" s="20" t="str">
        <f>IF(CL7="","",IF(CL7="-","【-】","【"&amp;SUBSTITUTE(TEXT(CL7,"#,##0.00"),"-","△")&amp;"】"))</f>
        <v>【225.78】</v>
      </c>
      <c r="CM6" s="21">
        <f>IF(CM7="",NA(),CM7)</f>
        <v>36.270000000000003</v>
      </c>
      <c r="CN6" s="21">
        <f t="shared" ref="CN6:CV6" si="10">IF(CN7="",NA(),CN7)</f>
        <v>29.41</v>
      </c>
      <c r="CO6" s="21">
        <f t="shared" si="10"/>
        <v>35.78</v>
      </c>
      <c r="CP6" s="21">
        <f t="shared" si="10"/>
        <v>29.9</v>
      </c>
      <c r="CQ6" s="21">
        <f t="shared" si="10"/>
        <v>34.799999999999997</v>
      </c>
      <c r="CR6" s="21">
        <f t="shared" si="10"/>
        <v>42.4</v>
      </c>
      <c r="CS6" s="21">
        <f t="shared" si="10"/>
        <v>42.28</v>
      </c>
      <c r="CT6" s="21">
        <f t="shared" si="10"/>
        <v>41.06</v>
      </c>
      <c r="CU6" s="21">
        <f t="shared" si="10"/>
        <v>42.09</v>
      </c>
      <c r="CV6" s="21">
        <f t="shared" si="10"/>
        <v>42.15</v>
      </c>
      <c r="CW6" s="20" t="str">
        <f>IF(CW7="","",IF(CW7="-","【-】","【"&amp;SUBSTITUTE(TEXT(CW7,"#,##0.00"),"-","△")&amp;"】"))</f>
        <v>【43.17】</v>
      </c>
      <c r="CX6" s="21">
        <f>IF(CX7="",NA(),CX7)</f>
        <v>73.08</v>
      </c>
      <c r="CY6" s="21">
        <f t="shared" ref="CY6:DG6" si="11">IF(CY7="",NA(),CY7)</f>
        <v>76.92</v>
      </c>
      <c r="CZ6" s="21">
        <f t="shared" si="11"/>
        <v>76.92</v>
      </c>
      <c r="DA6" s="21">
        <f t="shared" si="11"/>
        <v>76.92</v>
      </c>
      <c r="DB6" s="21">
        <f t="shared" si="11"/>
        <v>71.88</v>
      </c>
      <c r="DC6" s="21">
        <f t="shared" si="11"/>
        <v>84.19</v>
      </c>
      <c r="DD6" s="21">
        <f t="shared" si="11"/>
        <v>84.34</v>
      </c>
      <c r="DE6" s="21">
        <f t="shared" si="11"/>
        <v>84.34</v>
      </c>
      <c r="DF6" s="21">
        <f t="shared" si="11"/>
        <v>84.73</v>
      </c>
      <c r="DG6" s="21">
        <f t="shared" si="11"/>
        <v>84.21</v>
      </c>
      <c r="DH6" s="20" t="str">
        <f>IF(DH7="","",IF(DH7="-","【-】","【"&amp;SUBSTITUTE(TEXT(DH7,"#,##0.00"),"-","△")&amp;"】"))</f>
        <v>【86.31】</v>
      </c>
      <c r="DI6" s="21">
        <f>IF(DI7="",NA(),DI7)</f>
        <v>56.45</v>
      </c>
      <c r="DJ6" s="21">
        <f t="shared" ref="DJ6:DR6" si="12">IF(DJ7="",NA(),DJ7)</f>
        <v>58.05</v>
      </c>
      <c r="DK6" s="21">
        <f t="shared" si="12"/>
        <v>59.45</v>
      </c>
      <c r="DL6" s="21">
        <f t="shared" si="12"/>
        <v>60.99</v>
      </c>
      <c r="DM6" s="21">
        <f t="shared" si="12"/>
        <v>62.55</v>
      </c>
      <c r="DN6" s="21">
        <f t="shared" si="12"/>
        <v>21.36</v>
      </c>
      <c r="DO6" s="21">
        <f t="shared" si="12"/>
        <v>22.79</v>
      </c>
      <c r="DP6" s="21">
        <f t="shared" si="12"/>
        <v>24.8</v>
      </c>
      <c r="DQ6" s="21">
        <f t="shared" si="12"/>
        <v>26.77</v>
      </c>
      <c r="DR6" s="21">
        <f t="shared" si="12"/>
        <v>27.46</v>
      </c>
      <c r="DS6" s="20" t="str">
        <f>IF(DS7="","",IF(DS7="-","【-】","【"&amp;SUBSTITUTE(TEXT(DS7,"#,##0.00"),"-","△")&amp;"】"))</f>
        <v>【30.82】</v>
      </c>
      <c r="DT6" s="20">
        <f>IF(DT7="",NA(),DT7)</f>
        <v>0</v>
      </c>
      <c r="DU6" s="20">
        <f t="shared" ref="DU6:EC6" si="13">IF(DU7="",NA(),DU7)</f>
        <v>0</v>
      </c>
      <c r="DV6" s="20">
        <f t="shared" si="13"/>
        <v>0</v>
      </c>
      <c r="DW6" s="20">
        <f t="shared" si="13"/>
        <v>0</v>
      </c>
      <c r="DX6" s="20">
        <f t="shared" si="13"/>
        <v>0</v>
      </c>
      <c r="DY6" s="21">
        <f t="shared" si="13"/>
        <v>0.01</v>
      </c>
      <c r="DZ6" s="21">
        <f t="shared" si="13"/>
        <v>0.01</v>
      </c>
      <c r="EA6" s="21">
        <f t="shared" si="13"/>
        <v>0.02</v>
      </c>
      <c r="EB6" s="21">
        <f t="shared" si="13"/>
        <v>7.0000000000000007E-2</v>
      </c>
      <c r="EC6" s="21">
        <f t="shared" si="13"/>
        <v>0.02</v>
      </c>
      <c r="ED6" s="20" t="str">
        <f>IF(ED7="","",IF(ED7="-","【-】","【"&amp;SUBSTITUTE(TEXT(ED7,"#,##0.00"),"-","△")&amp;"】"))</f>
        <v>【0.06】</v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0.39</v>
      </c>
      <c r="EK6" s="21">
        <f t="shared" si="14"/>
        <v>0.1</v>
      </c>
      <c r="EL6" s="21">
        <f t="shared" si="14"/>
        <v>0.08</v>
      </c>
      <c r="EM6" s="21">
        <f t="shared" si="14"/>
        <v>0.06</v>
      </c>
      <c r="EN6" s="21">
        <f t="shared" si="14"/>
        <v>0.05</v>
      </c>
      <c r="EO6" s="20" t="str">
        <f>IF(EO7="","",IF(EO7="-","【-】","【"&amp;SUBSTITUTE(TEXT(EO7,"#,##0.00"),"-","△")&amp;"】"))</f>
        <v>【0.15】</v>
      </c>
    </row>
    <row r="7" spans="1:148" s="22" customFormat="1" x14ac:dyDescent="0.2">
      <c r="A7" s="14"/>
      <c r="B7" s="23">
        <v>2024</v>
      </c>
      <c r="C7" s="23">
        <v>272027</v>
      </c>
      <c r="D7" s="23">
        <v>46</v>
      </c>
      <c r="E7" s="23">
        <v>17</v>
      </c>
      <c r="F7" s="23">
        <v>4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14.35</v>
      </c>
      <c r="P7" s="24">
        <v>0.02</v>
      </c>
      <c r="Q7" s="24">
        <v>99.5</v>
      </c>
      <c r="R7" s="24">
        <v>2871</v>
      </c>
      <c r="S7" s="24">
        <v>186596</v>
      </c>
      <c r="T7" s="24">
        <v>72.72</v>
      </c>
      <c r="U7" s="24">
        <v>2565.9499999999998</v>
      </c>
      <c r="V7" s="24">
        <v>32</v>
      </c>
      <c r="W7" s="24">
        <v>0.08</v>
      </c>
      <c r="X7" s="24">
        <v>400</v>
      </c>
      <c r="Y7" s="24">
        <v>86.61</v>
      </c>
      <c r="Z7" s="24">
        <v>92.86</v>
      </c>
      <c r="AA7" s="24">
        <v>94.93</v>
      </c>
      <c r="AB7" s="24">
        <v>91.48</v>
      </c>
      <c r="AC7" s="24">
        <v>91.08</v>
      </c>
      <c r="AD7" s="24">
        <v>105.78</v>
      </c>
      <c r="AE7" s="24">
        <v>106.09</v>
      </c>
      <c r="AF7" s="24">
        <v>106.44</v>
      </c>
      <c r="AG7" s="24">
        <v>107.11</v>
      </c>
      <c r="AH7" s="24">
        <v>106.38</v>
      </c>
      <c r="AI7" s="24">
        <v>105.07</v>
      </c>
      <c r="AJ7" s="24">
        <v>378.3</v>
      </c>
      <c r="AK7" s="24">
        <v>510.33</v>
      </c>
      <c r="AL7" s="24">
        <v>445.33</v>
      </c>
      <c r="AM7" s="24">
        <v>549.95000000000005</v>
      </c>
      <c r="AN7" s="24">
        <v>492.98</v>
      </c>
      <c r="AO7" s="24">
        <v>63.96</v>
      </c>
      <c r="AP7" s="24">
        <v>69.42</v>
      </c>
      <c r="AQ7" s="24">
        <v>72.86</v>
      </c>
      <c r="AR7" s="24">
        <v>69.540000000000006</v>
      </c>
      <c r="AS7" s="24">
        <v>70.63</v>
      </c>
      <c r="AT7" s="24">
        <v>63.54</v>
      </c>
      <c r="AU7" s="24">
        <v>1.38</v>
      </c>
      <c r="AV7" s="24">
        <v>2.83</v>
      </c>
      <c r="AW7" s="24">
        <v>0.84</v>
      </c>
      <c r="AX7" s="24">
        <v>0.71</v>
      </c>
      <c r="AY7" s="24">
        <v>0.91</v>
      </c>
      <c r="AZ7" s="24">
        <v>44.24</v>
      </c>
      <c r="BA7" s="24">
        <v>43.07</v>
      </c>
      <c r="BB7" s="24">
        <v>45.42</v>
      </c>
      <c r="BC7" s="24">
        <v>50.63</v>
      </c>
      <c r="BD7" s="24">
        <v>53.28</v>
      </c>
      <c r="BE7" s="24">
        <v>50.9</v>
      </c>
      <c r="BF7" s="24">
        <v>1716.69</v>
      </c>
      <c r="BG7" s="24">
        <v>1875.55</v>
      </c>
      <c r="BH7" s="24">
        <v>1319.23</v>
      </c>
      <c r="BI7" s="24">
        <v>1229.29</v>
      </c>
      <c r="BJ7" s="24">
        <v>775.19</v>
      </c>
      <c r="BK7" s="24">
        <v>1258.43</v>
      </c>
      <c r="BL7" s="24">
        <v>1163.75</v>
      </c>
      <c r="BM7" s="24">
        <v>1195.47</v>
      </c>
      <c r="BN7" s="24">
        <v>1168.69</v>
      </c>
      <c r="BO7" s="24">
        <v>1142.44</v>
      </c>
      <c r="BP7" s="24">
        <v>1099.1500000000001</v>
      </c>
      <c r="BQ7" s="24">
        <v>65.61</v>
      </c>
      <c r="BR7" s="24">
        <v>73.709999999999994</v>
      </c>
      <c r="BS7" s="24">
        <v>85.38</v>
      </c>
      <c r="BT7" s="24">
        <v>74.39</v>
      </c>
      <c r="BU7" s="24">
        <v>77.06</v>
      </c>
      <c r="BV7" s="24">
        <v>73.36</v>
      </c>
      <c r="BW7" s="24">
        <v>72.599999999999994</v>
      </c>
      <c r="BX7" s="24">
        <v>69.430000000000007</v>
      </c>
      <c r="BY7" s="24">
        <v>70.709999999999994</v>
      </c>
      <c r="BZ7" s="24">
        <v>66.63</v>
      </c>
      <c r="CA7" s="24">
        <v>72.92</v>
      </c>
      <c r="CB7" s="24">
        <v>453.06</v>
      </c>
      <c r="CC7" s="24">
        <v>393.25</v>
      </c>
      <c r="CD7" s="24">
        <v>346.32</v>
      </c>
      <c r="CE7" s="24">
        <v>392.71</v>
      </c>
      <c r="CF7" s="24">
        <v>387.24</v>
      </c>
      <c r="CG7" s="24">
        <v>224.88</v>
      </c>
      <c r="CH7" s="24">
        <v>228.64</v>
      </c>
      <c r="CI7" s="24">
        <v>239.46</v>
      </c>
      <c r="CJ7" s="24">
        <v>233.15</v>
      </c>
      <c r="CK7" s="24">
        <v>252.17</v>
      </c>
      <c r="CL7" s="24">
        <v>225.78</v>
      </c>
      <c r="CM7" s="24">
        <v>36.270000000000003</v>
      </c>
      <c r="CN7" s="24">
        <v>29.41</v>
      </c>
      <c r="CO7" s="24">
        <v>35.78</v>
      </c>
      <c r="CP7" s="24">
        <v>29.9</v>
      </c>
      <c r="CQ7" s="24">
        <v>34.799999999999997</v>
      </c>
      <c r="CR7" s="24">
        <v>42.4</v>
      </c>
      <c r="CS7" s="24">
        <v>42.28</v>
      </c>
      <c r="CT7" s="24">
        <v>41.06</v>
      </c>
      <c r="CU7" s="24">
        <v>42.09</v>
      </c>
      <c r="CV7" s="24">
        <v>42.15</v>
      </c>
      <c r="CW7" s="24">
        <v>43.17</v>
      </c>
      <c r="CX7" s="24">
        <v>73.08</v>
      </c>
      <c r="CY7" s="24">
        <v>76.92</v>
      </c>
      <c r="CZ7" s="24">
        <v>76.92</v>
      </c>
      <c r="DA7" s="24">
        <v>76.92</v>
      </c>
      <c r="DB7" s="24">
        <v>71.88</v>
      </c>
      <c r="DC7" s="24">
        <v>84.19</v>
      </c>
      <c r="DD7" s="24">
        <v>84.34</v>
      </c>
      <c r="DE7" s="24">
        <v>84.34</v>
      </c>
      <c r="DF7" s="24">
        <v>84.73</v>
      </c>
      <c r="DG7" s="24">
        <v>84.21</v>
      </c>
      <c r="DH7" s="24">
        <v>86.31</v>
      </c>
      <c r="DI7" s="24">
        <v>56.45</v>
      </c>
      <c r="DJ7" s="24">
        <v>58.05</v>
      </c>
      <c r="DK7" s="24">
        <v>59.45</v>
      </c>
      <c r="DL7" s="24">
        <v>60.99</v>
      </c>
      <c r="DM7" s="24">
        <v>62.55</v>
      </c>
      <c r="DN7" s="24">
        <v>21.36</v>
      </c>
      <c r="DO7" s="24">
        <v>22.79</v>
      </c>
      <c r="DP7" s="24">
        <v>24.8</v>
      </c>
      <c r="DQ7" s="24">
        <v>26.77</v>
      </c>
      <c r="DR7" s="24">
        <v>27.46</v>
      </c>
      <c r="DS7" s="24">
        <v>30.82</v>
      </c>
      <c r="DT7" s="24">
        <v>0</v>
      </c>
      <c r="DU7" s="24">
        <v>0</v>
      </c>
      <c r="DV7" s="24">
        <v>0</v>
      </c>
      <c r="DW7" s="24">
        <v>0</v>
      </c>
      <c r="DX7" s="24">
        <v>0</v>
      </c>
      <c r="DY7" s="24">
        <v>0.01</v>
      </c>
      <c r="DZ7" s="24">
        <v>0.01</v>
      </c>
      <c r="EA7" s="24">
        <v>0.02</v>
      </c>
      <c r="EB7" s="24">
        <v>7.0000000000000007E-2</v>
      </c>
      <c r="EC7" s="24">
        <v>0.02</v>
      </c>
      <c r="ED7" s="24">
        <v>0.06</v>
      </c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0.39</v>
      </c>
      <c r="EK7" s="24">
        <v>0.1</v>
      </c>
      <c r="EL7" s="24">
        <v>0.08</v>
      </c>
      <c r="EM7" s="24">
        <v>0.06</v>
      </c>
      <c r="EN7" s="24">
        <v>0.05</v>
      </c>
      <c r="EO7" s="24">
        <v>0.15</v>
      </c>
    </row>
    <row r="8" spans="1:148" x14ac:dyDescent="0.2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2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2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2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2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2">
      <c r="B13" t="s">
        <v>110</v>
      </c>
      <c r="C13" t="s">
        <v>110</v>
      </c>
      <c r="D13" t="s">
        <v>110</v>
      </c>
      <c r="E13" t="s">
        <v>110</v>
      </c>
      <c r="F13" t="s">
        <v>111</v>
      </c>
      <c r="G13" t="s">
        <v>112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法適用_下水道事業</vt:lpstr>
      <vt:lpstr>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椎原　知春</cp:lastModifiedBy>
  <dcterms:modified xsi:type="dcterms:W3CDTF">2026-02-19T00:54:26Z</dcterms:modified>
</cp:coreProperties>
</file>