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DCAFB1CD-898C-474C-BDC3-F514CB595A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日前" sheetId="59" r:id="rId1"/>
    <sheet name="1日前（小選挙区別）" sheetId="60" r:id="rId2"/>
  </sheets>
  <definedNames>
    <definedName name="_xlnm.Print_Area" localSheetId="0">'1日前'!$A$1:$I$45</definedName>
    <definedName name="_xlnm.Print_Area" localSheetId="1">'1日前（小選挙区別）'!$A$1:$I$50</definedName>
    <definedName name="_xlnm.Print_Area">#REF!</definedName>
    <definedName name="_xlnm.Print_Titles" localSheetId="0">'1日前'!$1:$3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60" l="1"/>
  <c r="B42" i="60"/>
  <c r="B39" i="60"/>
  <c r="G31" i="60"/>
  <c r="B29" i="60"/>
  <c r="B8" i="60"/>
  <c r="B7" i="60"/>
  <c r="B16" i="60"/>
  <c r="H1" i="60"/>
  <c r="H47" i="60"/>
  <c r="H46" i="60"/>
  <c r="H45" i="60"/>
  <c r="H44" i="60"/>
  <c r="H43" i="60"/>
  <c r="H42" i="60"/>
  <c r="H41" i="60"/>
  <c r="H39" i="60"/>
  <c r="H38" i="60"/>
  <c r="H37" i="60"/>
  <c r="H36" i="60"/>
  <c r="H35" i="60"/>
  <c r="H33" i="60"/>
  <c r="H32" i="60"/>
  <c r="H31" i="60"/>
  <c r="H29" i="60"/>
  <c r="H28" i="60"/>
  <c r="H27" i="60"/>
  <c r="H25" i="60"/>
  <c r="H24" i="60"/>
  <c r="H23" i="60"/>
  <c r="H22" i="60"/>
  <c r="H21" i="60"/>
  <c r="H20" i="60"/>
  <c r="H19" i="60"/>
  <c r="H18" i="60"/>
  <c r="H16" i="60"/>
  <c r="H15" i="60"/>
  <c r="H14" i="60"/>
  <c r="H13" i="60"/>
  <c r="H11" i="60"/>
  <c r="H12" i="60" s="1"/>
  <c r="H9" i="60"/>
  <c r="H8" i="60"/>
  <c r="H7" i="60"/>
  <c r="H5" i="60"/>
  <c r="H4" i="60"/>
  <c r="C48" i="60"/>
  <c r="C47" i="60"/>
  <c r="C45" i="60"/>
  <c r="C44" i="60"/>
  <c r="C43" i="60"/>
  <c r="C42" i="60"/>
  <c r="C40" i="60"/>
  <c r="C39" i="60"/>
  <c r="C37" i="60"/>
  <c r="C36" i="60"/>
  <c r="C34" i="60"/>
  <c r="C33" i="60"/>
  <c r="C32" i="60"/>
  <c r="C31" i="60"/>
  <c r="C29" i="60"/>
  <c r="C28" i="60"/>
  <c r="C27" i="60"/>
  <c r="C26" i="60"/>
  <c r="C24" i="60"/>
  <c r="C23" i="60"/>
  <c r="C22" i="60"/>
  <c r="C21" i="60"/>
  <c r="C19" i="60"/>
  <c r="C18" i="60"/>
  <c r="C17" i="60"/>
  <c r="C16" i="60"/>
  <c r="C14" i="60"/>
  <c r="C13" i="60"/>
  <c r="C12" i="60"/>
  <c r="C11" i="60"/>
  <c r="C9" i="60"/>
  <c r="C8" i="60"/>
  <c r="C7" i="60"/>
  <c r="C6" i="60"/>
  <c r="C5" i="60"/>
  <c r="C4" i="60"/>
  <c r="H3" i="60"/>
  <c r="G3" i="60"/>
  <c r="H10" i="60"/>
  <c r="C3" i="60"/>
  <c r="B3" i="60"/>
  <c r="D16" i="60" l="1"/>
  <c r="D29" i="60"/>
  <c r="C10" i="60"/>
  <c r="C15" i="60"/>
  <c r="H48" i="60"/>
  <c r="H26" i="60"/>
  <c r="D42" i="60"/>
  <c r="H6" i="60"/>
  <c r="H40" i="60"/>
  <c r="B32" i="60"/>
  <c r="D32" i="60" s="1"/>
  <c r="B22" i="60"/>
  <c r="D22" i="60" s="1"/>
  <c r="G35" i="60"/>
  <c r="I35" i="60" s="1"/>
  <c r="G44" i="60"/>
  <c r="I44" i="60" s="1"/>
  <c r="B37" i="60"/>
  <c r="D37" i="60" s="1"/>
  <c r="G19" i="60"/>
  <c r="I19" i="60" s="1"/>
  <c r="B21" i="60"/>
  <c r="D21" i="60" s="1"/>
  <c r="B24" i="60"/>
  <c r="D24" i="60" s="1"/>
  <c r="G27" i="60"/>
  <c r="I27" i="60" s="1"/>
  <c r="G41" i="60"/>
  <c r="G21" i="60"/>
  <c r="I21" i="60" s="1"/>
  <c r="B34" i="60"/>
  <c r="G7" i="60"/>
  <c r="I7" i="60" s="1"/>
  <c r="D8" i="60"/>
  <c r="B19" i="60"/>
  <c r="D19" i="60" s="1"/>
  <c r="B31" i="60"/>
  <c r="D31" i="60" s="1"/>
  <c r="G25" i="60"/>
  <c r="I25" i="60" s="1"/>
  <c r="B47" i="60"/>
  <c r="D47" i="60" s="1"/>
  <c r="G5" i="60"/>
  <c r="I5" i="60" s="1"/>
  <c r="G15" i="60"/>
  <c r="I15" i="60" s="1"/>
  <c r="G18" i="60"/>
  <c r="I18" i="60" s="1"/>
  <c r="B14" i="60"/>
  <c r="D14" i="60" s="1"/>
  <c r="B11" i="60"/>
  <c r="D11" i="60" s="1"/>
  <c r="B6" i="60"/>
  <c r="D6" i="60" s="1"/>
  <c r="G29" i="60"/>
  <c r="I29" i="60" s="1"/>
  <c r="G36" i="60"/>
  <c r="I36" i="60" s="1"/>
  <c r="G9" i="60"/>
  <c r="I9" i="60" s="1"/>
  <c r="G14" i="60"/>
  <c r="I14" i="60" s="1"/>
  <c r="G42" i="60"/>
  <c r="I42" i="60" s="1"/>
  <c r="B13" i="60"/>
  <c r="D13" i="60" s="1"/>
  <c r="B9" i="60"/>
  <c r="D9" i="60" s="1"/>
  <c r="B5" i="60"/>
  <c r="D5" i="60" s="1"/>
  <c r="G33" i="60"/>
  <c r="I33" i="60" s="1"/>
  <c r="B36" i="60"/>
  <c r="G43" i="60"/>
  <c r="I43" i="60" s="1"/>
  <c r="B43" i="60"/>
  <c r="D43" i="60" s="1"/>
  <c r="G13" i="60"/>
  <c r="I13" i="60" s="1"/>
  <c r="B18" i="60"/>
  <c r="D18" i="60" s="1"/>
  <c r="B4" i="60"/>
  <c r="G32" i="60"/>
  <c r="I32" i="60" s="1"/>
  <c r="B40" i="60"/>
  <c r="D40" i="60" s="1"/>
  <c r="G37" i="60"/>
  <c r="I37" i="60" s="1"/>
  <c r="B17" i="60"/>
  <c r="B28" i="60"/>
  <c r="D28" i="60" s="1"/>
  <c r="B26" i="60"/>
  <c r="D26" i="60" s="1"/>
  <c r="G28" i="60"/>
  <c r="I28" i="60" s="1"/>
  <c r="G16" i="60"/>
  <c r="I16" i="60" s="1"/>
  <c r="G8" i="60"/>
  <c r="I8" i="60" s="1"/>
  <c r="G4" i="60"/>
  <c r="I4" i="60" s="1"/>
  <c r="B12" i="60"/>
  <c r="D12" i="60" s="1"/>
  <c r="B27" i="60"/>
  <c r="B23" i="60"/>
  <c r="D23" i="60" s="1"/>
  <c r="B33" i="60"/>
  <c r="D33" i="60" s="1"/>
  <c r="G38" i="60"/>
  <c r="I38" i="60" s="1"/>
  <c r="G20" i="60"/>
  <c r="I20" i="60" s="1"/>
  <c r="D36" i="60"/>
  <c r="I11" i="60"/>
  <c r="D7" i="60"/>
  <c r="D17" i="60"/>
  <c r="G12" i="60"/>
  <c r="I12" i="60" s="1"/>
  <c r="D39" i="60"/>
  <c r="D4" i="60"/>
  <c r="I31" i="60"/>
  <c r="H17" i="60"/>
  <c r="H34" i="60"/>
  <c r="H30" i="60"/>
  <c r="C41" i="60"/>
  <c r="C30" i="60"/>
  <c r="C20" i="60"/>
  <c r="C35" i="60"/>
  <c r="C25" i="60"/>
  <c r="C38" i="60"/>
  <c r="C46" i="60"/>
  <c r="C49" i="60"/>
  <c r="H49" i="60" l="1"/>
  <c r="G34" i="60"/>
  <c r="I34" i="60" s="1"/>
  <c r="B38" i="60"/>
  <c r="D38" i="60" s="1"/>
  <c r="B10" i="60"/>
  <c r="D10" i="60" s="1"/>
  <c r="B30" i="60"/>
  <c r="D30" i="60" s="1"/>
  <c r="B35" i="60"/>
  <c r="D35" i="60" s="1"/>
  <c r="B20" i="60"/>
  <c r="D20" i="60" s="1"/>
  <c r="B41" i="60"/>
  <c r="D41" i="60" s="1"/>
  <c r="G30" i="60"/>
  <c r="I30" i="60" s="1"/>
  <c r="B48" i="60"/>
  <c r="D48" i="60" s="1"/>
  <c r="G39" i="60"/>
  <c r="I39" i="60" s="1"/>
  <c r="G47" i="60"/>
  <c r="I47" i="60" s="1"/>
  <c r="G46" i="60"/>
  <c r="I46" i="60" s="1"/>
  <c r="G22" i="60"/>
  <c r="I22" i="60" s="1"/>
  <c r="G23" i="60"/>
  <c r="I23" i="60" s="1"/>
  <c r="B45" i="60"/>
  <c r="D45" i="60" s="1"/>
  <c r="G45" i="60"/>
  <c r="I45" i="60" s="1"/>
  <c r="B44" i="60"/>
  <c r="D44" i="60" s="1"/>
  <c r="G24" i="60"/>
  <c r="I24" i="60" s="1"/>
  <c r="D34" i="60"/>
  <c r="G6" i="60"/>
  <c r="I6" i="60" s="1"/>
  <c r="B25" i="60"/>
  <c r="D25" i="60" s="1"/>
  <c r="D27" i="60"/>
  <c r="G10" i="60"/>
  <c r="I10" i="60" s="1"/>
  <c r="G17" i="60"/>
  <c r="I17" i="60" s="1"/>
  <c r="I41" i="60"/>
  <c r="B15" i="60"/>
  <c r="D15" i="60" s="1"/>
  <c r="G28" i="59"/>
  <c r="B37" i="59"/>
  <c r="B28" i="59"/>
  <c r="G40" i="60" l="1"/>
  <c r="I40" i="60" s="1"/>
  <c r="B46" i="60"/>
  <c r="B49" i="60"/>
  <c r="D49" i="60" s="1"/>
  <c r="G26" i="60"/>
  <c r="I26" i="60" s="1"/>
  <c r="G48" i="60"/>
  <c r="I48" i="60" s="1"/>
  <c r="G40" i="59"/>
  <c r="H40" i="59"/>
  <c r="H28" i="59"/>
  <c r="D45" i="59"/>
  <c r="D44" i="59"/>
  <c r="D43" i="59"/>
  <c r="D42" i="59"/>
  <c r="D41" i="59"/>
  <c r="D40" i="59"/>
  <c r="D39" i="59"/>
  <c r="I31" i="59"/>
  <c r="I32" i="59"/>
  <c r="I33" i="59"/>
  <c r="I34" i="59"/>
  <c r="I35" i="59"/>
  <c r="I36" i="59"/>
  <c r="I37" i="59"/>
  <c r="I38" i="59"/>
  <c r="I39" i="59"/>
  <c r="I30" i="59"/>
  <c r="I5" i="59"/>
  <c r="I6" i="59"/>
  <c r="I7" i="59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2" i="59"/>
  <c r="I23" i="59"/>
  <c r="I24" i="59"/>
  <c r="I25" i="59"/>
  <c r="I26" i="59"/>
  <c r="I27" i="59"/>
  <c r="I4" i="59"/>
  <c r="D31" i="59"/>
  <c r="D32" i="59"/>
  <c r="D33" i="59"/>
  <c r="D34" i="59"/>
  <c r="D35" i="59"/>
  <c r="D36" i="59"/>
  <c r="D30" i="59"/>
  <c r="D27" i="59"/>
  <c r="D26" i="59"/>
  <c r="D5" i="59"/>
  <c r="D6" i="59"/>
  <c r="D7" i="59"/>
  <c r="D8" i="59"/>
  <c r="D9" i="59"/>
  <c r="D10" i="59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4" i="59"/>
  <c r="H42" i="59" l="1"/>
  <c r="D46" i="60"/>
  <c r="G49" i="60"/>
  <c r="I49" i="60" s="1"/>
  <c r="I40" i="59"/>
  <c r="I28" i="59"/>
  <c r="G42" i="59"/>
  <c r="C37" i="59"/>
  <c r="C28" i="59"/>
  <c r="H44" i="59" l="1"/>
  <c r="I42" i="59"/>
  <c r="G44" i="59"/>
  <c r="D37" i="59"/>
  <c r="D28" i="59"/>
  <c r="I44" i="59" l="1"/>
</calcChain>
</file>

<file path=xl/sharedStrings.xml><?xml version="1.0" encoding="utf-8"?>
<sst xmlns="http://schemas.openxmlformats.org/spreadsheetml/2006/main" count="187" uniqueCount="164">
  <si>
    <t>門真市</t>
  </si>
  <si>
    <t>摂津市</t>
  </si>
  <si>
    <t>岸和田市</t>
  </si>
  <si>
    <t>高石市</t>
  </si>
  <si>
    <t>豊中市</t>
  </si>
  <si>
    <t>藤井寺市</t>
  </si>
  <si>
    <t>池田市</t>
  </si>
  <si>
    <t>東大阪市</t>
  </si>
  <si>
    <t>吹田市</t>
  </si>
  <si>
    <t>泉南市</t>
  </si>
  <si>
    <t>泉大津市</t>
  </si>
  <si>
    <t>高槻市</t>
  </si>
  <si>
    <t>交野市</t>
  </si>
  <si>
    <t>貝塚市</t>
  </si>
  <si>
    <t>大阪狭山市</t>
  </si>
  <si>
    <t>守口市</t>
  </si>
  <si>
    <t>阪南市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</si>
  <si>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</si>
  <si>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</si>
  <si>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</si>
  <si>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</si>
  <si>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</si>
  <si>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</si>
  <si>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</si>
  <si>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</si>
  <si>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</si>
  <si>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</si>
  <si>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</si>
  <si>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</si>
  <si>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</si>
  <si>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大阪府計</t>
    <rPh sb="0" eb="3">
      <t>オオサカフ</t>
    </rPh>
    <rPh sb="3" eb="4">
      <t>ケイ</t>
    </rPh>
    <phoneticPr fontId="3"/>
  </si>
  <si>
    <t>大阪市 北区</t>
    <phoneticPr fontId="7"/>
  </si>
  <si>
    <t xml:space="preserve">     　都島区  </t>
  </si>
  <si>
    <t xml:space="preserve">       福島区  </t>
  </si>
  <si>
    <t xml:space="preserve">     　此花区  </t>
  </si>
  <si>
    <t xml:space="preserve">     　中央区  </t>
  </si>
  <si>
    <t xml:space="preserve">   　　西区    </t>
  </si>
  <si>
    <t xml:space="preserve">   　　港区    </t>
  </si>
  <si>
    <t xml:space="preserve">     　大正区  </t>
  </si>
  <si>
    <t xml:space="preserve">     　天王寺区</t>
  </si>
  <si>
    <t xml:space="preserve">     　浪速区  </t>
  </si>
  <si>
    <t xml:space="preserve">     　西淀川区</t>
  </si>
  <si>
    <t xml:space="preserve">     　淀川区  </t>
  </si>
  <si>
    <t xml:space="preserve">     　東淀川区</t>
  </si>
  <si>
    <t xml:space="preserve">     　東成区  </t>
  </si>
  <si>
    <t xml:space="preserve">     　生野区  </t>
  </si>
  <si>
    <t xml:space="preserve">     　旭区    </t>
  </si>
  <si>
    <t xml:space="preserve">    　 城東区  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</si>
  <si>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</si>
  <si>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</si>
  <si>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</si>
  <si>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</si>
  <si>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</t>
    <phoneticPr fontId="7"/>
  </si>
  <si>
    <t xml:space="preserve">   　　平野区  </t>
  </si>
  <si>
    <t xml:space="preserve">   　　西成区  </t>
  </si>
  <si>
    <t>堺市　堺区</t>
    <rPh sb="3" eb="4">
      <t>サカイ</t>
    </rPh>
    <rPh sb="4" eb="5">
      <t>ク</t>
    </rPh>
    <phoneticPr fontId="7"/>
  </si>
  <si>
    <t>　　　中区</t>
    <rPh sb="3" eb="5">
      <t>ナカク</t>
    </rPh>
    <phoneticPr fontId="7"/>
  </si>
  <si>
    <t>　　　東区</t>
    <rPh sb="3" eb="5">
      <t>ヒガシク</t>
    </rPh>
    <phoneticPr fontId="7"/>
  </si>
  <si>
    <t>　　　西区</t>
    <rPh sb="3" eb="5">
      <t>ニシク</t>
    </rPh>
    <phoneticPr fontId="7"/>
  </si>
  <si>
    <t>　　　南区</t>
    <rPh sb="3" eb="4">
      <t>ミナミ</t>
    </rPh>
    <rPh sb="4" eb="5">
      <t>ク</t>
    </rPh>
    <phoneticPr fontId="7"/>
  </si>
  <si>
    <t>　　　北区</t>
    <rPh sb="3" eb="5">
      <t>キタク</t>
    </rPh>
    <phoneticPr fontId="7"/>
  </si>
  <si>
    <t>　　　美原区</t>
    <rPh sb="3" eb="5">
      <t>ミハラ</t>
    </rPh>
    <rPh sb="5" eb="6">
      <t>ク</t>
    </rPh>
    <phoneticPr fontId="7"/>
  </si>
  <si>
    <t>増減</t>
    <rPh sb="0" eb="2">
      <t>ゾウゲン</t>
    </rPh>
    <phoneticPr fontId="3"/>
  </si>
  <si>
    <t>今回</t>
    <rPh sb="0" eb="2">
      <t>コンカイ</t>
    </rPh>
    <phoneticPr fontId="3"/>
  </si>
  <si>
    <t>四條畷市</t>
  </si>
  <si>
    <t xml:space="preserve">島本町  </t>
    <phoneticPr fontId="3"/>
  </si>
  <si>
    <t xml:space="preserve">豊能町  </t>
    <phoneticPr fontId="3"/>
  </si>
  <si>
    <t xml:space="preserve">能勢町  </t>
    <phoneticPr fontId="3"/>
  </si>
  <si>
    <t xml:space="preserve">忠岡町  </t>
    <phoneticPr fontId="3"/>
  </si>
  <si>
    <t xml:space="preserve">熊取町  </t>
    <phoneticPr fontId="3"/>
  </si>
  <si>
    <t xml:space="preserve">田尻町  </t>
    <phoneticPr fontId="3"/>
  </si>
  <si>
    <t xml:space="preserve">岬町  </t>
    <phoneticPr fontId="3"/>
  </si>
  <si>
    <t>太子町</t>
    <phoneticPr fontId="7"/>
  </si>
  <si>
    <t>河南町</t>
    <phoneticPr fontId="7"/>
  </si>
  <si>
    <t>千早赤阪村</t>
    <phoneticPr fontId="3"/>
  </si>
  <si>
    <t>市町村計（除大阪市・堺市）</t>
    <rPh sb="0" eb="3">
      <t>シチョウソン</t>
    </rPh>
    <rPh sb="3" eb="4">
      <t>ケイ</t>
    </rPh>
    <rPh sb="5" eb="6">
      <t>ノゾ</t>
    </rPh>
    <rPh sb="6" eb="9">
      <t>オオサカシ</t>
    </rPh>
    <rPh sb="10" eb="12">
      <t>サカイシ</t>
    </rPh>
    <phoneticPr fontId="3"/>
  </si>
  <si>
    <t>※在外選挙人の日本国内における投票を含みます。</t>
    <phoneticPr fontId="3"/>
  </si>
  <si>
    <t>市区町村名</t>
    <rPh sb="1" eb="2">
      <t>ク</t>
    </rPh>
    <phoneticPr fontId="3"/>
  </si>
  <si>
    <t>大阪市計</t>
    <phoneticPr fontId="3"/>
  </si>
  <si>
    <t>堺市計</t>
    <rPh sb="0" eb="1">
      <t>サカイ</t>
    </rPh>
    <rPh sb="1" eb="2">
      <t>シ</t>
    </rPh>
    <phoneticPr fontId="7"/>
  </si>
  <si>
    <t>市計（除大阪市・堺市）</t>
    <rPh sb="0" eb="2">
      <t>シケイ</t>
    </rPh>
    <rPh sb="3" eb="4">
      <t>ノゾ</t>
    </rPh>
    <rPh sb="4" eb="7">
      <t>オオサカシ</t>
    </rPh>
    <rPh sb="8" eb="10">
      <t>サカイシ</t>
    </rPh>
    <phoneticPr fontId="3"/>
  </si>
  <si>
    <t>町村計</t>
    <rPh sb="0" eb="3">
      <t>チョウソンケイ</t>
    </rPh>
    <phoneticPr fontId="3"/>
  </si>
  <si>
    <t>大阪市　中央区</t>
    <rPh sb="0" eb="3">
      <t>オオサカシ</t>
    </rPh>
    <phoneticPr fontId="3"/>
  </si>
  <si>
    <t>西　区</t>
    <phoneticPr fontId="3"/>
  </si>
  <si>
    <t>港　区</t>
    <phoneticPr fontId="3"/>
  </si>
  <si>
    <t>天王寺区</t>
    <phoneticPr fontId="3"/>
  </si>
  <si>
    <t>浪速区</t>
    <phoneticPr fontId="3"/>
  </si>
  <si>
    <t>東成区</t>
    <phoneticPr fontId="3"/>
  </si>
  <si>
    <t>大阪府第１選挙区</t>
    <rPh sb="0" eb="3">
      <t>オオサカフ</t>
    </rPh>
    <rPh sb="3" eb="4">
      <t>ダイ</t>
    </rPh>
    <rPh sb="5" eb="8">
      <t>センキョク</t>
    </rPh>
    <phoneticPr fontId="3"/>
  </si>
  <si>
    <t>大阪市　生野区</t>
    <phoneticPr fontId="3"/>
  </si>
  <si>
    <t>阿倍野区</t>
    <phoneticPr fontId="3"/>
  </si>
  <si>
    <t>東住吉区</t>
    <rPh sb="0" eb="4">
      <t>ヒガシスミヨシク</t>
    </rPh>
    <phoneticPr fontId="3"/>
  </si>
  <si>
    <t>平野区</t>
    <rPh sb="2" eb="3">
      <t>ク</t>
    </rPh>
    <phoneticPr fontId="3"/>
  </si>
  <si>
    <t>大阪府第２選挙区</t>
    <rPh sb="0" eb="3">
      <t>オオサカフ</t>
    </rPh>
    <rPh sb="3" eb="4">
      <t>ダイ</t>
    </rPh>
    <rPh sb="5" eb="8">
      <t>センキョク</t>
    </rPh>
    <phoneticPr fontId="3"/>
  </si>
  <si>
    <t>大阪市　大正区</t>
    <rPh sb="0" eb="3">
      <t>オオサカシ</t>
    </rPh>
    <phoneticPr fontId="3"/>
  </si>
  <si>
    <t>住之江区</t>
    <phoneticPr fontId="3"/>
  </si>
  <si>
    <t>住吉区</t>
    <phoneticPr fontId="3"/>
  </si>
  <si>
    <t>西成区</t>
    <phoneticPr fontId="3"/>
  </si>
  <si>
    <t>大阪府第３選挙区</t>
    <rPh sb="0" eb="3">
      <t>オオサカフ</t>
    </rPh>
    <rPh sb="3" eb="4">
      <t>ダイ</t>
    </rPh>
    <rPh sb="5" eb="8">
      <t>センキョク</t>
    </rPh>
    <phoneticPr fontId="3"/>
  </si>
  <si>
    <t>大阪市　北　区</t>
    <rPh sb="0" eb="3">
      <t>オオサカシ</t>
    </rPh>
    <phoneticPr fontId="3"/>
  </si>
  <si>
    <t>都島区</t>
    <phoneticPr fontId="3"/>
  </si>
  <si>
    <t>福島区</t>
    <phoneticPr fontId="3"/>
  </si>
  <si>
    <t>城東区</t>
    <phoneticPr fontId="3"/>
  </si>
  <si>
    <t>大阪府第４選挙区</t>
    <rPh sb="0" eb="3">
      <t>オオサカフ</t>
    </rPh>
    <rPh sb="3" eb="4">
      <t>ダイ</t>
    </rPh>
    <rPh sb="5" eb="8">
      <t>センキョク</t>
    </rPh>
    <phoneticPr fontId="3"/>
  </si>
  <si>
    <t>大阪市　此花区</t>
    <rPh sb="0" eb="3">
      <t>オオサカシ</t>
    </rPh>
    <phoneticPr fontId="3"/>
  </si>
  <si>
    <t>西淀川区</t>
  </si>
  <si>
    <t>淀川区</t>
  </si>
  <si>
    <t>東淀川区</t>
  </si>
  <si>
    <t>大阪府第５選挙区</t>
    <rPh sb="0" eb="3">
      <t>オオサカフ</t>
    </rPh>
    <rPh sb="3" eb="4">
      <t>ダイ</t>
    </rPh>
    <rPh sb="5" eb="8">
      <t>センキョク</t>
    </rPh>
    <phoneticPr fontId="3"/>
  </si>
  <si>
    <t>大阪市　旭　区</t>
    <rPh sb="0" eb="3">
      <t>オオサカシ</t>
    </rPh>
    <phoneticPr fontId="3"/>
  </si>
  <si>
    <t>鶴見区</t>
  </si>
  <si>
    <t>大阪府第６選挙区</t>
    <rPh sb="0" eb="3">
      <t>オオサカフ</t>
    </rPh>
    <rPh sb="3" eb="4">
      <t>ダイ</t>
    </rPh>
    <rPh sb="5" eb="8">
      <t>センキョク</t>
    </rPh>
    <phoneticPr fontId="3"/>
  </si>
  <si>
    <t>大阪府第７選挙区</t>
    <rPh sb="0" eb="3">
      <t>オオサカフ</t>
    </rPh>
    <rPh sb="3" eb="4">
      <t>ダイ</t>
    </rPh>
    <rPh sb="5" eb="8">
      <t>センキョク</t>
    </rPh>
    <phoneticPr fontId="3"/>
  </si>
  <si>
    <t>大阪府第８選挙区</t>
    <rPh sb="0" eb="3">
      <t>オオサカフ</t>
    </rPh>
    <rPh sb="3" eb="4">
      <t>ダイ</t>
    </rPh>
    <rPh sb="5" eb="8">
      <t>センキョク</t>
    </rPh>
    <phoneticPr fontId="3"/>
  </si>
  <si>
    <t>豊能町</t>
  </si>
  <si>
    <t>能勢町</t>
  </si>
  <si>
    <t>大阪府第９選挙区</t>
    <rPh sb="0" eb="3">
      <t>オオサカフ</t>
    </rPh>
    <rPh sb="3" eb="4">
      <t>ダイ</t>
    </rPh>
    <rPh sb="5" eb="8">
      <t>センキョク</t>
    </rPh>
    <phoneticPr fontId="3"/>
  </si>
  <si>
    <t>島本町</t>
  </si>
  <si>
    <t>大阪府第10選挙区</t>
    <rPh sb="0" eb="3">
      <t>オオサカフ</t>
    </rPh>
    <rPh sb="3" eb="4">
      <t>ダイ</t>
    </rPh>
    <rPh sb="6" eb="9">
      <t>センキョク</t>
    </rPh>
    <phoneticPr fontId="3"/>
  </si>
  <si>
    <t>枚方市</t>
    <rPh sb="0" eb="3">
      <t>ヒラカタシ</t>
    </rPh>
    <phoneticPr fontId="3"/>
  </si>
  <si>
    <t>交野市</t>
    <rPh sb="0" eb="3">
      <t>カタノシ</t>
    </rPh>
    <phoneticPr fontId="3"/>
  </si>
  <si>
    <t>大阪府第11選挙区</t>
    <rPh sb="0" eb="3">
      <t>オオサカフ</t>
    </rPh>
    <rPh sb="3" eb="4">
      <t>ダイ</t>
    </rPh>
    <rPh sb="6" eb="9">
      <t>センキョク</t>
    </rPh>
    <phoneticPr fontId="3"/>
  </si>
  <si>
    <t>寝屋川市</t>
    <rPh sb="0" eb="4">
      <t>ネヤガワシ</t>
    </rPh>
    <phoneticPr fontId="3"/>
  </si>
  <si>
    <t>大東市</t>
    <rPh sb="0" eb="2">
      <t>ダイトウ</t>
    </rPh>
    <rPh sb="2" eb="3">
      <t>シ</t>
    </rPh>
    <phoneticPr fontId="3"/>
  </si>
  <si>
    <t>四條畷市</t>
    <rPh sb="0" eb="4">
      <t>シジョウナワテシ</t>
    </rPh>
    <phoneticPr fontId="3"/>
  </si>
  <si>
    <t>大阪府第12選挙区</t>
    <rPh sb="0" eb="3">
      <t>オオサカフ</t>
    </rPh>
    <rPh sb="3" eb="4">
      <t>ダイ</t>
    </rPh>
    <rPh sb="6" eb="9">
      <t>センキョク</t>
    </rPh>
    <phoneticPr fontId="3"/>
  </si>
  <si>
    <t>東大阪市</t>
    <rPh sb="0" eb="4">
      <t>ヒガシオオサカシ</t>
    </rPh>
    <phoneticPr fontId="3"/>
  </si>
  <si>
    <t>大阪府第13選挙区</t>
    <rPh sb="0" eb="3">
      <t>オオサカフ</t>
    </rPh>
    <rPh sb="3" eb="4">
      <t>ダイ</t>
    </rPh>
    <rPh sb="6" eb="9">
      <t>センキョク</t>
    </rPh>
    <phoneticPr fontId="3"/>
  </si>
  <si>
    <t>八尾市</t>
    <rPh sb="0" eb="3">
      <t>ヤオシ</t>
    </rPh>
    <phoneticPr fontId="3"/>
  </si>
  <si>
    <t>柏原市</t>
    <rPh sb="0" eb="3">
      <t>カシワラシ</t>
    </rPh>
    <phoneticPr fontId="3"/>
  </si>
  <si>
    <t>羽曳野市</t>
    <rPh sb="0" eb="4">
      <t>ハビキノシ</t>
    </rPh>
    <phoneticPr fontId="3"/>
  </si>
  <si>
    <t>藤井寺市</t>
    <rPh sb="0" eb="4">
      <t>フジイデラシ</t>
    </rPh>
    <phoneticPr fontId="3"/>
  </si>
  <si>
    <t>大阪府第14選挙区</t>
    <rPh sb="0" eb="3">
      <t>オオサカフ</t>
    </rPh>
    <rPh sb="3" eb="4">
      <t>ダイ</t>
    </rPh>
    <rPh sb="6" eb="9">
      <t>センキョク</t>
    </rPh>
    <phoneticPr fontId="3"/>
  </si>
  <si>
    <t>富田林市</t>
    <rPh sb="0" eb="4">
      <t>トンダバヤシシ</t>
    </rPh>
    <phoneticPr fontId="3"/>
  </si>
  <si>
    <t>河内長野市</t>
    <rPh sb="0" eb="5">
      <t>カワチナガノシ</t>
    </rPh>
    <phoneticPr fontId="3"/>
  </si>
  <si>
    <t>松原市</t>
    <rPh sb="0" eb="2">
      <t>マツバラ</t>
    </rPh>
    <rPh sb="2" eb="3">
      <t>シ</t>
    </rPh>
    <phoneticPr fontId="3"/>
  </si>
  <si>
    <t>大阪狭山市</t>
    <rPh sb="0" eb="5">
      <t>オオサカサヤマシ</t>
    </rPh>
    <phoneticPr fontId="3"/>
  </si>
  <si>
    <t>太子町</t>
    <rPh sb="0" eb="3">
      <t>タイシチョウ</t>
    </rPh>
    <phoneticPr fontId="3"/>
  </si>
  <si>
    <t>河南町</t>
    <rPh sb="0" eb="3">
      <t>カナンチョウ</t>
    </rPh>
    <phoneticPr fontId="3"/>
  </si>
  <si>
    <t>千早赤阪村</t>
    <rPh sb="0" eb="4">
      <t>チハヤアカサカ</t>
    </rPh>
    <rPh sb="4" eb="5">
      <t>ムラ</t>
    </rPh>
    <phoneticPr fontId="3"/>
  </si>
  <si>
    <t>堺市　美原区</t>
    <rPh sb="0" eb="2">
      <t>サカイシ</t>
    </rPh>
    <rPh sb="3" eb="5">
      <t>ミハラ</t>
    </rPh>
    <rPh sb="5" eb="6">
      <t>ク</t>
    </rPh>
    <phoneticPr fontId="3"/>
  </si>
  <si>
    <t>大阪府第15選挙区</t>
    <rPh sb="0" eb="3">
      <t>オオサカフ</t>
    </rPh>
    <rPh sb="3" eb="4">
      <t>ダイ</t>
    </rPh>
    <rPh sb="6" eb="9">
      <t>センキョク</t>
    </rPh>
    <phoneticPr fontId="3"/>
  </si>
  <si>
    <t>堺市　堺　区</t>
    <rPh sb="0" eb="2">
      <t>サカイシ</t>
    </rPh>
    <rPh sb="3" eb="4">
      <t>サカイ</t>
    </rPh>
    <rPh sb="5" eb="6">
      <t>ク</t>
    </rPh>
    <phoneticPr fontId="3"/>
  </si>
  <si>
    <t>東　区</t>
    <rPh sb="0" eb="1">
      <t>ヒガシ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</si>
  <si>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</si>
  <si>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大阪府第16選挙区</t>
    <rPh sb="0" eb="3">
      <t>オオサカフ</t>
    </rPh>
    <rPh sb="3" eb="4">
      <t>ダイ</t>
    </rPh>
    <rPh sb="6" eb="9">
      <t>センキョク</t>
    </rPh>
    <phoneticPr fontId="3"/>
  </si>
  <si>
    <t>堺市　中　区</t>
    <rPh sb="0" eb="2">
      <t>サカイシ</t>
    </rPh>
    <rPh sb="3" eb="4">
      <t>ナカ</t>
    </rPh>
    <rPh sb="5" eb="6">
      <t>ク</t>
    </rPh>
    <phoneticPr fontId="3"/>
  </si>
  <si>
    <t>西　区</t>
    <rPh sb="0" eb="1">
      <t>ニシ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</si>
  <si>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</si>
  <si>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大阪府第17選挙区</t>
    <rPh sb="0" eb="3">
      <t>オオサカフ</t>
    </rPh>
    <rPh sb="3" eb="4">
      <t>ダイ</t>
    </rPh>
    <rPh sb="6" eb="9">
      <t>センキョク</t>
    </rPh>
    <phoneticPr fontId="3"/>
  </si>
  <si>
    <t>忠岡町</t>
  </si>
  <si>
    <t>大阪府第18選挙区</t>
    <rPh sb="0" eb="3">
      <t>オオサカフ</t>
    </rPh>
    <rPh sb="3" eb="4">
      <t>ダイ</t>
    </rPh>
    <rPh sb="6" eb="9">
      <t>センキョク</t>
    </rPh>
    <phoneticPr fontId="3"/>
  </si>
  <si>
    <t>熊取町</t>
  </si>
  <si>
    <t>田尻町</t>
  </si>
  <si>
    <t>岬町</t>
  </si>
  <si>
    <t>大阪府第19選挙区</t>
    <rPh sb="0" eb="3">
      <t>オオサカフ</t>
    </rPh>
    <rPh sb="3" eb="4">
      <t>ダイ</t>
    </rPh>
    <rPh sb="6" eb="9">
      <t>センキョク</t>
    </rPh>
    <phoneticPr fontId="3"/>
  </si>
  <si>
    <t>計</t>
    <rPh sb="0" eb="1">
      <t>ケイ</t>
    </rPh>
    <phoneticPr fontId="13"/>
  </si>
  <si>
    <t>市区町村名</t>
    <phoneticPr fontId="3"/>
  </si>
  <si>
    <t>増減</t>
    <rPh sb="0" eb="2">
      <t>ゾウゲン</t>
    </rPh>
    <phoneticPr fontId="13"/>
  </si>
  <si>
    <t>※在外選挙人の日本国内における投票を含みます。</t>
  </si>
  <si>
    <t>前回（令和６年）
（10月16日～26日)</t>
    <rPh sb="0" eb="2">
      <t>ゼンカイ</t>
    </rPh>
    <rPh sb="3" eb="5">
      <t>レイワ</t>
    </rPh>
    <rPh sb="6" eb="7">
      <t>ネン</t>
    </rPh>
    <rPh sb="12" eb="13">
      <t>ガツ</t>
    </rPh>
    <rPh sb="15" eb="16">
      <t>ニチ</t>
    </rPh>
    <rPh sb="19" eb="20">
      <t>ニチ</t>
    </rPh>
    <phoneticPr fontId="3"/>
  </si>
  <si>
    <t>期間：１月28日～２月７日</t>
    <phoneticPr fontId="3"/>
  </si>
  <si>
    <t>期日前投票最終結果（期日1日前）（小選挙区別）</t>
    <rPh sb="0" eb="2">
      <t>キジツ</t>
    </rPh>
    <rPh sb="2" eb="3">
      <t>ゼン</t>
    </rPh>
    <rPh sb="3" eb="5">
      <t>トウヒョウ</t>
    </rPh>
    <rPh sb="5" eb="7">
      <t>サイシュウ</t>
    </rPh>
    <rPh sb="7" eb="9">
      <t>ケッカ</t>
    </rPh>
    <rPh sb="10" eb="12">
      <t>キジツ</t>
    </rPh>
    <rPh sb="13" eb="15">
      <t>ニチマエ</t>
    </rPh>
    <rPh sb="17" eb="21">
      <t>ショウセンキョク</t>
    </rPh>
    <rPh sb="21" eb="22">
      <t>ベツ</t>
    </rPh>
    <phoneticPr fontId="3"/>
  </si>
  <si>
    <t>第51回衆議院議員総選挙　期日前投票最終結果（期日1日前）</t>
    <rPh sb="4" eb="7">
      <t>シュウギイン</t>
    </rPh>
    <rPh sb="9" eb="10">
      <t>ソウ</t>
    </rPh>
    <rPh sb="18" eb="22">
      <t>サイシュウケッカ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</si>
</sst>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;[Red]\-#,##0\ "/>
  </numFmts>
  <fonts count="16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176" fontId="4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37" fontId="5" fillId="3" borderId="4" xfId="0" applyNumberFormat="1" applyFont="1" applyFill="1" applyBorder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37" fontId="8" fillId="0" borderId="7" xfId="0" applyNumberFormat="1" applyFont="1" applyBorder="1" applyAlignment="1">
      <alignment vertical="center"/>
    </xf>
    <xf numFmtId="176" fontId="5" fillId="0" borderId="2" xfId="2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176" fontId="5" fillId="3" borderId="4" xfId="2" applyNumberFormat="1" applyFont="1" applyFill="1" applyBorder="1" applyAlignment="1">
      <alignment horizontal="left" vertical="center" shrinkToFit="1"/>
    </xf>
    <xf numFmtId="37" fontId="9" fillId="2" borderId="8" xfId="0" applyNumberFormat="1" applyFont="1" applyFill="1" applyBorder="1" applyAlignment="1">
      <alignment vertical="center"/>
    </xf>
    <xf numFmtId="37" fontId="9" fillId="2" borderId="9" xfId="0" applyNumberFormat="1" applyFont="1" applyFill="1" applyBorder="1" applyAlignment="1">
      <alignment vertical="center"/>
    </xf>
    <xf numFmtId="37" fontId="9" fillId="2" borderId="10" xfId="0" applyNumberFormat="1" applyFont="1" applyFill="1" applyBorder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6" fillId="0" borderId="5" xfId="2" applyNumberFormat="1" applyFont="1" applyBorder="1" applyAlignment="1">
      <alignment vertical="center"/>
    </xf>
    <xf numFmtId="177" fontId="6" fillId="3" borderId="3" xfId="2" applyNumberFormat="1" applyFont="1" applyFill="1" applyBorder="1" applyAlignment="1">
      <alignment vertical="center"/>
    </xf>
    <xf numFmtId="177" fontId="6" fillId="0" borderId="12" xfId="2" applyNumberFormat="1" applyFont="1" applyBorder="1" applyAlignment="1">
      <alignment vertical="center"/>
    </xf>
    <xf numFmtId="177" fontId="6" fillId="3" borderId="3" xfId="2" applyNumberFormat="1" applyFont="1" applyFill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7" fontId="8" fillId="0" borderId="15" xfId="0" applyNumberFormat="1" applyFont="1" applyBorder="1" applyAlignment="1">
      <alignment vertical="center"/>
    </xf>
    <xf numFmtId="177" fontId="6" fillId="0" borderId="16" xfId="2" applyNumberFormat="1" applyFont="1" applyBorder="1" applyAlignment="1">
      <alignment vertical="center"/>
    </xf>
    <xf numFmtId="176" fontId="5" fillId="3" borderId="3" xfId="2" applyNumberFormat="1" applyFont="1" applyFill="1" applyBorder="1" applyAlignment="1">
      <alignment horizontal="left" vertical="center"/>
    </xf>
    <xf numFmtId="37" fontId="8" fillId="3" borderId="17" xfId="0" applyNumberFormat="1" applyFont="1" applyFill="1" applyBorder="1" applyAlignment="1">
      <alignment vertical="center"/>
    </xf>
    <xf numFmtId="176" fontId="11" fillId="3" borderId="4" xfId="2" applyNumberFormat="1" applyFont="1" applyFill="1" applyBorder="1" applyAlignment="1">
      <alignment horizontal="left" vertical="center"/>
    </xf>
    <xf numFmtId="37" fontId="8" fillId="0" borderId="18" xfId="0" applyNumberFormat="1" applyFont="1" applyBorder="1" applyAlignment="1">
      <alignment vertical="center"/>
    </xf>
    <xf numFmtId="177" fontId="6" fillId="3" borderId="3" xfId="2" applyNumberFormat="1" applyFont="1" applyFill="1" applyBorder="1" applyAlignment="1" applyProtection="1">
      <alignment vertical="center"/>
      <protection locked="0"/>
    </xf>
    <xf numFmtId="177" fontId="6" fillId="0" borderId="5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6" fillId="0" borderId="11" xfId="2" applyNumberFormat="1" applyFont="1" applyBorder="1" applyAlignment="1" applyProtection="1">
      <alignment vertical="center"/>
      <protection locked="0"/>
    </xf>
    <xf numFmtId="177" fontId="6" fillId="0" borderId="5" xfId="2" applyNumberFormat="1" applyFont="1" applyBorder="1" applyAlignment="1" applyProtection="1">
      <alignment vertical="center"/>
      <protection locked="0"/>
    </xf>
    <xf numFmtId="177" fontId="6" fillId="0" borderId="1" xfId="2" applyNumberFormat="1" applyFont="1" applyBorder="1" applyAlignment="1" applyProtection="1">
      <alignment vertical="center"/>
      <protection locked="0"/>
    </xf>
    <xf numFmtId="177" fontId="6" fillId="0" borderId="12" xfId="2" applyNumberFormat="1" applyFont="1" applyBorder="1" applyAlignment="1" applyProtection="1">
      <alignment vertical="center"/>
      <protection locked="0"/>
    </xf>
    <xf numFmtId="177" fontId="6" fillId="0" borderId="16" xfId="2" applyNumberFormat="1" applyFont="1" applyBorder="1" applyAlignment="1" applyProtection="1">
      <alignment vertical="center"/>
      <protection locked="0"/>
    </xf>
    <xf numFmtId="177" fontId="6" fillId="3" borderId="17" xfId="2" applyNumberFormat="1" applyFont="1" applyFill="1" applyBorder="1" applyAlignment="1" applyProtection="1">
      <alignment vertical="center"/>
      <protection locked="0"/>
    </xf>
    <xf numFmtId="177" fontId="6" fillId="0" borderId="18" xfId="2" applyNumberFormat="1" applyFont="1" applyBorder="1" applyAlignment="1" applyProtection="1">
      <alignment vertical="center"/>
      <protection locked="0"/>
    </xf>
    <xf numFmtId="177" fontId="6" fillId="0" borderId="14" xfId="2" applyNumberFormat="1" applyFont="1" applyBorder="1" applyAlignment="1">
      <alignment horizontal="right" vertical="center"/>
    </xf>
    <xf numFmtId="177" fontId="11" fillId="3" borderId="3" xfId="2" applyNumberFormat="1" applyFont="1" applyFill="1" applyBorder="1" applyAlignment="1">
      <alignment vertical="center"/>
    </xf>
    <xf numFmtId="37" fontId="9" fillId="0" borderId="8" xfId="0" applyNumberFormat="1" applyFont="1" applyBorder="1" applyAlignment="1">
      <alignment vertical="center"/>
    </xf>
    <xf numFmtId="177" fontId="6" fillId="0" borderId="1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left" vertical="center" shrinkToFit="1"/>
    </xf>
    <xf numFmtId="176" fontId="4" fillId="0" borderId="19" xfId="2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4" fillId="0" borderId="0" xfId="4" applyNumberFormat="1" applyFont="1" applyAlignment="1">
      <alignment vertical="center"/>
    </xf>
    <xf numFmtId="176" fontId="14" fillId="0" borderId="0" xfId="4" applyNumberFormat="1" applyFont="1" applyAlignment="1">
      <alignment vertical="center" wrapText="1"/>
    </xf>
    <xf numFmtId="176" fontId="14" fillId="0" borderId="0" xfId="3" applyNumberFormat="1" applyFont="1" applyAlignment="1">
      <alignment horizontal="left" vertical="center"/>
    </xf>
    <xf numFmtId="176" fontId="14" fillId="0" borderId="20" xfId="4" applyNumberFormat="1" applyFont="1" applyBorder="1" applyAlignment="1">
      <alignment horizontal="center" vertical="center" shrinkToFit="1"/>
    </xf>
    <xf numFmtId="176" fontId="14" fillId="0" borderId="5" xfId="4" applyNumberFormat="1" applyFont="1" applyBorder="1" applyAlignment="1">
      <alignment horizontal="center" vertical="center" shrinkToFit="1"/>
    </xf>
    <xf numFmtId="176" fontId="14" fillId="0" borderId="20" xfId="4" applyNumberFormat="1" applyFont="1" applyBorder="1" applyAlignment="1">
      <alignment horizontal="right" vertical="center" shrinkToFit="1"/>
    </xf>
    <xf numFmtId="176" fontId="14" fillId="0" borderId="20" xfId="5" applyNumberFormat="1" applyFont="1" applyBorder="1" applyAlignment="1">
      <alignment horizontal="center" vertical="center" shrinkToFit="1"/>
    </xf>
    <xf numFmtId="176" fontId="14" fillId="0" borderId="21" xfId="4" applyNumberFormat="1" applyFont="1" applyBorder="1" applyAlignment="1">
      <alignment horizontal="center" vertical="center" shrinkToFit="1"/>
    </xf>
    <xf numFmtId="177" fontId="6" fillId="0" borderId="21" xfId="1" applyNumberFormat="1" applyFont="1" applyFill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>
      <alignment vertical="center"/>
    </xf>
    <xf numFmtId="176" fontId="5" fillId="3" borderId="24" xfId="2" applyNumberFormat="1" applyFont="1" applyFill="1" applyBorder="1" applyAlignment="1">
      <alignment horizontal="center" vertical="center"/>
    </xf>
    <xf numFmtId="176" fontId="5" fillId="3" borderId="23" xfId="2" applyNumberFormat="1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176" fontId="4" fillId="3" borderId="23" xfId="2" applyNumberFormat="1" applyFont="1" applyFill="1" applyBorder="1" applyAlignment="1">
      <alignment horizontal="center" vertical="center"/>
    </xf>
    <xf numFmtId="176" fontId="5" fillId="0" borderId="25" xfId="2" applyNumberFormat="1" applyFont="1" applyBorder="1" applyAlignment="1">
      <alignment horizontal="left" vertical="center"/>
    </xf>
    <xf numFmtId="177" fontId="6" fillId="0" borderId="21" xfId="2" applyNumberFormat="1" applyFont="1" applyBorder="1" applyAlignment="1" applyProtection="1">
      <alignment vertical="center"/>
      <protection locked="0"/>
    </xf>
    <xf numFmtId="176" fontId="14" fillId="0" borderId="23" xfId="4" applyNumberFormat="1" applyFont="1" applyBorder="1" applyAlignment="1">
      <alignment horizontal="center" vertical="center" shrinkToFit="1"/>
    </xf>
    <xf numFmtId="176" fontId="6" fillId="0" borderId="20" xfId="3" applyNumberFormat="1" applyFont="1" applyBorder="1" applyAlignment="1">
      <alignment horizontal="right" vertical="center"/>
    </xf>
    <xf numFmtId="177" fontId="6" fillId="0" borderId="22" xfId="3" applyNumberFormat="1" applyFont="1" applyBorder="1" applyAlignment="1">
      <alignment horizontal="right" vertical="center"/>
    </xf>
    <xf numFmtId="176" fontId="6" fillId="0" borderId="5" xfId="3" applyNumberFormat="1" applyFont="1" applyBorder="1" applyAlignment="1">
      <alignment horizontal="right" vertical="center"/>
    </xf>
    <xf numFmtId="177" fontId="6" fillId="0" borderId="5" xfId="3" applyNumberFormat="1" applyFont="1" applyBorder="1" applyAlignment="1">
      <alignment horizontal="right" vertical="center"/>
    </xf>
    <xf numFmtId="176" fontId="6" fillId="0" borderId="20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6" fillId="0" borderId="2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horizontal="right" vertical="center"/>
    </xf>
    <xf numFmtId="176" fontId="6" fillId="0" borderId="21" xfId="3" applyNumberFormat="1" applyFont="1" applyBorder="1" applyAlignment="1">
      <alignment horizontal="right" vertical="center"/>
    </xf>
    <xf numFmtId="176" fontId="6" fillId="0" borderId="23" xfId="3" applyNumberFormat="1" applyFont="1" applyBorder="1" applyAlignment="1">
      <alignment vertical="center"/>
    </xf>
    <xf numFmtId="177" fontId="6" fillId="0" borderId="23" xfId="3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vertical="center"/>
    </xf>
    <xf numFmtId="177" fontId="6" fillId="0" borderId="26" xfId="3" applyNumberFormat="1" applyFont="1" applyBorder="1" applyAlignment="1">
      <alignment horizontal="right" vertical="center"/>
    </xf>
    <xf numFmtId="176" fontId="5" fillId="3" borderId="23" xfId="3" applyNumberFormat="1" applyFont="1" applyFill="1" applyBorder="1" applyAlignment="1">
      <alignment horizontal="center" vertical="center" shrinkToFit="1"/>
    </xf>
    <xf numFmtId="176" fontId="5" fillId="3" borderId="23" xfId="3" applyNumberFormat="1" applyFont="1" applyFill="1" applyBorder="1" applyAlignment="1">
      <alignment horizontal="center" vertical="center" wrapText="1"/>
    </xf>
    <xf numFmtId="176" fontId="4" fillId="3" borderId="23" xfId="3" applyNumberFormat="1" applyFont="1" applyFill="1" applyBorder="1" applyAlignment="1">
      <alignment horizontal="center" vertical="center" wrapText="1"/>
    </xf>
    <xf numFmtId="176" fontId="10" fillId="0" borderId="0" xfId="3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7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14" fillId="0" borderId="0" xfId="4" applyNumberFormat="1" applyFont="1" applyAlignment="1">
      <alignment vertical="center" wrapText="1"/>
    </xf>
    <xf numFmtId="176" fontId="5" fillId="0" borderId="0" xfId="0" applyNumberFormat="1" applyFont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6" xr:uid="{497E844D-A217-45E4-A97F-762C776D46EF}"/>
    <cellStyle name="標準_Sheet1_1" xfId="5" xr:uid="{0E65DF8F-DFD1-46DF-B473-14D3288EBFA7}"/>
    <cellStyle name="標準_Sheet1_Sheet1" xfId="4" xr:uid="{D2076C99-4067-4D67-9C0B-A6FFB7FAA8D2}"/>
    <cellStyle name="標準_市町村表" xfId="2" xr:uid="{00000000-0005-0000-0000-000002000000}"/>
    <cellStyle name="標準_市町村表 2" xfId="3" xr:uid="{AEA87CC3-DD5B-4F1C-A87E-03A0BFC9C80B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9"/>
  <sheetViews>
    <sheetView tabSelected="1" view="pageBreakPreview" zoomScale="75" zoomScaleNormal="75" zoomScaleSheetLayoutView="75" workbookViewId="0">
      <selection activeCell="A2" sqref="A2"/>
    </sheetView>
  </sheetViews>
  <sheetFormatPr defaultColWidth="9" defaultRowHeight="14.4" x14ac:dyDescent="0.2"/>
  <cols>
    <col min="1" max="1" width="20.59765625" style="2" customWidth="1"/>
    <col min="2" max="3" width="18.59765625" style="1" customWidth="1"/>
    <col min="4" max="4" width="12.69921875" style="1" customWidth="1"/>
    <col min="5" max="5" width="3.69921875" style="1" customWidth="1"/>
    <col min="6" max="6" width="20.59765625" style="1" customWidth="1"/>
    <col min="7" max="8" width="18.59765625" style="1" customWidth="1"/>
    <col min="9" max="9" width="12.69921875" style="1" customWidth="1"/>
    <col min="10" max="16384" width="9" style="1"/>
  </cols>
  <sheetData>
    <row r="1" spans="1:9" ht="45" customHeight="1" x14ac:dyDescent="0.2">
      <c r="A1" s="18" t="s">
        <v>163</v>
      </c>
      <c r="B1" s="3"/>
      <c r="C1" s="3"/>
      <c r="D1" s="3"/>
      <c r="H1" s="84" t="s">
        <v>161</v>
      </c>
      <c r="I1" s="84"/>
    </row>
    <row r="2" spans="1:9" ht="12" customHeight="1" x14ac:dyDescent="0.2">
      <c r="C2" s="6"/>
      <c r="D2" s="5"/>
      <c r="H2" s="8"/>
      <c r="I2" s="17"/>
    </row>
    <row r="3" spans="1:9" ht="40.200000000000003" customHeight="1" thickBot="1" x14ac:dyDescent="0.25">
      <c r="A3" s="57" t="s">
        <v>77</v>
      </c>
      <c r="B3" s="58" t="s">
        <v>63</v>
      </c>
      <c r="C3" s="59" t="s">
        <v>160</v>
      </c>
      <c r="D3" s="60" t="s">
        <v>62</v>
      </c>
      <c r="F3" s="57" t="s">
        <v>77</v>
      </c>
      <c r="G3" s="58" t="s">
        <v>63</v>
      </c>
      <c r="H3" s="59" t="s">
        <v>160</v>
      </c>
      <c r="I3" s="60" t="s">
        <v>62</v>
      </c>
    </row>
    <row r="4" spans="1:9" ht="33" customHeight="1" thickTop="1" x14ac:dyDescent="0.2">
      <c r="A4" s="15" t="s">
        <v>31</v>
      </c>
      <c r="B4" s="55">
        <v>21015</v>
      </c>
      <c r="C4" s="55">
        <v>17818</v>
      </c>
      <c r="D4" s="56">
        <f>B4-C4</f>
        <v>3197</v>
      </c>
      <c r="F4" s="61" t="s">
        <v>15</v>
      </c>
      <c r="G4" s="62">
        <v>21239</v>
      </c>
      <c r="H4" s="62">
        <v>18697</v>
      </c>
      <c r="I4" s="56">
        <f>G4-H4</f>
        <v>2542</v>
      </c>
    </row>
    <row r="5" spans="1:9" ht="33" customHeight="1" x14ac:dyDescent="0.2">
      <c r="A5" s="14" t="s">
        <v>32</v>
      </c>
      <c r="B5" s="55">
        <v>14185</v>
      </c>
      <c r="C5" s="31">
        <v>12648</v>
      </c>
      <c r="D5" s="19">
        <f t="shared" ref="D5:D27" si="0">B5-C5</f>
        <v>1537</v>
      </c>
      <c r="F5" s="4" t="s">
        <v>17</v>
      </c>
      <c r="G5" s="62">
        <v>91603</v>
      </c>
      <c r="H5" s="34">
        <v>71579</v>
      </c>
      <c r="I5" s="19">
        <f t="shared" ref="I5:I27" si="1">G5-H5</f>
        <v>20024</v>
      </c>
    </row>
    <row r="6" spans="1:9" ht="33" customHeight="1" x14ac:dyDescent="0.2">
      <c r="A6" s="14" t="s">
        <v>33</v>
      </c>
      <c r="B6" s="55">
        <v>12949</v>
      </c>
      <c r="C6" s="31">
        <v>9879</v>
      </c>
      <c r="D6" s="19">
        <f t="shared" si="0"/>
        <v>3070</v>
      </c>
      <c r="F6" s="4" t="s">
        <v>18</v>
      </c>
      <c r="G6" s="62">
        <v>65103</v>
      </c>
      <c r="H6" s="34">
        <v>50086</v>
      </c>
      <c r="I6" s="19">
        <f t="shared" si="1"/>
        <v>15017</v>
      </c>
    </row>
    <row r="7" spans="1:9" ht="33" customHeight="1" x14ac:dyDescent="0.2">
      <c r="A7" s="14" t="s">
        <v>34</v>
      </c>
      <c r="B7" s="55">
        <v>9513</v>
      </c>
      <c r="C7" s="31">
        <v>8461</v>
      </c>
      <c r="D7" s="19">
        <f t="shared" si="0"/>
        <v>1052</v>
      </c>
      <c r="F7" s="4" t="s">
        <v>19</v>
      </c>
      <c r="G7" s="62">
        <v>38622</v>
      </c>
      <c r="H7" s="34">
        <v>26688</v>
      </c>
      <c r="I7" s="19">
        <f t="shared" si="1"/>
        <v>11934</v>
      </c>
    </row>
    <row r="8" spans="1:9" ht="33" customHeight="1" x14ac:dyDescent="0.2">
      <c r="A8" s="14" t="s">
        <v>35</v>
      </c>
      <c r="B8" s="55">
        <v>14714</v>
      </c>
      <c r="C8" s="31">
        <v>11762</v>
      </c>
      <c r="D8" s="19">
        <f t="shared" si="0"/>
        <v>2952</v>
      </c>
      <c r="F8" s="4" t="s">
        <v>20</v>
      </c>
      <c r="G8" s="62">
        <v>20468</v>
      </c>
      <c r="H8" s="34">
        <v>15485</v>
      </c>
      <c r="I8" s="19">
        <f t="shared" si="1"/>
        <v>4983</v>
      </c>
    </row>
    <row r="9" spans="1:9" ht="33" customHeight="1" x14ac:dyDescent="0.2">
      <c r="A9" s="14" t="s">
        <v>36</v>
      </c>
      <c r="B9" s="55">
        <v>13657</v>
      </c>
      <c r="C9" s="31">
        <v>11156</v>
      </c>
      <c r="D9" s="19">
        <f t="shared" si="0"/>
        <v>2501</v>
      </c>
      <c r="F9" s="4" t="s">
        <v>21</v>
      </c>
      <c r="G9" s="62">
        <v>20404</v>
      </c>
      <c r="H9" s="34">
        <v>14488</v>
      </c>
      <c r="I9" s="19">
        <f t="shared" si="1"/>
        <v>5916</v>
      </c>
    </row>
    <row r="10" spans="1:9" ht="33" customHeight="1" x14ac:dyDescent="0.2">
      <c r="A10" s="14" t="s">
        <v>37</v>
      </c>
      <c r="B10" s="55">
        <v>11797</v>
      </c>
      <c r="C10" s="31">
        <v>10096</v>
      </c>
      <c r="D10" s="19">
        <f t="shared" si="0"/>
        <v>1701</v>
      </c>
      <c r="F10" s="4" t="s">
        <v>22</v>
      </c>
      <c r="G10" s="62">
        <v>41401</v>
      </c>
      <c r="H10" s="34">
        <v>32137</v>
      </c>
      <c r="I10" s="19">
        <f t="shared" si="1"/>
        <v>9264</v>
      </c>
    </row>
    <row r="11" spans="1:9" ht="33" customHeight="1" x14ac:dyDescent="0.2">
      <c r="A11" s="14" t="s">
        <v>38</v>
      </c>
      <c r="B11" s="55">
        <v>11478</v>
      </c>
      <c r="C11" s="31">
        <v>9696</v>
      </c>
      <c r="D11" s="19">
        <f t="shared" si="0"/>
        <v>1782</v>
      </c>
      <c r="F11" s="4" t="s">
        <v>23</v>
      </c>
      <c r="G11" s="62">
        <v>23312</v>
      </c>
      <c r="H11" s="34">
        <v>16578</v>
      </c>
      <c r="I11" s="19">
        <f t="shared" si="1"/>
        <v>6734</v>
      </c>
    </row>
    <row r="12" spans="1:9" ht="33" customHeight="1" x14ac:dyDescent="0.2">
      <c r="A12" s="14" t="s">
        <v>39</v>
      </c>
      <c r="B12" s="55">
        <v>13115</v>
      </c>
      <c r="C12" s="31">
        <v>10075</v>
      </c>
      <c r="D12" s="19">
        <f t="shared" si="0"/>
        <v>3040</v>
      </c>
      <c r="F12" s="4" t="s">
        <v>24</v>
      </c>
      <c r="G12" s="62">
        <v>23012</v>
      </c>
      <c r="H12" s="34">
        <v>18054</v>
      </c>
      <c r="I12" s="19">
        <f t="shared" si="1"/>
        <v>4958</v>
      </c>
    </row>
    <row r="13" spans="1:9" ht="33" customHeight="1" x14ac:dyDescent="0.2">
      <c r="A13" s="14" t="s">
        <v>40</v>
      </c>
      <c r="B13" s="55">
        <v>8145</v>
      </c>
      <c r="C13" s="31">
        <v>6359</v>
      </c>
      <c r="D13" s="19">
        <f t="shared" si="0"/>
        <v>1786</v>
      </c>
      <c r="F13" s="4" t="s">
        <v>25</v>
      </c>
      <c r="G13" s="62">
        <v>17356</v>
      </c>
      <c r="H13" s="34">
        <v>13345</v>
      </c>
      <c r="I13" s="19">
        <f t="shared" si="1"/>
        <v>4011</v>
      </c>
    </row>
    <row r="14" spans="1:9" ht="33" customHeight="1" x14ac:dyDescent="0.2">
      <c r="A14" s="14" t="s">
        <v>41</v>
      </c>
      <c r="B14" s="55">
        <v>13886</v>
      </c>
      <c r="C14" s="31">
        <v>12886</v>
      </c>
      <c r="D14" s="19">
        <f t="shared" si="0"/>
        <v>1000</v>
      </c>
      <c r="F14" s="4" t="s">
        <v>26</v>
      </c>
      <c r="G14" s="62">
        <v>36286</v>
      </c>
      <c r="H14" s="34">
        <v>30237</v>
      </c>
      <c r="I14" s="19">
        <f t="shared" si="1"/>
        <v>6049</v>
      </c>
    </row>
    <row r="15" spans="1:9" ht="33" customHeight="1" x14ac:dyDescent="0.2">
      <c r="A15" s="42" t="s">
        <v>42</v>
      </c>
      <c r="B15" s="55">
        <v>19315</v>
      </c>
      <c r="C15" s="31">
        <v>17393</v>
      </c>
      <c r="D15" s="19">
        <f t="shared" si="0"/>
        <v>1922</v>
      </c>
      <c r="F15" s="4" t="s">
        <v>27</v>
      </c>
      <c r="G15" s="62">
        <v>31534</v>
      </c>
      <c r="H15" s="34">
        <v>23680</v>
      </c>
      <c r="I15" s="19">
        <f t="shared" si="1"/>
        <v>7854</v>
      </c>
    </row>
    <row r="16" spans="1:9" ht="33" customHeight="1" x14ac:dyDescent="0.2">
      <c r="A16" s="15" t="s">
        <v>43</v>
      </c>
      <c r="B16" s="55">
        <v>25576</v>
      </c>
      <c r="C16" s="31">
        <v>21665</v>
      </c>
      <c r="D16" s="19">
        <f t="shared" si="0"/>
        <v>3911</v>
      </c>
      <c r="F16" s="4" t="s">
        <v>28</v>
      </c>
      <c r="G16" s="62">
        <v>11927</v>
      </c>
      <c r="H16" s="34">
        <v>8936</v>
      </c>
      <c r="I16" s="19">
        <f t="shared" si="1"/>
        <v>2991</v>
      </c>
    </row>
    <row r="17" spans="1:9" ht="33" customHeight="1" x14ac:dyDescent="0.2">
      <c r="A17" s="14" t="s">
        <v>44</v>
      </c>
      <c r="B17" s="55">
        <v>10847</v>
      </c>
      <c r="C17" s="31">
        <v>10081</v>
      </c>
      <c r="D17" s="19">
        <f t="shared" si="0"/>
        <v>766</v>
      </c>
      <c r="F17" s="4" t="s">
        <v>29</v>
      </c>
      <c r="G17" s="62">
        <v>17378</v>
      </c>
      <c r="H17" s="34">
        <v>14406</v>
      </c>
      <c r="I17" s="19">
        <f t="shared" si="1"/>
        <v>2972</v>
      </c>
    </row>
    <row r="18" spans="1:9" ht="33" customHeight="1" x14ac:dyDescent="0.2">
      <c r="A18" s="14" t="s">
        <v>45</v>
      </c>
      <c r="B18" s="55">
        <v>12075</v>
      </c>
      <c r="C18" s="31">
        <v>9526</v>
      </c>
      <c r="D18" s="19">
        <f t="shared" si="0"/>
        <v>2549</v>
      </c>
      <c r="F18" s="4" t="s">
        <v>0</v>
      </c>
      <c r="G18" s="62">
        <v>17712</v>
      </c>
      <c r="H18" s="34">
        <v>15149</v>
      </c>
      <c r="I18" s="19">
        <f t="shared" si="1"/>
        <v>2563</v>
      </c>
    </row>
    <row r="19" spans="1:9" ht="33" customHeight="1" x14ac:dyDescent="0.2">
      <c r="A19" s="14" t="s">
        <v>46</v>
      </c>
      <c r="B19" s="55">
        <v>13342</v>
      </c>
      <c r="C19" s="31">
        <v>13628</v>
      </c>
      <c r="D19" s="19">
        <f t="shared" si="0"/>
        <v>-286</v>
      </c>
      <c r="F19" s="4" t="s">
        <v>1</v>
      </c>
      <c r="G19" s="62">
        <v>13388</v>
      </c>
      <c r="H19" s="34">
        <v>9623</v>
      </c>
      <c r="I19" s="19">
        <f t="shared" si="1"/>
        <v>3765</v>
      </c>
    </row>
    <row r="20" spans="1:9" ht="33" customHeight="1" x14ac:dyDescent="0.2">
      <c r="A20" s="42" t="s">
        <v>47</v>
      </c>
      <c r="B20" s="55">
        <v>26591</v>
      </c>
      <c r="C20" s="31">
        <v>22751</v>
      </c>
      <c r="D20" s="19">
        <f t="shared" si="0"/>
        <v>3840</v>
      </c>
      <c r="F20" s="4" t="s">
        <v>3</v>
      </c>
      <c r="G20" s="62">
        <v>8933</v>
      </c>
      <c r="H20" s="34">
        <v>6700</v>
      </c>
      <c r="I20" s="19">
        <f t="shared" si="1"/>
        <v>2233</v>
      </c>
    </row>
    <row r="21" spans="1:9" ht="33" customHeight="1" x14ac:dyDescent="0.2">
      <c r="A21" s="14" t="s">
        <v>48</v>
      </c>
      <c r="B21" s="55">
        <v>17390</v>
      </c>
      <c r="C21" s="31">
        <v>16906</v>
      </c>
      <c r="D21" s="19">
        <f t="shared" si="0"/>
        <v>484</v>
      </c>
      <c r="F21" s="4" t="s">
        <v>5</v>
      </c>
      <c r="G21" s="62">
        <v>11402</v>
      </c>
      <c r="H21" s="34">
        <v>8316</v>
      </c>
      <c r="I21" s="19">
        <f t="shared" si="1"/>
        <v>3086</v>
      </c>
    </row>
    <row r="22" spans="1:9" ht="33" customHeight="1" x14ac:dyDescent="0.2">
      <c r="A22" s="14" t="s">
        <v>49</v>
      </c>
      <c r="B22" s="55">
        <v>15063</v>
      </c>
      <c r="C22" s="31">
        <v>13850</v>
      </c>
      <c r="D22" s="19">
        <f t="shared" si="0"/>
        <v>1213</v>
      </c>
      <c r="F22" s="4" t="s">
        <v>7</v>
      </c>
      <c r="G22" s="62">
        <v>67117</v>
      </c>
      <c r="H22" s="34">
        <v>53368</v>
      </c>
      <c r="I22" s="19">
        <f t="shared" si="1"/>
        <v>13749</v>
      </c>
    </row>
    <row r="23" spans="1:9" ht="33" customHeight="1" x14ac:dyDescent="0.2">
      <c r="A23" s="42" t="s">
        <v>50</v>
      </c>
      <c r="B23" s="55">
        <v>22105</v>
      </c>
      <c r="C23" s="31">
        <v>19927</v>
      </c>
      <c r="D23" s="19">
        <f t="shared" si="0"/>
        <v>2178</v>
      </c>
      <c r="F23" s="4" t="s">
        <v>9</v>
      </c>
      <c r="G23" s="62">
        <v>12036</v>
      </c>
      <c r="H23" s="34">
        <v>8731</v>
      </c>
      <c r="I23" s="19">
        <f t="shared" si="1"/>
        <v>3305</v>
      </c>
    </row>
    <row r="24" spans="1:9" ht="33" customHeight="1" x14ac:dyDescent="0.2">
      <c r="A24" s="14" t="s">
        <v>51</v>
      </c>
      <c r="B24" s="55">
        <v>22499</v>
      </c>
      <c r="C24" s="31">
        <v>20056</v>
      </c>
      <c r="D24" s="19">
        <f t="shared" si="0"/>
        <v>2443</v>
      </c>
      <c r="F24" s="4" t="s">
        <v>64</v>
      </c>
      <c r="G24" s="62">
        <v>8944</v>
      </c>
      <c r="H24" s="34">
        <v>6220</v>
      </c>
      <c r="I24" s="19">
        <f t="shared" si="1"/>
        <v>2724</v>
      </c>
    </row>
    <row r="25" spans="1:9" ht="33" customHeight="1" x14ac:dyDescent="0.2">
      <c r="A25" s="14" t="s">
        <v>52</v>
      </c>
      <c r="B25" s="55">
        <v>18135</v>
      </c>
      <c r="C25" s="31">
        <v>15790</v>
      </c>
      <c r="D25" s="19">
        <f t="shared" si="0"/>
        <v>2345</v>
      </c>
      <c r="F25" s="4" t="s">
        <v>12</v>
      </c>
      <c r="G25" s="62">
        <v>18185</v>
      </c>
      <c r="H25" s="34">
        <v>13770</v>
      </c>
      <c r="I25" s="19">
        <f t="shared" si="1"/>
        <v>4415</v>
      </c>
    </row>
    <row r="26" spans="1:9" ht="33" customHeight="1" x14ac:dyDescent="0.2">
      <c r="A26" s="14" t="s">
        <v>53</v>
      </c>
      <c r="B26" s="55">
        <v>33839</v>
      </c>
      <c r="C26" s="31">
        <v>28497</v>
      </c>
      <c r="D26" s="19">
        <f t="shared" si="0"/>
        <v>5342</v>
      </c>
      <c r="F26" s="4" t="s">
        <v>14</v>
      </c>
      <c r="G26" s="62">
        <v>11515</v>
      </c>
      <c r="H26" s="34">
        <v>8218</v>
      </c>
      <c r="I26" s="19">
        <f t="shared" si="1"/>
        <v>3297</v>
      </c>
    </row>
    <row r="27" spans="1:9" ht="33" customHeight="1" thickBot="1" x14ac:dyDescent="0.25">
      <c r="A27" s="16" t="s">
        <v>54</v>
      </c>
      <c r="B27" s="55">
        <v>14987</v>
      </c>
      <c r="C27" s="32">
        <v>13859</v>
      </c>
      <c r="D27" s="19">
        <f t="shared" si="0"/>
        <v>1128</v>
      </c>
      <c r="F27" s="11" t="s">
        <v>16</v>
      </c>
      <c r="G27" s="62">
        <v>12881</v>
      </c>
      <c r="H27" s="35">
        <v>10176</v>
      </c>
      <c r="I27" s="23">
        <f t="shared" si="1"/>
        <v>2705</v>
      </c>
    </row>
    <row r="28" spans="1:9" ht="33" customHeight="1" thickTop="1" thickBot="1" x14ac:dyDescent="0.25">
      <c r="A28" s="7" t="s">
        <v>78</v>
      </c>
      <c r="B28" s="22">
        <f>SUM(B4:B27)</f>
        <v>396218</v>
      </c>
      <c r="C28" s="22">
        <f>SUM(C4:C27)</f>
        <v>344765</v>
      </c>
      <c r="D28" s="20">
        <f>B28-C28</f>
        <v>51453</v>
      </c>
      <c r="F28" s="26" t="s">
        <v>80</v>
      </c>
      <c r="G28" s="30">
        <f>SUM(B39:B45,G4:G27)</f>
        <v>920843</v>
      </c>
      <c r="H28" s="30">
        <f>SUM(C39:C45,H4:H27)</f>
        <v>716515</v>
      </c>
      <c r="I28" s="20">
        <f>G28-H28</f>
        <v>204328</v>
      </c>
    </row>
    <row r="29" spans="1:9" ht="33" customHeight="1" thickTop="1" x14ac:dyDescent="0.2">
      <c r="B29" s="83"/>
      <c r="C29" s="83"/>
      <c r="D29" s="83"/>
      <c r="G29" s="83"/>
      <c r="H29" s="83"/>
      <c r="I29" s="83"/>
    </row>
    <row r="30" spans="1:9" ht="33" customHeight="1" x14ac:dyDescent="0.2">
      <c r="A30" s="14" t="s">
        <v>55</v>
      </c>
      <c r="B30" s="33">
        <v>17583</v>
      </c>
      <c r="C30" s="34">
        <v>16884</v>
      </c>
      <c r="D30" s="19">
        <f t="shared" ref="D30:D36" si="2">B30-C30</f>
        <v>699</v>
      </c>
      <c r="F30" s="9" t="s">
        <v>65</v>
      </c>
      <c r="G30" s="34">
        <v>7025</v>
      </c>
      <c r="H30" s="34">
        <v>4908</v>
      </c>
      <c r="I30" s="19">
        <f t="shared" ref="I30:I39" si="3">G30-H30</f>
        <v>2117</v>
      </c>
    </row>
    <row r="31" spans="1:9" ht="33" customHeight="1" x14ac:dyDescent="0.2">
      <c r="A31" s="14" t="s">
        <v>56</v>
      </c>
      <c r="B31" s="33">
        <v>19232</v>
      </c>
      <c r="C31" s="62">
        <v>15830</v>
      </c>
      <c r="D31" s="19">
        <f t="shared" si="2"/>
        <v>3402</v>
      </c>
      <c r="F31" s="9" t="s">
        <v>66</v>
      </c>
      <c r="G31" s="34">
        <v>5526</v>
      </c>
      <c r="H31" s="34">
        <v>3711</v>
      </c>
      <c r="I31" s="19">
        <f t="shared" si="3"/>
        <v>1815</v>
      </c>
    </row>
    <row r="32" spans="1:9" ht="33" customHeight="1" x14ac:dyDescent="0.2">
      <c r="A32" s="14" t="s">
        <v>57</v>
      </c>
      <c r="B32" s="33">
        <v>15556</v>
      </c>
      <c r="C32" s="62">
        <v>12926</v>
      </c>
      <c r="D32" s="19">
        <f t="shared" si="2"/>
        <v>2630</v>
      </c>
      <c r="F32" s="12" t="s">
        <v>67</v>
      </c>
      <c r="G32" s="34">
        <v>2938</v>
      </c>
      <c r="H32" s="34">
        <v>2335</v>
      </c>
      <c r="I32" s="19">
        <f t="shared" si="3"/>
        <v>603</v>
      </c>
    </row>
    <row r="33" spans="1:9" ht="33" customHeight="1" x14ac:dyDescent="0.2">
      <c r="A33" s="14" t="s">
        <v>58</v>
      </c>
      <c r="B33" s="33">
        <v>20674</v>
      </c>
      <c r="C33" s="62">
        <v>16510</v>
      </c>
      <c r="D33" s="19">
        <f t="shared" si="2"/>
        <v>4164</v>
      </c>
      <c r="F33" s="9" t="s">
        <v>68</v>
      </c>
      <c r="G33" s="36">
        <v>3297</v>
      </c>
      <c r="H33" s="36">
        <v>3164</v>
      </c>
      <c r="I33" s="21">
        <f t="shared" si="3"/>
        <v>133</v>
      </c>
    </row>
    <row r="34" spans="1:9" ht="33" customHeight="1" x14ac:dyDescent="0.2">
      <c r="A34" s="14" t="s">
        <v>59</v>
      </c>
      <c r="B34" s="33">
        <v>24539</v>
      </c>
      <c r="C34" s="62">
        <v>21742</v>
      </c>
      <c r="D34" s="19">
        <f t="shared" si="2"/>
        <v>2797</v>
      </c>
      <c r="F34" s="10" t="s">
        <v>69</v>
      </c>
      <c r="G34" s="36">
        <v>10392</v>
      </c>
      <c r="H34" s="36">
        <v>8339</v>
      </c>
      <c r="I34" s="21">
        <f t="shared" si="3"/>
        <v>2053</v>
      </c>
    </row>
    <row r="35" spans="1:9" ht="33" customHeight="1" x14ac:dyDescent="0.2">
      <c r="A35" s="14" t="s">
        <v>60</v>
      </c>
      <c r="B35" s="33">
        <v>22402</v>
      </c>
      <c r="C35" s="62">
        <v>20226</v>
      </c>
      <c r="D35" s="19">
        <f t="shared" si="2"/>
        <v>2176</v>
      </c>
      <c r="F35" s="10" t="s">
        <v>70</v>
      </c>
      <c r="G35" s="36">
        <v>1845</v>
      </c>
      <c r="H35" s="36">
        <v>1517</v>
      </c>
      <c r="I35" s="21">
        <f t="shared" si="3"/>
        <v>328</v>
      </c>
    </row>
    <row r="36" spans="1:9" ht="33" customHeight="1" thickBot="1" x14ac:dyDescent="0.25">
      <c r="A36" s="16" t="s">
        <v>61</v>
      </c>
      <c r="B36" s="33">
        <v>6027</v>
      </c>
      <c r="C36" s="62">
        <v>4337</v>
      </c>
      <c r="D36" s="19">
        <f t="shared" si="2"/>
        <v>1690</v>
      </c>
      <c r="F36" s="10" t="s">
        <v>71</v>
      </c>
      <c r="G36" s="36">
        <v>4215</v>
      </c>
      <c r="H36" s="36">
        <v>3327</v>
      </c>
      <c r="I36" s="21">
        <f t="shared" si="3"/>
        <v>888</v>
      </c>
    </row>
    <row r="37" spans="1:9" ht="33" customHeight="1" thickTop="1" thickBot="1" x14ac:dyDescent="0.25">
      <c r="A37" s="7" t="s">
        <v>79</v>
      </c>
      <c r="B37" s="22">
        <f>SUM(B30:B36)</f>
        <v>126013</v>
      </c>
      <c r="C37" s="22">
        <f>SUM(C30:C36)</f>
        <v>108455</v>
      </c>
      <c r="D37" s="20">
        <f>B37-C37</f>
        <v>17558</v>
      </c>
      <c r="F37" s="9" t="s">
        <v>72</v>
      </c>
      <c r="G37" s="36">
        <v>3628</v>
      </c>
      <c r="H37" s="36">
        <v>3356</v>
      </c>
      <c r="I37" s="21">
        <f t="shared" si="3"/>
        <v>272</v>
      </c>
    </row>
    <row r="38" spans="1:9" ht="33" customHeight="1" thickTop="1" x14ac:dyDescent="0.2">
      <c r="B38" s="83"/>
      <c r="C38" s="83"/>
      <c r="D38" s="83"/>
      <c r="F38" s="10" t="s">
        <v>73</v>
      </c>
      <c r="G38" s="36">
        <v>3344</v>
      </c>
      <c r="H38" s="36">
        <v>2178</v>
      </c>
      <c r="I38" s="21">
        <f t="shared" si="3"/>
        <v>1166</v>
      </c>
    </row>
    <row r="39" spans="1:9" ht="33" customHeight="1" thickBot="1" x14ac:dyDescent="0.25">
      <c r="A39" s="4" t="s">
        <v>2</v>
      </c>
      <c r="B39" s="34">
        <v>29554</v>
      </c>
      <c r="C39" s="34">
        <v>20836</v>
      </c>
      <c r="D39" s="19">
        <f t="shared" ref="D39:D43" si="4">B39-C39</f>
        <v>8718</v>
      </c>
      <c r="F39" s="24" t="s">
        <v>74</v>
      </c>
      <c r="G39" s="37">
        <v>1285</v>
      </c>
      <c r="H39" s="37">
        <v>820</v>
      </c>
      <c r="I39" s="25">
        <f t="shared" si="3"/>
        <v>465</v>
      </c>
    </row>
    <row r="40" spans="1:9" ht="33" customHeight="1" thickTop="1" thickBot="1" x14ac:dyDescent="0.25">
      <c r="A40" s="4" t="s">
        <v>4</v>
      </c>
      <c r="B40" s="34">
        <v>72849</v>
      </c>
      <c r="C40" s="34">
        <v>57438</v>
      </c>
      <c r="D40" s="19">
        <f t="shared" si="4"/>
        <v>15411</v>
      </c>
      <c r="F40" s="27" t="s">
        <v>81</v>
      </c>
      <c r="G40" s="38">
        <f>SUM(G30:G39)</f>
        <v>43495</v>
      </c>
      <c r="H40" s="38">
        <f>SUM(H30:H39)</f>
        <v>33655</v>
      </c>
      <c r="I40" s="20">
        <f>G40-H40</f>
        <v>9840</v>
      </c>
    </row>
    <row r="41" spans="1:9" ht="33" customHeight="1" thickTop="1" thickBot="1" x14ac:dyDescent="0.25">
      <c r="A41" s="4" t="s">
        <v>6</v>
      </c>
      <c r="B41" s="34">
        <v>19654</v>
      </c>
      <c r="C41" s="34">
        <v>15181</v>
      </c>
      <c r="D41" s="19">
        <f t="shared" si="4"/>
        <v>4473</v>
      </c>
      <c r="F41" s="29"/>
      <c r="G41" s="39"/>
      <c r="H41" s="39"/>
      <c r="I41" s="43"/>
    </row>
    <row r="42" spans="1:9" ht="33" customHeight="1" thickTop="1" thickBot="1" x14ac:dyDescent="0.25">
      <c r="A42" s="4" t="s">
        <v>8</v>
      </c>
      <c r="B42" s="34">
        <v>48791</v>
      </c>
      <c r="C42" s="34">
        <v>47145</v>
      </c>
      <c r="D42" s="19">
        <f t="shared" si="4"/>
        <v>1646</v>
      </c>
      <c r="F42" s="13" t="s">
        <v>75</v>
      </c>
      <c r="G42" s="22">
        <f>SUM(G28,G40)</f>
        <v>964338</v>
      </c>
      <c r="H42" s="22">
        <f>SUM(H28,H40)</f>
        <v>750170</v>
      </c>
      <c r="I42" s="20">
        <f>G42-H42</f>
        <v>214168</v>
      </c>
    </row>
    <row r="43" spans="1:9" ht="33" customHeight="1" thickTop="1" thickBot="1" x14ac:dyDescent="0.25">
      <c r="A43" s="4" t="s">
        <v>10</v>
      </c>
      <c r="B43" s="34">
        <v>14077</v>
      </c>
      <c r="C43" s="34">
        <v>9284</v>
      </c>
      <c r="D43" s="19">
        <f t="shared" si="4"/>
        <v>4793</v>
      </c>
      <c r="F43" s="44"/>
      <c r="G43" s="40"/>
      <c r="H43" s="40"/>
      <c r="I43" s="40"/>
    </row>
    <row r="44" spans="1:9" ht="33" customHeight="1" thickTop="1" thickBot="1" x14ac:dyDescent="0.25">
      <c r="A44" s="4" t="s">
        <v>11</v>
      </c>
      <c r="B44" s="34">
        <v>76472</v>
      </c>
      <c r="C44" s="34">
        <v>58513</v>
      </c>
      <c r="D44" s="19">
        <f>B44-C44</f>
        <v>17959</v>
      </c>
      <c r="F44" s="28" t="s">
        <v>30</v>
      </c>
      <c r="G44" s="41">
        <f>SUM(B28,B37,G42)</f>
        <v>1486569</v>
      </c>
      <c r="H44" s="41">
        <f>SUM(C28,C37,H42)</f>
        <v>1203390</v>
      </c>
      <c r="I44" s="20">
        <f>G44-H44</f>
        <v>283179</v>
      </c>
    </row>
    <row r="45" spans="1:9" ht="33" customHeight="1" thickTop="1" x14ac:dyDescent="0.2">
      <c r="A45" s="4" t="s">
        <v>13</v>
      </c>
      <c r="B45" s="34">
        <v>17688</v>
      </c>
      <c r="C45" s="34">
        <v>13451</v>
      </c>
      <c r="D45" s="19">
        <f>B45-C45</f>
        <v>4237</v>
      </c>
      <c r="F45" s="45" t="s">
        <v>76</v>
      </c>
      <c r="I45" s="45"/>
    </row>
    <row r="46" spans="1:9" ht="25.95" customHeight="1" x14ac:dyDescent="0.2">
      <c r="A46" s="1"/>
    </row>
    <row r="47" spans="1:9" ht="25.95" customHeight="1" x14ac:dyDescent="0.2"/>
    <row r="48" spans="1:9" ht="45" customHeight="1" x14ac:dyDescent="0.2">
      <c r="A48" s="1"/>
    </row>
    <row r="49" ht="25.2" customHeight="1" x14ac:dyDescent="0.2"/>
  </sheetData>
  <mergeCells count="1">
    <mergeCell ref="H1:I1"/>
  </mergeCells>
  <phoneticPr fontId="3"/>
  <conditionalFormatting sqref="A31:A36">
    <cfRule type="expression" dxfId="0" priority="2" stopIfTrue="1">
      <formula>#REF!="未回答"</formula>
    </cfRule>
  </conditionalFormatting>
  <printOptions horizontalCentered="1"/>
  <pageMargins left="0.59055118110236227" right="0.59055118110236227" top="0.59055118110236227" bottom="0.59055118110236227" header="0.23622047244094491" footer="0.39370078740157483"/>
  <pageSetup paperSize="9" scale="52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4913-8A75-461D-A078-0CDE01C11924}">
  <dimension ref="A1:I52"/>
  <sheetViews>
    <sheetView view="pageBreakPreview" zoomScale="60" zoomScaleNormal="70" workbookViewId="0"/>
  </sheetViews>
  <sheetFormatPr defaultColWidth="9" defaultRowHeight="14.4" x14ac:dyDescent="0.2"/>
  <cols>
    <col min="1" max="1" width="25.59765625" style="46" customWidth="1"/>
    <col min="2" max="3" width="18.59765625" style="46" customWidth="1"/>
    <col min="4" max="4" width="12.59765625" style="46" customWidth="1"/>
    <col min="5" max="5" width="5.3984375" style="46" customWidth="1"/>
    <col min="6" max="6" width="25.59765625" style="46" customWidth="1"/>
    <col min="7" max="8" width="18.59765625" style="46" customWidth="1"/>
    <col min="9" max="9" width="12.59765625" style="46" customWidth="1"/>
    <col min="10" max="16384" width="9" style="46"/>
  </cols>
  <sheetData>
    <row r="1" spans="1:9" ht="30" customHeight="1" x14ac:dyDescent="0.2">
      <c r="A1" s="81" t="s">
        <v>162</v>
      </c>
      <c r="B1" s="81"/>
      <c r="C1" s="81"/>
      <c r="D1" s="49"/>
      <c r="E1" s="82"/>
      <c r="F1" s="82"/>
      <c r="G1" s="82"/>
      <c r="H1" s="86" t="str">
        <f>'1日前'!H1:I1</f>
        <v>期間：１月28日～２月７日</v>
      </c>
      <c r="I1" s="86"/>
    </row>
    <row r="2" spans="1:9" ht="12" customHeight="1" x14ac:dyDescent="0.2">
      <c r="A2" s="49"/>
      <c r="B2" s="49"/>
      <c r="C2" s="49"/>
      <c r="D2" s="49"/>
      <c r="E2" s="82"/>
      <c r="F2" s="82"/>
      <c r="G2" s="82"/>
      <c r="H2" s="82"/>
      <c r="I2" s="82"/>
    </row>
    <row r="3" spans="1:9" ht="37.5" customHeight="1" thickBot="1" x14ac:dyDescent="0.25">
      <c r="A3" s="78" t="s">
        <v>157</v>
      </c>
      <c r="B3" s="79" t="str">
        <f>'1日前'!B3</f>
        <v>今回</v>
      </c>
      <c r="C3" s="79" t="str">
        <f>'1日前'!C3</f>
        <v>前回（令和６年）
（10月16日～26日)</v>
      </c>
      <c r="D3" s="80" t="s">
        <v>158</v>
      </c>
      <c r="E3" s="82"/>
      <c r="F3" s="78" t="s">
        <v>157</v>
      </c>
      <c r="G3" s="79" t="str">
        <f>'1日前'!G3</f>
        <v>今回</v>
      </c>
      <c r="H3" s="79" t="str">
        <f>'1日前'!H3</f>
        <v>前回（令和６年）
（10月16日～26日)</v>
      </c>
      <c r="I3" s="80" t="s">
        <v>158</v>
      </c>
    </row>
    <row r="4" spans="1:9" ht="33" customHeight="1" thickTop="1" x14ac:dyDescent="0.2">
      <c r="A4" s="52" t="s">
        <v>82</v>
      </c>
      <c r="B4" s="64">
        <f>'1日前'!B8</f>
        <v>14714</v>
      </c>
      <c r="C4" s="64">
        <f>'1日前'!C8</f>
        <v>11762</v>
      </c>
      <c r="D4" s="65">
        <f>B4-C4</f>
        <v>2952</v>
      </c>
      <c r="E4" s="82"/>
      <c r="F4" s="50" t="s">
        <v>119</v>
      </c>
      <c r="G4" s="64">
        <f>'1日前'!G5</f>
        <v>91603</v>
      </c>
      <c r="H4" s="64">
        <f>'1日前'!H5</f>
        <v>71579</v>
      </c>
      <c r="I4" s="65">
        <f>G4-H4</f>
        <v>20024</v>
      </c>
    </row>
    <row r="5" spans="1:9" ht="33" customHeight="1" x14ac:dyDescent="0.2">
      <c r="A5" s="52" t="s">
        <v>83</v>
      </c>
      <c r="B5" s="64">
        <f>'1日前'!B9</f>
        <v>13657</v>
      </c>
      <c r="C5" s="64">
        <f>'1日前'!C9</f>
        <v>11156</v>
      </c>
      <c r="D5" s="65">
        <f t="shared" ref="D5:D48" si="0">B5-C5</f>
        <v>2501</v>
      </c>
      <c r="E5" s="82"/>
      <c r="F5" s="50" t="s">
        <v>120</v>
      </c>
      <c r="G5" s="64">
        <f>'1日前'!G25</f>
        <v>18185</v>
      </c>
      <c r="H5" s="64">
        <f>'1日前'!H25</f>
        <v>13770</v>
      </c>
      <c r="I5" s="65">
        <f t="shared" ref="I5:I48" si="1">G5-H5</f>
        <v>4415</v>
      </c>
    </row>
    <row r="6" spans="1:9" ht="33" customHeight="1" x14ac:dyDescent="0.2">
      <c r="A6" s="52" t="s">
        <v>84</v>
      </c>
      <c r="B6" s="64">
        <f>'1日前'!B10</f>
        <v>11797</v>
      </c>
      <c r="C6" s="64">
        <f>'1日前'!C10</f>
        <v>10096</v>
      </c>
      <c r="D6" s="65">
        <f t="shared" si="0"/>
        <v>1701</v>
      </c>
      <c r="E6" s="82"/>
      <c r="F6" s="51" t="s">
        <v>121</v>
      </c>
      <c r="G6" s="66">
        <f>SUM(G4:G5)</f>
        <v>109788</v>
      </c>
      <c r="H6" s="66">
        <f>SUM(H4:H5)</f>
        <v>85349</v>
      </c>
      <c r="I6" s="67">
        <f t="shared" si="1"/>
        <v>24439</v>
      </c>
    </row>
    <row r="7" spans="1:9" ht="33" customHeight="1" x14ac:dyDescent="0.2">
      <c r="A7" s="52" t="s">
        <v>85</v>
      </c>
      <c r="B7" s="64">
        <f>'1日前'!B12</f>
        <v>13115</v>
      </c>
      <c r="C7" s="64">
        <f>'1日前'!C12</f>
        <v>10075</v>
      </c>
      <c r="D7" s="65">
        <f t="shared" si="0"/>
        <v>3040</v>
      </c>
      <c r="E7" s="82"/>
      <c r="F7" s="50" t="s">
        <v>122</v>
      </c>
      <c r="G7" s="64">
        <f>'1日前'!G10</f>
        <v>41401</v>
      </c>
      <c r="H7" s="64">
        <f>'1日前'!H10</f>
        <v>32137</v>
      </c>
      <c r="I7" s="65">
        <f t="shared" si="1"/>
        <v>9264</v>
      </c>
    </row>
    <row r="8" spans="1:9" ht="33" customHeight="1" x14ac:dyDescent="0.2">
      <c r="A8" s="52" t="s">
        <v>86</v>
      </c>
      <c r="B8" s="64">
        <f>'1日前'!B13</f>
        <v>8145</v>
      </c>
      <c r="C8" s="64">
        <f>'1日前'!C13</f>
        <v>6359</v>
      </c>
      <c r="D8" s="65">
        <f t="shared" si="0"/>
        <v>1786</v>
      </c>
      <c r="E8" s="82"/>
      <c r="F8" s="50" t="s">
        <v>123</v>
      </c>
      <c r="G8" s="64">
        <f>'1日前'!G13</f>
        <v>17356</v>
      </c>
      <c r="H8" s="64">
        <f>'1日前'!H13</f>
        <v>13345</v>
      </c>
      <c r="I8" s="65">
        <f t="shared" si="1"/>
        <v>4011</v>
      </c>
    </row>
    <row r="9" spans="1:9" ht="33" customHeight="1" x14ac:dyDescent="0.2">
      <c r="A9" s="52" t="s">
        <v>87</v>
      </c>
      <c r="B9" s="64">
        <f>'1日前'!B17</f>
        <v>10847</v>
      </c>
      <c r="C9" s="64">
        <f>'1日前'!C17</f>
        <v>10081</v>
      </c>
      <c r="D9" s="65">
        <f t="shared" si="0"/>
        <v>766</v>
      </c>
      <c r="E9" s="82"/>
      <c r="F9" s="50" t="s">
        <v>124</v>
      </c>
      <c r="G9" s="64">
        <f>'1日前'!G24</f>
        <v>8944</v>
      </c>
      <c r="H9" s="64">
        <f>'1日前'!H24</f>
        <v>6220</v>
      </c>
      <c r="I9" s="65">
        <f t="shared" si="1"/>
        <v>2724</v>
      </c>
    </row>
    <row r="10" spans="1:9" ht="33" customHeight="1" x14ac:dyDescent="0.2">
      <c r="A10" s="51" t="s">
        <v>88</v>
      </c>
      <c r="B10" s="66">
        <f>SUM(B4:B9)</f>
        <v>72275</v>
      </c>
      <c r="C10" s="66">
        <f>SUM(C4:C9)</f>
        <v>59529</v>
      </c>
      <c r="D10" s="67">
        <f t="shared" si="0"/>
        <v>12746</v>
      </c>
      <c r="E10" s="82"/>
      <c r="F10" s="51" t="s">
        <v>125</v>
      </c>
      <c r="G10" s="66">
        <f>SUM(G7:G9)</f>
        <v>67701</v>
      </c>
      <c r="H10" s="66">
        <f>SUM(H7:H9)</f>
        <v>51702</v>
      </c>
      <c r="I10" s="67">
        <f t="shared" si="1"/>
        <v>15999</v>
      </c>
    </row>
    <row r="11" spans="1:9" ht="33" customHeight="1" x14ac:dyDescent="0.2">
      <c r="A11" s="52" t="s">
        <v>89</v>
      </c>
      <c r="B11" s="64">
        <f>'1日前'!B18</f>
        <v>12075</v>
      </c>
      <c r="C11" s="64">
        <f>'1日前'!C18</f>
        <v>9526</v>
      </c>
      <c r="D11" s="65">
        <f t="shared" si="0"/>
        <v>2549</v>
      </c>
      <c r="E11" s="82"/>
      <c r="F11" s="50" t="s">
        <v>126</v>
      </c>
      <c r="G11" s="64">
        <f>'1日前'!G22</f>
        <v>67117</v>
      </c>
      <c r="H11" s="64">
        <f>'1日前'!H22</f>
        <v>53368</v>
      </c>
      <c r="I11" s="67">
        <f t="shared" si="1"/>
        <v>13749</v>
      </c>
    </row>
    <row r="12" spans="1:9" ht="33" customHeight="1" x14ac:dyDescent="0.2">
      <c r="A12" s="52" t="s">
        <v>90</v>
      </c>
      <c r="B12" s="64">
        <f>'1日前'!B22</f>
        <v>15063</v>
      </c>
      <c r="C12" s="64">
        <f>'1日前'!C22</f>
        <v>13850</v>
      </c>
      <c r="D12" s="65">
        <f t="shared" si="0"/>
        <v>1213</v>
      </c>
      <c r="E12" s="82"/>
      <c r="F12" s="51" t="s">
        <v>127</v>
      </c>
      <c r="G12" s="66">
        <f>G11</f>
        <v>67117</v>
      </c>
      <c r="H12" s="66">
        <f>H11</f>
        <v>53368</v>
      </c>
      <c r="I12" s="67">
        <f t="shared" si="1"/>
        <v>13749</v>
      </c>
    </row>
    <row r="13" spans="1:9" ht="33" customHeight="1" x14ac:dyDescent="0.2">
      <c r="A13" s="52" t="s">
        <v>91</v>
      </c>
      <c r="B13" s="64">
        <f>'1日前'!B25</f>
        <v>18135</v>
      </c>
      <c r="C13" s="64">
        <f>'1日前'!C25</f>
        <v>15790</v>
      </c>
      <c r="D13" s="65">
        <f t="shared" si="0"/>
        <v>2345</v>
      </c>
      <c r="E13" s="82"/>
      <c r="F13" s="50" t="s">
        <v>128</v>
      </c>
      <c r="G13" s="64">
        <f>'1日前'!G7</f>
        <v>38622</v>
      </c>
      <c r="H13" s="64">
        <f>'1日前'!H7</f>
        <v>26688</v>
      </c>
      <c r="I13" s="65">
        <f t="shared" si="1"/>
        <v>11934</v>
      </c>
    </row>
    <row r="14" spans="1:9" ht="33" customHeight="1" x14ac:dyDescent="0.2">
      <c r="A14" s="52" t="s">
        <v>92</v>
      </c>
      <c r="B14" s="64">
        <f>'1日前'!B26</f>
        <v>33839</v>
      </c>
      <c r="C14" s="64">
        <f>'1日前'!C26</f>
        <v>28497</v>
      </c>
      <c r="D14" s="65">
        <f t="shared" si="0"/>
        <v>5342</v>
      </c>
      <c r="E14" s="82"/>
      <c r="F14" s="50" t="s">
        <v>129</v>
      </c>
      <c r="G14" s="64">
        <f>'1日前'!G16</f>
        <v>11927</v>
      </c>
      <c r="H14" s="64">
        <f>'1日前'!H16</f>
        <v>8936</v>
      </c>
      <c r="I14" s="65">
        <f t="shared" si="1"/>
        <v>2991</v>
      </c>
    </row>
    <row r="15" spans="1:9" ht="33" customHeight="1" x14ac:dyDescent="0.2">
      <c r="A15" s="51" t="s">
        <v>93</v>
      </c>
      <c r="B15" s="66">
        <f>SUM(B11:B14)</f>
        <v>79112</v>
      </c>
      <c r="C15" s="66">
        <f>SUM(C11:C14)</f>
        <v>67663</v>
      </c>
      <c r="D15" s="67">
        <f t="shared" si="0"/>
        <v>11449</v>
      </c>
      <c r="E15" s="82"/>
      <c r="F15" s="50" t="s">
        <v>130</v>
      </c>
      <c r="G15" s="64">
        <f>'1日前'!G17</f>
        <v>17378</v>
      </c>
      <c r="H15" s="64">
        <f>'1日前'!H17</f>
        <v>14406</v>
      </c>
      <c r="I15" s="65">
        <f t="shared" si="1"/>
        <v>2972</v>
      </c>
    </row>
    <row r="16" spans="1:9" ht="33" customHeight="1" x14ac:dyDescent="0.2">
      <c r="A16" s="52" t="s">
        <v>94</v>
      </c>
      <c r="B16" s="64">
        <f>'1日前'!B11</f>
        <v>11478</v>
      </c>
      <c r="C16" s="64">
        <f>'1日前'!C11</f>
        <v>9696</v>
      </c>
      <c r="D16" s="65">
        <f t="shared" si="0"/>
        <v>1782</v>
      </c>
      <c r="E16" s="82"/>
      <c r="F16" s="50" t="s">
        <v>131</v>
      </c>
      <c r="G16" s="64">
        <f>'1日前'!G21</f>
        <v>11402</v>
      </c>
      <c r="H16" s="64">
        <f>'1日前'!H21</f>
        <v>8316</v>
      </c>
      <c r="I16" s="65">
        <f t="shared" si="1"/>
        <v>3086</v>
      </c>
    </row>
    <row r="17" spans="1:9" ht="33" customHeight="1" x14ac:dyDescent="0.2">
      <c r="A17" s="52" t="s">
        <v>95</v>
      </c>
      <c r="B17" s="64">
        <f>'1日前'!B23</f>
        <v>22105</v>
      </c>
      <c r="C17" s="64">
        <f>'1日前'!C23</f>
        <v>19927</v>
      </c>
      <c r="D17" s="65">
        <f t="shared" si="0"/>
        <v>2178</v>
      </c>
      <c r="E17" s="82"/>
      <c r="F17" s="51" t="s">
        <v>132</v>
      </c>
      <c r="G17" s="66">
        <f>SUM(G13:G16)</f>
        <v>79329</v>
      </c>
      <c r="H17" s="66">
        <f>SUM(H13:H16)</f>
        <v>58346</v>
      </c>
      <c r="I17" s="67">
        <f t="shared" si="1"/>
        <v>20983</v>
      </c>
    </row>
    <row r="18" spans="1:9" ht="33" customHeight="1" x14ac:dyDescent="0.2">
      <c r="A18" s="52" t="s">
        <v>96</v>
      </c>
      <c r="B18" s="64">
        <f>'1日前'!B24</f>
        <v>22499</v>
      </c>
      <c r="C18" s="64">
        <f>'1日前'!C24</f>
        <v>20056</v>
      </c>
      <c r="D18" s="65">
        <f t="shared" si="0"/>
        <v>2443</v>
      </c>
      <c r="E18" s="82"/>
      <c r="F18" s="50" t="s">
        <v>133</v>
      </c>
      <c r="G18" s="64">
        <f>'1日前'!G9</f>
        <v>20404</v>
      </c>
      <c r="H18" s="64">
        <f>'1日前'!H9</f>
        <v>14488</v>
      </c>
      <c r="I18" s="65">
        <f t="shared" si="1"/>
        <v>5916</v>
      </c>
    </row>
    <row r="19" spans="1:9" ht="33" customHeight="1" x14ac:dyDescent="0.2">
      <c r="A19" s="52" t="s">
        <v>97</v>
      </c>
      <c r="B19" s="64">
        <f>'1日前'!B27</f>
        <v>14987</v>
      </c>
      <c r="C19" s="64">
        <f>'1日前'!C27</f>
        <v>13859</v>
      </c>
      <c r="D19" s="65">
        <f t="shared" si="0"/>
        <v>1128</v>
      </c>
      <c r="E19" s="82"/>
      <c r="F19" s="50" t="s">
        <v>134</v>
      </c>
      <c r="G19" s="64">
        <f>'1日前'!G11</f>
        <v>23312</v>
      </c>
      <c r="H19" s="64">
        <f>'1日前'!H11</f>
        <v>16578</v>
      </c>
      <c r="I19" s="65">
        <f t="shared" si="1"/>
        <v>6734</v>
      </c>
    </row>
    <row r="20" spans="1:9" ht="33" customHeight="1" x14ac:dyDescent="0.2">
      <c r="A20" s="51" t="s">
        <v>98</v>
      </c>
      <c r="B20" s="66">
        <f>SUM(B16:B19)</f>
        <v>71069</v>
      </c>
      <c r="C20" s="66">
        <f>SUM(C16:C19)</f>
        <v>63538</v>
      </c>
      <c r="D20" s="67">
        <f t="shared" si="0"/>
        <v>7531</v>
      </c>
      <c r="E20" s="82"/>
      <c r="F20" s="50" t="s">
        <v>135</v>
      </c>
      <c r="G20" s="64">
        <f>'1日前'!G12</f>
        <v>23012</v>
      </c>
      <c r="H20" s="64">
        <f>'1日前'!H12</f>
        <v>18054</v>
      </c>
      <c r="I20" s="65">
        <f t="shared" si="1"/>
        <v>4958</v>
      </c>
    </row>
    <row r="21" spans="1:9" ht="33" customHeight="1" x14ac:dyDescent="0.2">
      <c r="A21" s="52" t="s">
        <v>99</v>
      </c>
      <c r="B21" s="64">
        <f>'1日前'!B4</f>
        <v>21015</v>
      </c>
      <c r="C21" s="64">
        <f>'1日前'!C4</f>
        <v>17818</v>
      </c>
      <c r="D21" s="65">
        <f t="shared" si="0"/>
        <v>3197</v>
      </c>
      <c r="E21" s="82"/>
      <c r="F21" s="50" t="s">
        <v>136</v>
      </c>
      <c r="G21" s="64">
        <f>'1日前'!G26</f>
        <v>11515</v>
      </c>
      <c r="H21" s="64">
        <f>'1日前'!H26</f>
        <v>8218</v>
      </c>
      <c r="I21" s="65">
        <f t="shared" si="1"/>
        <v>3297</v>
      </c>
    </row>
    <row r="22" spans="1:9" ht="33" customHeight="1" x14ac:dyDescent="0.2">
      <c r="A22" s="52" t="s">
        <v>100</v>
      </c>
      <c r="B22" s="64">
        <f>'1日前'!B5</f>
        <v>14185</v>
      </c>
      <c r="C22" s="64">
        <f>'1日前'!C5</f>
        <v>12648</v>
      </c>
      <c r="D22" s="65">
        <f t="shared" si="0"/>
        <v>1537</v>
      </c>
      <c r="E22" s="82"/>
      <c r="F22" s="50" t="s">
        <v>137</v>
      </c>
      <c r="G22" s="64">
        <f>'1日前'!G37</f>
        <v>3628</v>
      </c>
      <c r="H22" s="64">
        <f>'1日前'!H37</f>
        <v>3356</v>
      </c>
      <c r="I22" s="65">
        <f t="shared" si="1"/>
        <v>272</v>
      </c>
    </row>
    <row r="23" spans="1:9" ht="33" customHeight="1" x14ac:dyDescent="0.2">
      <c r="A23" s="52" t="s">
        <v>101</v>
      </c>
      <c r="B23" s="64">
        <f>'1日前'!B6</f>
        <v>12949</v>
      </c>
      <c r="C23" s="64">
        <f>'1日前'!C6</f>
        <v>9879</v>
      </c>
      <c r="D23" s="65">
        <f t="shared" si="0"/>
        <v>3070</v>
      </c>
      <c r="E23" s="82"/>
      <c r="F23" s="50" t="s">
        <v>138</v>
      </c>
      <c r="G23" s="64">
        <f>'1日前'!G38</f>
        <v>3344</v>
      </c>
      <c r="H23" s="64">
        <f>'1日前'!H38</f>
        <v>2178</v>
      </c>
      <c r="I23" s="65">
        <f t="shared" si="1"/>
        <v>1166</v>
      </c>
    </row>
    <row r="24" spans="1:9" ht="33" customHeight="1" x14ac:dyDescent="0.2">
      <c r="A24" s="52" t="s">
        <v>102</v>
      </c>
      <c r="B24" s="64">
        <f>'1日前'!B20</f>
        <v>26591</v>
      </c>
      <c r="C24" s="64">
        <f>'1日前'!C20</f>
        <v>22751</v>
      </c>
      <c r="D24" s="65">
        <f t="shared" si="0"/>
        <v>3840</v>
      </c>
      <c r="E24" s="82"/>
      <c r="F24" s="50" t="s">
        <v>139</v>
      </c>
      <c r="G24" s="64">
        <f>'1日前'!G39</f>
        <v>1285</v>
      </c>
      <c r="H24" s="64">
        <f>'1日前'!H39</f>
        <v>820</v>
      </c>
      <c r="I24" s="65">
        <f t="shared" si="1"/>
        <v>465</v>
      </c>
    </row>
    <row r="25" spans="1:9" ht="33" customHeight="1" x14ac:dyDescent="0.2">
      <c r="A25" s="51" t="s">
        <v>103</v>
      </c>
      <c r="B25" s="66">
        <f>SUM(B21:B24)</f>
        <v>74740</v>
      </c>
      <c r="C25" s="66">
        <f>SUM(C21:C24)</f>
        <v>63096</v>
      </c>
      <c r="D25" s="67">
        <f t="shared" si="0"/>
        <v>11644</v>
      </c>
      <c r="E25" s="82"/>
      <c r="F25" s="52" t="s">
        <v>140</v>
      </c>
      <c r="G25" s="68">
        <f>'1日前'!B36</f>
        <v>6027</v>
      </c>
      <c r="H25" s="68">
        <f>'1日前'!C36</f>
        <v>4337</v>
      </c>
      <c r="I25" s="65">
        <f t="shared" si="1"/>
        <v>1690</v>
      </c>
    </row>
    <row r="26" spans="1:9" ht="33" customHeight="1" x14ac:dyDescent="0.2">
      <c r="A26" s="52" t="s">
        <v>104</v>
      </c>
      <c r="B26" s="64">
        <f>'1日前'!B7</f>
        <v>9513</v>
      </c>
      <c r="C26" s="64">
        <f>'1日前'!C7</f>
        <v>8461</v>
      </c>
      <c r="D26" s="65">
        <f t="shared" si="0"/>
        <v>1052</v>
      </c>
      <c r="E26" s="82"/>
      <c r="F26" s="51" t="s">
        <v>141</v>
      </c>
      <c r="G26" s="66">
        <f>SUM(G18:G25)</f>
        <v>92527</v>
      </c>
      <c r="H26" s="66">
        <f>SUM(H18:H25)</f>
        <v>68029</v>
      </c>
      <c r="I26" s="67">
        <f t="shared" si="1"/>
        <v>24498</v>
      </c>
    </row>
    <row r="27" spans="1:9" ht="33" customHeight="1" x14ac:dyDescent="0.2">
      <c r="A27" s="52" t="s">
        <v>105</v>
      </c>
      <c r="B27" s="64">
        <f>'1日前'!B14</f>
        <v>13886</v>
      </c>
      <c r="C27" s="64">
        <f>'1日前'!C14</f>
        <v>12886</v>
      </c>
      <c r="D27" s="65">
        <f t="shared" si="0"/>
        <v>1000</v>
      </c>
      <c r="E27" s="82"/>
      <c r="F27" s="52" t="s">
        <v>142</v>
      </c>
      <c r="G27" s="72">
        <f>'1日前'!B30</f>
        <v>17583</v>
      </c>
      <c r="H27" s="72">
        <f>'1日前'!C30</f>
        <v>16884</v>
      </c>
      <c r="I27" s="65">
        <f t="shared" si="1"/>
        <v>699</v>
      </c>
    </row>
    <row r="28" spans="1:9" ht="33" customHeight="1" x14ac:dyDescent="0.2">
      <c r="A28" s="52" t="s">
        <v>106</v>
      </c>
      <c r="B28" s="64">
        <f>'1日前'!B15</f>
        <v>19315</v>
      </c>
      <c r="C28" s="64">
        <f>'1日前'!C15</f>
        <v>17393</v>
      </c>
      <c r="D28" s="65">
        <f t="shared" si="0"/>
        <v>1922</v>
      </c>
      <c r="E28" s="82"/>
      <c r="F28" s="52" t="s">
        <v>143</v>
      </c>
      <c r="G28" s="64">
        <f>'1日前'!B32</f>
        <v>15556</v>
      </c>
      <c r="H28" s="64">
        <f>'1日前'!C32</f>
        <v>12926</v>
      </c>
      <c r="I28" s="65">
        <f t="shared" si="1"/>
        <v>2630</v>
      </c>
    </row>
    <row r="29" spans="1:9" ht="33" customHeight="1" x14ac:dyDescent="0.2">
      <c r="A29" s="52" t="s">
        <v>107</v>
      </c>
      <c r="B29" s="64">
        <f>'1日前'!B16</f>
        <v>25576</v>
      </c>
      <c r="C29" s="64">
        <f>'1日前'!C16</f>
        <v>21665</v>
      </c>
      <c r="D29" s="65">
        <f t="shared" si="0"/>
        <v>3911</v>
      </c>
      <c r="E29" s="82"/>
      <c r="F29" s="52" t="s">
        <v>144</v>
      </c>
      <c r="G29" s="73">
        <f>'1日前'!B35</f>
        <v>22402</v>
      </c>
      <c r="H29" s="73">
        <f>'1日前'!C35</f>
        <v>20226</v>
      </c>
      <c r="I29" s="65">
        <f t="shared" si="1"/>
        <v>2176</v>
      </c>
    </row>
    <row r="30" spans="1:9" ht="33" customHeight="1" x14ac:dyDescent="0.2">
      <c r="A30" s="51" t="s">
        <v>108</v>
      </c>
      <c r="B30" s="66">
        <f>SUM(B26:B29)</f>
        <v>68290</v>
      </c>
      <c r="C30" s="66">
        <f>SUM(C26:C29)</f>
        <v>60405</v>
      </c>
      <c r="D30" s="67">
        <f t="shared" si="0"/>
        <v>7885</v>
      </c>
      <c r="E30" s="82"/>
      <c r="F30" s="51" t="s">
        <v>145</v>
      </c>
      <c r="G30" s="69">
        <f>SUM(G27:G29)</f>
        <v>55541</v>
      </c>
      <c r="H30" s="69">
        <f>SUM(H27:H29)</f>
        <v>50036</v>
      </c>
      <c r="I30" s="67">
        <f t="shared" si="1"/>
        <v>5505</v>
      </c>
    </row>
    <row r="31" spans="1:9" ht="33" customHeight="1" x14ac:dyDescent="0.2">
      <c r="A31" s="52" t="s">
        <v>109</v>
      </c>
      <c r="B31" s="64">
        <f>'1日前'!B19</f>
        <v>13342</v>
      </c>
      <c r="C31" s="64">
        <f>'1日前'!C19</f>
        <v>13628</v>
      </c>
      <c r="D31" s="65">
        <f t="shared" si="0"/>
        <v>-286</v>
      </c>
      <c r="E31" s="82"/>
      <c r="F31" s="52" t="s">
        <v>146</v>
      </c>
      <c r="G31" s="72">
        <f>'1日前'!B31</f>
        <v>19232</v>
      </c>
      <c r="H31" s="72">
        <f>'1日前'!C31</f>
        <v>15830</v>
      </c>
      <c r="I31" s="65">
        <f t="shared" si="1"/>
        <v>3402</v>
      </c>
    </row>
    <row r="32" spans="1:9" ht="33" customHeight="1" x14ac:dyDescent="0.2">
      <c r="A32" s="52" t="s">
        <v>110</v>
      </c>
      <c r="B32" s="64">
        <f>'1日前'!B21</f>
        <v>17390</v>
      </c>
      <c r="C32" s="64">
        <f>'1日前'!C21</f>
        <v>16906</v>
      </c>
      <c r="D32" s="65">
        <f t="shared" si="0"/>
        <v>484</v>
      </c>
      <c r="E32" s="82"/>
      <c r="F32" s="52" t="s">
        <v>147</v>
      </c>
      <c r="G32" s="64">
        <f>'1日前'!B33</f>
        <v>20674</v>
      </c>
      <c r="H32" s="64">
        <f>'1日前'!C33</f>
        <v>16510</v>
      </c>
      <c r="I32" s="65">
        <f t="shared" si="1"/>
        <v>4164</v>
      </c>
    </row>
    <row r="33" spans="1:9" ht="33" customHeight="1" x14ac:dyDescent="0.2">
      <c r="A33" s="50" t="s">
        <v>15</v>
      </c>
      <c r="B33" s="64">
        <f>'1日前'!G4</f>
        <v>21239</v>
      </c>
      <c r="C33" s="64">
        <f>'1日前'!H4</f>
        <v>18697</v>
      </c>
      <c r="D33" s="65">
        <f t="shared" si="0"/>
        <v>2542</v>
      </c>
      <c r="E33" s="82"/>
      <c r="F33" s="52" t="s">
        <v>148</v>
      </c>
      <c r="G33" s="71">
        <f>'1日前'!B34</f>
        <v>24539</v>
      </c>
      <c r="H33" s="71">
        <f>'1日前'!C34</f>
        <v>21742</v>
      </c>
      <c r="I33" s="65">
        <f t="shared" si="1"/>
        <v>2797</v>
      </c>
    </row>
    <row r="34" spans="1:9" ht="33" customHeight="1" x14ac:dyDescent="0.2">
      <c r="A34" s="54" t="s">
        <v>0</v>
      </c>
      <c r="B34" s="64">
        <f>'1日前'!G18</f>
        <v>17712</v>
      </c>
      <c r="C34" s="64">
        <f>'1日前'!H18</f>
        <v>15149</v>
      </c>
      <c r="D34" s="65">
        <f t="shared" si="0"/>
        <v>2563</v>
      </c>
      <c r="E34" s="82"/>
      <c r="F34" s="51" t="s">
        <v>149</v>
      </c>
      <c r="G34" s="69">
        <f>SUM(G31:G33)</f>
        <v>64445</v>
      </c>
      <c r="H34" s="69">
        <f>SUM(H31:H33)</f>
        <v>54082</v>
      </c>
      <c r="I34" s="67">
        <f t="shared" si="1"/>
        <v>10363</v>
      </c>
    </row>
    <row r="35" spans="1:9" ht="33" customHeight="1" x14ac:dyDescent="0.2">
      <c r="A35" s="51" t="s">
        <v>111</v>
      </c>
      <c r="B35" s="66">
        <f>SUM(B31:B34)</f>
        <v>69683</v>
      </c>
      <c r="C35" s="66">
        <f>SUM(C31:C34)</f>
        <v>64380</v>
      </c>
      <c r="D35" s="67">
        <f t="shared" si="0"/>
        <v>5303</v>
      </c>
      <c r="E35" s="82"/>
      <c r="F35" s="53" t="s">
        <v>2</v>
      </c>
      <c r="G35" s="68">
        <f>'1日前'!B39</f>
        <v>29554</v>
      </c>
      <c r="H35" s="68">
        <f>'1日前'!C39</f>
        <v>20836</v>
      </c>
      <c r="I35" s="65">
        <f t="shared" si="1"/>
        <v>8718</v>
      </c>
    </row>
    <row r="36" spans="1:9" ht="33" customHeight="1" x14ac:dyDescent="0.2">
      <c r="A36" s="50" t="s">
        <v>8</v>
      </c>
      <c r="B36" s="64">
        <f>'1日前'!B42</f>
        <v>48791</v>
      </c>
      <c r="C36" s="64">
        <f>'1日前'!C42</f>
        <v>47145</v>
      </c>
      <c r="D36" s="65">
        <f t="shared" si="0"/>
        <v>1646</v>
      </c>
      <c r="E36" s="82"/>
      <c r="F36" s="53" t="s">
        <v>10</v>
      </c>
      <c r="G36" s="68">
        <f>'1日前'!B43</f>
        <v>14077</v>
      </c>
      <c r="H36" s="68">
        <f>'1日前'!C43</f>
        <v>9284</v>
      </c>
      <c r="I36" s="65">
        <f t="shared" si="1"/>
        <v>4793</v>
      </c>
    </row>
    <row r="37" spans="1:9" ht="33" customHeight="1" x14ac:dyDescent="0.2">
      <c r="A37" s="50" t="s">
        <v>1</v>
      </c>
      <c r="B37" s="68">
        <f>'1日前'!G19</f>
        <v>13388</v>
      </c>
      <c r="C37" s="68">
        <f>'1日前'!H19</f>
        <v>9623</v>
      </c>
      <c r="D37" s="65">
        <f t="shared" si="0"/>
        <v>3765</v>
      </c>
      <c r="E37" s="82"/>
      <c r="F37" s="53" t="s">
        <v>26</v>
      </c>
      <c r="G37" s="68">
        <f>'1日前'!G14</f>
        <v>36286</v>
      </c>
      <c r="H37" s="68">
        <f>'1日前'!H14</f>
        <v>30237</v>
      </c>
      <c r="I37" s="65">
        <f t="shared" si="1"/>
        <v>6049</v>
      </c>
    </row>
    <row r="38" spans="1:9" ht="33" customHeight="1" x14ac:dyDescent="0.2">
      <c r="A38" s="51" t="s">
        <v>112</v>
      </c>
      <c r="B38" s="69">
        <f>SUM(B36:B37)</f>
        <v>62179</v>
      </c>
      <c r="C38" s="69">
        <f>SUM(C36:C37)</f>
        <v>56768</v>
      </c>
      <c r="D38" s="67">
        <f t="shared" si="0"/>
        <v>5411</v>
      </c>
      <c r="E38" s="82"/>
      <c r="F38" s="53" t="s">
        <v>3</v>
      </c>
      <c r="G38" s="68">
        <f>'1日前'!G20</f>
        <v>8933</v>
      </c>
      <c r="H38" s="68">
        <f>'1日前'!H20</f>
        <v>6700</v>
      </c>
      <c r="I38" s="65">
        <f t="shared" si="1"/>
        <v>2233</v>
      </c>
    </row>
    <row r="39" spans="1:9" ht="33" customHeight="1" x14ac:dyDescent="0.2">
      <c r="A39" s="50" t="s">
        <v>4</v>
      </c>
      <c r="B39" s="70">
        <f>'1日前'!B40</f>
        <v>72849</v>
      </c>
      <c r="C39" s="70">
        <f>'1日前'!C40</f>
        <v>57438</v>
      </c>
      <c r="D39" s="65">
        <f t="shared" si="0"/>
        <v>15411</v>
      </c>
      <c r="E39" s="82"/>
      <c r="F39" s="53" t="s">
        <v>150</v>
      </c>
      <c r="G39" s="68">
        <f>'1日前'!G33</f>
        <v>3297</v>
      </c>
      <c r="H39" s="68">
        <f>'1日前'!H33</f>
        <v>3164</v>
      </c>
      <c r="I39" s="65">
        <f t="shared" si="1"/>
        <v>133</v>
      </c>
    </row>
    <row r="40" spans="1:9" ht="33" customHeight="1" x14ac:dyDescent="0.2">
      <c r="A40" s="50" t="s">
        <v>6</v>
      </c>
      <c r="B40" s="71">
        <f>'1日前'!B41</f>
        <v>19654</v>
      </c>
      <c r="C40" s="71">
        <f>'1日前'!C41</f>
        <v>15181</v>
      </c>
      <c r="D40" s="65">
        <f t="shared" si="0"/>
        <v>4473</v>
      </c>
      <c r="E40" s="82"/>
      <c r="F40" s="51" t="s">
        <v>151</v>
      </c>
      <c r="G40" s="69">
        <f>SUM(G35:G39)</f>
        <v>92147</v>
      </c>
      <c r="H40" s="69">
        <f>SUM(H35:H39)</f>
        <v>70221</v>
      </c>
      <c r="I40" s="67">
        <f t="shared" si="1"/>
        <v>21926</v>
      </c>
    </row>
    <row r="41" spans="1:9" ht="33" customHeight="1" x14ac:dyDescent="0.2">
      <c r="A41" s="51" t="s">
        <v>113</v>
      </c>
      <c r="B41" s="69">
        <f>SUM(B39:B40)</f>
        <v>92503</v>
      </c>
      <c r="C41" s="69">
        <f>SUM(C39:C40)</f>
        <v>72619</v>
      </c>
      <c r="D41" s="67">
        <f t="shared" si="0"/>
        <v>19884</v>
      </c>
      <c r="E41" s="82"/>
      <c r="F41" s="53" t="s">
        <v>13</v>
      </c>
      <c r="G41" s="68">
        <f>'1日前'!B45</f>
        <v>17688</v>
      </c>
      <c r="H41" s="68">
        <f>'1日前'!C45</f>
        <v>13451</v>
      </c>
      <c r="I41" s="65">
        <f t="shared" si="1"/>
        <v>4237</v>
      </c>
    </row>
    <row r="42" spans="1:9" ht="33" customHeight="1" x14ac:dyDescent="0.2">
      <c r="A42" s="50" t="s">
        <v>18</v>
      </c>
      <c r="B42" s="68">
        <f>'1日前'!G6</f>
        <v>65103</v>
      </c>
      <c r="C42" s="68">
        <f>'1日前'!H6</f>
        <v>50086</v>
      </c>
      <c r="D42" s="65">
        <f t="shared" si="0"/>
        <v>15017</v>
      </c>
      <c r="E42" s="82"/>
      <c r="F42" s="53" t="s">
        <v>20</v>
      </c>
      <c r="G42" s="68">
        <f>'1日前'!G8</f>
        <v>20468</v>
      </c>
      <c r="H42" s="68">
        <f>'1日前'!H8</f>
        <v>15485</v>
      </c>
      <c r="I42" s="65">
        <f t="shared" si="1"/>
        <v>4983</v>
      </c>
    </row>
    <row r="43" spans="1:9" ht="33" customHeight="1" x14ac:dyDescent="0.2">
      <c r="A43" s="50" t="s">
        <v>27</v>
      </c>
      <c r="B43" s="68">
        <f>'1日前'!G15</f>
        <v>31534</v>
      </c>
      <c r="C43" s="68">
        <f>'1日前'!H15</f>
        <v>23680</v>
      </c>
      <c r="D43" s="65">
        <f t="shared" si="0"/>
        <v>7854</v>
      </c>
      <c r="E43" s="82"/>
      <c r="F43" s="53" t="s">
        <v>9</v>
      </c>
      <c r="G43" s="68">
        <f>'1日前'!G23</f>
        <v>12036</v>
      </c>
      <c r="H43" s="68">
        <f>'1日前'!H23</f>
        <v>8731</v>
      </c>
      <c r="I43" s="65">
        <f t="shared" si="1"/>
        <v>3305</v>
      </c>
    </row>
    <row r="44" spans="1:9" ht="33" customHeight="1" x14ac:dyDescent="0.2">
      <c r="A44" s="50" t="s">
        <v>114</v>
      </c>
      <c r="B44" s="68">
        <f>'1日前'!G31</f>
        <v>5526</v>
      </c>
      <c r="C44" s="68">
        <f>'1日前'!H31</f>
        <v>3711</v>
      </c>
      <c r="D44" s="65">
        <f t="shared" si="0"/>
        <v>1815</v>
      </c>
      <c r="E44" s="82"/>
      <c r="F44" s="53" t="s">
        <v>16</v>
      </c>
      <c r="G44" s="68">
        <f>'1日前'!G27</f>
        <v>12881</v>
      </c>
      <c r="H44" s="68">
        <f>'1日前'!H27</f>
        <v>10176</v>
      </c>
      <c r="I44" s="65">
        <f t="shared" si="1"/>
        <v>2705</v>
      </c>
    </row>
    <row r="45" spans="1:9" ht="33" customHeight="1" x14ac:dyDescent="0.2">
      <c r="A45" s="50" t="s">
        <v>115</v>
      </c>
      <c r="B45" s="68">
        <f>'1日前'!G32</f>
        <v>2938</v>
      </c>
      <c r="C45" s="68">
        <f>'1日前'!H32</f>
        <v>2335</v>
      </c>
      <c r="D45" s="65">
        <f t="shared" si="0"/>
        <v>603</v>
      </c>
      <c r="E45" s="82"/>
      <c r="F45" s="53" t="s">
        <v>152</v>
      </c>
      <c r="G45" s="68">
        <f>'1日前'!G34</f>
        <v>10392</v>
      </c>
      <c r="H45" s="68">
        <f>'1日前'!H34</f>
        <v>8339</v>
      </c>
      <c r="I45" s="65">
        <f t="shared" si="1"/>
        <v>2053</v>
      </c>
    </row>
    <row r="46" spans="1:9" ht="33" customHeight="1" x14ac:dyDescent="0.2">
      <c r="A46" s="51" t="s">
        <v>116</v>
      </c>
      <c r="B46" s="69">
        <f>SUM(B42:B45)</f>
        <v>105101</v>
      </c>
      <c r="C46" s="69">
        <f>SUM(C42:C45)</f>
        <v>79812</v>
      </c>
      <c r="D46" s="67">
        <f t="shared" si="0"/>
        <v>25289</v>
      </c>
      <c r="E46" s="82"/>
      <c r="F46" s="53" t="s">
        <v>153</v>
      </c>
      <c r="G46" s="68">
        <f>'1日前'!G35</f>
        <v>1845</v>
      </c>
      <c r="H46" s="68">
        <f>'1日前'!H35</f>
        <v>1517</v>
      </c>
      <c r="I46" s="65">
        <f t="shared" si="1"/>
        <v>328</v>
      </c>
    </row>
    <row r="47" spans="1:9" ht="33" customHeight="1" x14ac:dyDescent="0.2">
      <c r="A47" s="50" t="s">
        <v>11</v>
      </c>
      <c r="B47" s="64">
        <f>'1日前'!B44</f>
        <v>76472</v>
      </c>
      <c r="C47" s="64">
        <f>'1日前'!C44</f>
        <v>58513</v>
      </c>
      <c r="D47" s="65">
        <f t="shared" si="0"/>
        <v>17959</v>
      </c>
      <c r="E47" s="82"/>
      <c r="F47" s="53" t="s">
        <v>154</v>
      </c>
      <c r="G47" s="68">
        <f>'1日前'!G36</f>
        <v>4215</v>
      </c>
      <c r="H47" s="68">
        <f>'1日前'!H36</f>
        <v>3327</v>
      </c>
      <c r="I47" s="65">
        <f t="shared" si="1"/>
        <v>888</v>
      </c>
    </row>
    <row r="48" spans="1:9" ht="33" customHeight="1" thickBot="1" x14ac:dyDescent="0.25">
      <c r="A48" s="50" t="s">
        <v>117</v>
      </c>
      <c r="B48" s="64">
        <f>'1日前'!G30</f>
        <v>7025</v>
      </c>
      <c r="C48" s="64">
        <f>'1日前'!H30</f>
        <v>4908</v>
      </c>
      <c r="D48" s="65">
        <f t="shared" si="0"/>
        <v>2117</v>
      </c>
      <c r="E48" s="82"/>
      <c r="F48" s="63" t="s">
        <v>155</v>
      </c>
      <c r="G48" s="74">
        <f>SUM(G41:G47)</f>
        <v>79525</v>
      </c>
      <c r="H48" s="74">
        <f>SUM(H41:H47)</f>
        <v>61026</v>
      </c>
      <c r="I48" s="75">
        <f t="shared" si="1"/>
        <v>18499</v>
      </c>
    </row>
    <row r="49" spans="1:9" ht="33" customHeight="1" thickTop="1" x14ac:dyDescent="0.2">
      <c r="A49" s="51" t="s">
        <v>118</v>
      </c>
      <c r="B49" s="66">
        <f>SUM(B47:B48)</f>
        <v>83497</v>
      </c>
      <c r="C49" s="66">
        <f>SUM(C47:C48)</f>
        <v>63421</v>
      </c>
      <c r="D49" s="67">
        <f>B49-C49</f>
        <v>20076</v>
      </c>
      <c r="E49" s="82"/>
      <c r="F49" s="54" t="s">
        <v>156</v>
      </c>
      <c r="G49" s="76">
        <f>SUM(B10,B15,B20,B25,B30,B35,B38,B41,B46,B49,G6,G10,G12,G17,G26,G30,G34,G40,G48)</f>
        <v>1486569</v>
      </c>
      <c r="H49" s="76">
        <f>SUM(C10,C15,C20,C25,C30,C35,C38,C41,C46,C49,H6,H10,H12,H17,H26,H30,H34,H40,H48)</f>
        <v>1203390</v>
      </c>
      <c r="I49" s="77">
        <f>G49-H49</f>
        <v>283179</v>
      </c>
    </row>
    <row r="50" spans="1:9" ht="23.25" customHeight="1" x14ac:dyDescent="0.2">
      <c r="F50" s="82" t="s">
        <v>159</v>
      </c>
    </row>
    <row r="51" spans="1:9" ht="19.2" x14ac:dyDescent="0.2">
      <c r="A51" s="47"/>
    </row>
    <row r="52" spans="1:9" ht="49.5" customHeight="1" x14ac:dyDescent="0.2">
      <c r="A52" s="85"/>
      <c r="B52" s="85"/>
      <c r="C52" s="85"/>
      <c r="D52" s="48"/>
    </row>
  </sheetData>
  <mergeCells count="2">
    <mergeCell ref="A52:C52"/>
    <mergeCell ref="H1:I1"/>
  </mergeCells>
  <phoneticPr fontId="13"/>
  <pageMargins left="0.59055118110236227" right="0.59055118110236227" top="0.59055118110236227" bottom="0.59055118110236227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1日前</vt:lpstr>
      <vt:lpstr>1日前（小選挙区別）</vt:lpstr>
      <vt:lpstr>'1日前'!Print_Area</vt:lpstr>
      <vt:lpstr>'1日前（小選挙区別）'!Print_Area</vt:lpstr>
      <vt:lpstr>'1日前'!Print_Titles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2012-12-09T23:35:17Z</dcterms:created>
  <dcterms:modified xsi:type="dcterms:W3CDTF">2026-02-08T00:21:00Z</dcterms:modified>
</cp:coreProperties>
</file>