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8885EF6B-838D-45D4-BEC5-8F4A0E3B0A88}" xr6:coauthVersionLast="47" xr6:coauthVersionMax="47" xr10:uidLastSave="{00000000-0000-0000-0000-000000000000}"/>
  <workbookProtection workbookAlgorithmName="SHA-512" workbookHashValue="uvnQ6DMy644drDlrCKX+iugh3TcZoAtfaOsD/ZvoIO1eAwJWkhr3zi5MKDMENYttnaY87ixVF8umeFWm5167NQ==" workbookSaltValue="WziqjAjbBkFIyeBxmEvB/g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グラフ用!$A$1:$AA$47</definedName>
    <definedName name="_xlnm.Print_Area" localSheetId="1">表!$A$1:$AA$33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4" i="4"/>
  <c r="F35" i="4"/>
  <c r="F37" i="4"/>
  <c r="F38" i="4"/>
  <c r="F39" i="4"/>
  <c r="AC47" i="4"/>
  <c r="AC45" i="4"/>
  <c r="F60" i="4"/>
  <c r="F59" i="4"/>
  <c r="F61" i="4"/>
  <c r="F62" i="4"/>
  <c r="F63" i="4"/>
  <c r="Z64" i="4"/>
  <c r="U64" i="4"/>
  <c r="P64" i="4"/>
  <c r="X64" i="4"/>
  <c r="S64" i="4"/>
  <c r="N64" i="4"/>
  <c r="K64" i="4"/>
  <c r="I64" i="4"/>
  <c r="F64" i="4"/>
  <c r="I63" i="4"/>
  <c r="Z62" i="4"/>
  <c r="X62" i="4"/>
  <c r="U62" i="4"/>
  <c r="S62" i="4"/>
  <c r="P62" i="4"/>
  <c r="N62" i="4"/>
  <c r="K62" i="4"/>
  <c r="I62" i="4"/>
  <c r="AC43" i="4" l="1"/>
  <c r="Z63" i="4" l="1"/>
  <c r="U63" i="4"/>
  <c r="P63" i="4"/>
  <c r="K63" i="4"/>
  <c r="X63" i="4"/>
  <c r="S63" i="4"/>
  <c r="N63" i="4"/>
  <c r="AC44" i="4" l="1"/>
  <c r="I57" i="4"/>
  <c r="K57" i="4"/>
  <c r="N57" i="4"/>
  <c r="P57" i="4"/>
  <c r="S57" i="4"/>
  <c r="U57" i="4"/>
  <c r="X57" i="4"/>
  <c r="Z57" i="4"/>
  <c r="I58" i="4"/>
  <c r="K58" i="4"/>
  <c r="N58" i="4"/>
  <c r="P58" i="4"/>
  <c r="S58" i="4"/>
  <c r="U58" i="4"/>
  <c r="X58" i="4"/>
  <c r="Z58" i="4"/>
  <c r="I59" i="4"/>
  <c r="K59" i="4"/>
  <c r="N59" i="4"/>
  <c r="P59" i="4"/>
  <c r="S59" i="4"/>
  <c r="U59" i="4"/>
  <c r="X59" i="4"/>
  <c r="Z59" i="4"/>
  <c r="I60" i="4"/>
  <c r="K60" i="4"/>
  <c r="N60" i="4"/>
  <c r="P60" i="4"/>
  <c r="S60" i="4"/>
  <c r="U60" i="4"/>
  <c r="X60" i="4"/>
  <c r="Z60" i="4"/>
  <c r="I61" i="4"/>
  <c r="K61" i="4"/>
  <c r="N61" i="4"/>
  <c r="P61" i="4"/>
  <c r="S61" i="4"/>
  <c r="U61" i="4"/>
  <c r="X61" i="4"/>
  <c r="Z61" i="4"/>
  <c r="I56" i="4"/>
  <c r="I48" i="4"/>
  <c r="AC42" i="4" l="1"/>
  <c r="AC41" i="4" l="1"/>
  <c r="AC40" i="4"/>
  <c r="AC39" i="4"/>
  <c r="AB39" i="4"/>
  <c r="G39" i="4"/>
  <c r="F21" i="2" l="1"/>
  <c r="F20" i="2"/>
  <c r="F19" i="2"/>
  <c r="F18" i="2"/>
  <c r="F17" i="2"/>
  <c r="F16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6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2" i="4"/>
  <c r="AB20" i="2" l="1"/>
  <c r="I53" i="4"/>
  <c r="K53" i="4"/>
  <c r="N53" i="4"/>
  <c r="P53" i="4"/>
  <c r="S53" i="4"/>
  <c r="U53" i="4"/>
  <c r="X53" i="4"/>
  <c r="Z53" i="4"/>
  <c r="I54" i="4"/>
  <c r="K54" i="4"/>
  <c r="N54" i="4"/>
  <c r="P54" i="4"/>
  <c r="S54" i="4"/>
  <c r="U54" i="4"/>
  <c r="X54" i="4"/>
  <c r="Z54" i="4"/>
  <c r="I55" i="4"/>
  <c r="K55" i="4"/>
  <c r="N55" i="4"/>
  <c r="P55" i="4"/>
  <c r="S55" i="4"/>
  <c r="U55" i="4"/>
  <c r="X55" i="4"/>
  <c r="Z55" i="4"/>
  <c r="K56" i="4"/>
  <c r="N56" i="4"/>
  <c r="P56" i="4"/>
  <c r="S56" i="4"/>
  <c r="U56" i="4"/>
  <c r="X56" i="4"/>
  <c r="Z56" i="4"/>
  <c r="AC38" i="4"/>
  <c r="AB38" i="4"/>
  <c r="AB10" i="2" l="1"/>
  <c r="N10" i="2"/>
  <c r="AB9" i="2"/>
  <c r="N9" i="2"/>
  <c r="AB8" i="2"/>
  <c r="N8" i="2"/>
  <c r="AB7" i="2"/>
  <c r="N7" i="2"/>
  <c r="AB21" i="2"/>
  <c r="AC36" i="4"/>
  <c r="I50" i="4"/>
  <c r="AC37" i="4"/>
  <c r="AC35" i="4"/>
  <c r="I52" i="4"/>
  <c r="K52" i="4"/>
  <c r="N52" i="4"/>
  <c r="Z52" i="4"/>
  <c r="X52" i="4"/>
  <c r="U52" i="4"/>
  <c r="S52" i="4"/>
  <c r="P52" i="4"/>
  <c r="AC34" i="4"/>
  <c r="I51" i="4"/>
  <c r="K51" i="4"/>
  <c r="AC8" i="4"/>
  <c r="AC33" i="4"/>
  <c r="I49" i="4"/>
  <c r="Z51" i="4"/>
  <c r="U51" i="4"/>
  <c r="P51" i="4"/>
  <c r="N51" i="4"/>
  <c r="S51" i="4"/>
  <c r="X51" i="4"/>
  <c r="Z50" i="4"/>
  <c r="Z49" i="4"/>
  <c r="Z48" i="4"/>
  <c r="U50" i="4"/>
  <c r="U49" i="4"/>
  <c r="U48" i="4"/>
  <c r="P50" i="4"/>
  <c r="P49" i="4"/>
  <c r="P48" i="4"/>
  <c r="K48" i="4"/>
  <c r="K50" i="4"/>
  <c r="K49" i="4"/>
  <c r="X48" i="4"/>
  <c r="S48" i="4"/>
  <c r="N48" i="4"/>
  <c r="X50" i="4"/>
  <c r="X49" i="4"/>
  <c r="S50" i="4"/>
  <c r="S49" i="4"/>
  <c r="N50" i="4"/>
  <c r="N49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</calcChain>
</file>

<file path=xl/sharedStrings.xml><?xml version="1.0" encoding="utf-8"?>
<sst xmlns="http://schemas.openxmlformats.org/spreadsheetml/2006/main" count="138" uniqueCount="79">
  <si>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</si>
  <si>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</si>
  <si>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</si>
  <si>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</si>
  <si>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</si>
  <si>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</si>
  <si>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</si>
  <si>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</si>
  <si>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</si>
  <si>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</si>
  <si>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</si>
  <si>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</si>
  <si>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</si>
  <si>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</si>
  <si>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</si>
  <si>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</si>
  <si>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</si>
  <si>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</si>
  <si>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</si>
  <si>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</si>
  <si>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</si>
  <si>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</si>
  <si>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</si>
  <si>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</si>
  <si>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</si>
  <si>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</si>
  <si>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</si>
  <si>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</si>
  <si>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</si>
  <si>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</si>
  <si>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</si>
  <si>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</si>
  <si>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</si>
  <si>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</si>
  <si>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</si>
  <si>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</si>
  <si>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</si>
  <si>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</si>
  <si>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</si>
  <si>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</si>
  <si>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</si>
  <si>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</si>
  <si>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</si>
  <si>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</si>
  <si>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</si>
  <si>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</si>
  <si>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</si>
  <si>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</si>
  <si>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</si>
  <si>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</si>
  <si>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</si>
  <si>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</si>
  <si>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</si>
  <si>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</si>
  <si>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</si>
  <si>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</si>
  <si>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</si>
  <si>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</si>
  <si>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</si>
  <si>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</si>
  <si>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</si>
  <si>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</si>
  <si>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</si>
  <si>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</si>
  <si>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</si>
  <si>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</si>
  <si>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</si>
  <si>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H30</t>
    <phoneticPr fontId="2"/>
  </si>
  <si>
    <t>R1</t>
    <phoneticPr fontId="2"/>
  </si>
  <si>
    <t>H30</t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</si>
  <si>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</si>
  <si>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</si>
  <si>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</si>
  <si>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</si>
  <si>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</si>
  <si>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（注4）R2～R5は、新型コロナウイルス感染症関連事業費を含む。</t>
    <rPh sb="1" eb="2">
      <t>チュウ</t>
    </rPh>
    <rPh sb="11" eb="13">
      <t>シンガタ</t>
    </rPh>
    <rPh sb="20" eb="23">
      <t>カンセンショウ</t>
    </rPh>
    <rPh sb="23" eb="25">
      <t>カンレン</t>
    </rPh>
    <rPh sb="25" eb="28">
      <t>ジギョウヒ</t>
    </rPh>
    <rPh sb="29" eb="30">
      <t>フク</t>
    </rPh>
    <phoneticPr fontId="2"/>
  </si>
  <si>
    <t>（注1）府債のピークはH7の5,539億円。</t>
    <rPh sb="1" eb="2">
      <t>チュウ</t>
    </rPh>
    <rPh sb="4" eb="5">
      <t>フ</t>
    </rPh>
    <rPh sb="5" eb="6">
      <t>サイ</t>
    </rPh>
    <rPh sb="19" eb="21">
      <t>オクエン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</si>
  <si>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</si>
  <si>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（注3）H30に地方消費税清算特別会計を設置したことに伴い、H30以降は関連歳入（地方消費税清算金）を含まない。</t>
    <rPh sb="1" eb="2">
      <t>チュウ</t>
    </rPh>
    <rPh sb="33" eb="35">
      <t>イコウ</t>
    </rPh>
    <rPh sb="38" eb="40">
      <t>サイニュウ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</si>
</sst>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sz val="13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9" fontId="4" fillId="0" borderId="24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176" fontId="8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46" xfId="0" applyNumberFormat="1" applyFont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80" fontId="4" fillId="0" borderId="22" xfId="0" applyNumberFormat="1" applyFont="1" applyFill="1" applyBorder="1" applyAlignment="1">
      <alignment vertical="center"/>
    </xf>
    <xf numFmtId="180" fontId="15" fillId="0" borderId="7" xfId="0" applyNumberFormat="1" applyFont="1" applyFill="1" applyBorder="1">
      <alignment vertical="center"/>
    </xf>
    <xf numFmtId="176" fontId="15" fillId="0" borderId="30" xfId="0" applyNumberFormat="1" applyFont="1" applyFill="1" applyBorder="1">
      <alignment vertical="center"/>
    </xf>
    <xf numFmtId="180" fontId="15" fillId="0" borderId="22" xfId="0" applyNumberFormat="1" applyFont="1" applyFill="1" applyBorder="1">
      <alignment vertical="center"/>
    </xf>
    <xf numFmtId="180" fontId="15" fillId="0" borderId="13" xfId="0" applyNumberFormat="1" applyFont="1" applyFill="1" applyBorder="1">
      <alignment vertical="center"/>
    </xf>
    <xf numFmtId="176" fontId="15" fillId="0" borderId="15" xfId="0" applyNumberFormat="1" applyFont="1" applyFill="1" applyBorder="1">
      <alignment vertical="center"/>
    </xf>
    <xf numFmtId="176" fontId="13" fillId="0" borderId="0" xfId="0" applyNumberFormat="1" applyFont="1">
      <alignment vertical="center"/>
    </xf>
    <xf numFmtId="176" fontId="8" fillId="0" borderId="21" xfId="0" applyNumberFormat="1" applyFont="1" applyFill="1" applyBorder="1">
      <alignment vertical="center"/>
    </xf>
    <xf numFmtId="0" fontId="16" fillId="0" borderId="0" xfId="0" applyFont="1">
      <alignment vertical="center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(グラフ用!$H$11:$H$45,グラフ用!$H$47)</c:f>
              <c:numCache>
                <c:formatCode>#,##0_ </c:formatCode>
                <c:ptCount val="36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  <c:pt idx="31">
                  <c:v>12813</c:v>
                </c:pt>
                <c:pt idx="32">
                  <c:v>13960</c:v>
                </c:pt>
                <c:pt idx="33">
                  <c:v>14521</c:v>
                </c:pt>
                <c:pt idx="34">
                  <c:v>14812</c:v>
                </c:pt>
                <c:pt idx="35">
                  <c:v>15885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(グラフ用!$M$11:$M$45,グラフ用!$M$47)</c:f>
              <c:numCache>
                <c:formatCode>#,##0_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  <c:pt idx="34">
                  <c:v>3400</c:v>
                </c:pt>
                <c:pt idx="35">
                  <c:v>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(グラフ用!$R$11:$R$45,グラフ用!$R$47)</c:f>
              <c:numCache>
                <c:formatCode>#,##0_ </c:formatCode>
                <c:ptCount val="36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2869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  <c:pt idx="31">
                  <c:v>6982</c:v>
                </c:pt>
                <c:pt idx="32">
                  <c:v>13607</c:v>
                </c:pt>
                <c:pt idx="33">
                  <c:v>8471</c:v>
                </c:pt>
                <c:pt idx="34">
                  <c:v>3314</c:v>
                </c:pt>
                <c:pt idx="35">
                  <c:v>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(グラフ用!$W$11:$W$45,グラフ用!$W$47)</c:f>
              <c:numCache>
                <c:formatCode>#,##0_ </c:formatCode>
                <c:ptCount val="36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  <c:pt idx="31">
                  <c:v>3087</c:v>
                </c:pt>
                <c:pt idx="32">
                  <c:v>3682</c:v>
                </c:pt>
                <c:pt idx="33">
                  <c:v>1132</c:v>
                </c:pt>
                <c:pt idx="34">
                  <c:v>1331</c:v>
                </c:pt>
                <c:pt idx="35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(グラフ用!$AC$11:$AC$45,グラフ用!$AC$47)</c:f>
              <c:numCache>
                <c:formatCode>#,##0_ </c:formatCode>
                <c:ptCount val="36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12015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  <c:pt idx="31">
                  <c:v>11359</c:v>
                </c:pt>
                <c:pt idx="32">
                  <c:v>10648</c:v>
                </c:pt>
                <c:pt idx="33">
                  <c:v>11112</c:v>
                </c:pt>
                <c:pt idx="34">
                  <c:v>9736</c:v>
                </c:pt>
                <c:pt idx="35">
                  <c:v>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5" width="6.26953125" customWidth="1"/>
  </cols>
  <sheetData>
    <row r="1" spans="1:17" s="1" customFormat="1" ht="22.5" customHeight="1" x14ac:dyDescent="0.2"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1" customFormat="1" ht="11.25" customHeight="1" x14ac:dyDescent="0.2">
      <c r="E2" s="67"/>
      <c r="F2" s="6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8"/>
      <c r="C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1" customFormat="1" ht="11.25" customHeight="1" x14ac:dyDescent="0.2">
      <c r="E4" s="67"/>
      <c r="F4" s="6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sheetProtection algorithmName="SHA-512" hashValue="D6QN91R5RK5t1sL5wiVtQGPXccFDZwzfjNRaFgl6k8ZDY6bJFz8L++fJRoQm/blMnbmERFSvOcZGf68+GPrAjA==" saltValue="ZU/wa5GjvJ1dPoOSZVZ1t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33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2" style="1" customWidth="1"/>
    <col min="2" max="2" width="2.36328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90625" style="1" customWidth="1"/>
    <col min="7" max="7" width="1" style="1" customWidth="1"/>
    <col min="8" max="8" width="10.453125" style="1" bestFit="1" customWidth="1"/>
    <col min="9" max="9" width="8.08984375" style="1" customWidth="1"/>
    <col min="10" max="10" width="1" style="1" customWidth="1"/>
    <col min="11" max="11" width="9.26953125" style="1" bestFit="1" customWidth="1"/>
    <col min="12" max="12" width="1" style="1" customWidth="1"/>
    <col min="13" max="13" width="9.26953125" style="1" bestFit="1" customWidth="1"/>
    <col min="14" max="14" width="8.08984375" style="1" customWidth="1"/>
    <col min="15" max="15" width="0.90625" style="1" customWidth="1"/>
    <col min="16" max="16" width="9.26953125" style="1" bestFit="1" customWidth="1"/>
    <col min="17" max="17" width="0.90625" style="1" customWidth="1"/>
    <col min="18" max="18" width="10.453125" style="1" customWidth="1"/>
    <col min="19" max="19" width="8.08984375" style="1" customWidth="1"/>
    <col min="20" max="20" width="0.90625" style="1" customWidth="1"/>
    <col min="21" max="21" width="9.26953125" style="1" bestFit="1" customWidth="1"/>
    <col min="22" max="22" width="0.90625" style="1" customWidth="1"/>
    <col min="23" max="23" width="9.26953125" style="1" bestFit="1" customWidth="1"/>
    <col min="24" max="24" width="8.08984375" style="1" customWidth="1"/>
    <col min="25" max="25" width="0.90625" style="1" customWidth="1"/>
    <col min="26" max="26" width="9.26953125" style="1" bestFit="1" customWidth="1"/>
    <col min="27" max="27" width="0.90625" style="1" customWidth="1"/>
    <col min="28" max="28" width="8.984375E-2" style="1" customWidth="1"/>
    <col min="29" max="16384" width="9" style="1"/>
  </cols>
  <sheetData>
    <row r="1" spans="1:29" ht="9.75" customHeight="1" x14ac:dyDescent="0.2"/>
    <row r="2" spans="1:29" ht="22.5" customHeight="1" x14ac:dyDescent="0.2">
      <c r="B2" s="56" t="s">
        <v>23</v>
      </c>
      <c r="C2" s="56" t="s">
        <v>21</v>
      </c>
      <c r="D2" s="6"/>
      <c r="E2" s="6"/>
      <c r="F2" s="6"/>
      <c r="G2" s="6"/>
      <c r="X2" s="69"/>
      <c r="Y2" s="69"/>
      <c r="Z2" s="69"/>
      <c r="AA2" s="69"/>
    </row>
    <row r="3" spans="1:29" s="8" customFormat="1" ht="15" customHeight="1" thickBot="1" x14ac:dyDescent="0.25"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73" t="s">
        <v>5</v>
      </c>
    </row>
    <row r="4" spans="1:29" ht="17.25" customHeight="1" x14ac:dyDescent="0.2">
      <c r="C4" s="5" t="s">
        <v>0</v>
      </c>
      <c r="D4" s="154" t="s">
        <v>58</v>
      </c>
      <c r="E4" s="155"/>
      <c r="F4" s="155"/>
      <c r="G4" s="156"/>
      <c r="H4" s="145" t="s">
        <v>4</v>
      </c>
      <c r="I4" s="146"/>
      <c r="J4" s="146"/>
      <c r="K4" s="146"/>
      <c r="L4" s="150"/>
      <c r="M4" s="145" t="s">
        <v>10</v>
      </c>
      <c r="N4" s="146"/>
      <c r="O4" s="146"/>
      <c r="P4" s="146"/>
      <c r="Q4" s="150"/>
      <c r="R4" s="145" t="s">
        <v>8</v>
      </c>
      <c r="S4" s="146"/>
      <c r="T4" s="146"/>
      <c r="U4" s="146"/>
      <c r="V4" s="150"/>
      <c r="W4" s="145" t="s">
        <v>9</v>
      </c>
      <c r="X4" s="146"/>
      <c r="Y4" s="146"/>
      <c r="Z4" s="146"/>
      <c r="AA4" s="147"/>
    </row>
    <row r="5" spans="1:29" ht="40.5" customHeight="1" thickBot="1" x14ac:dyDescent="0.25">
      <c r="C5" s="81" t="s">
        <v>1</v>
      </c>
      <c r="D5" s="108"/>
      <c r="E5" s="109" t="s">
        <v>59</v>
      </c>
      <c r="F5" s="113" t="s">
        <v>60</v>
      </c>
      <c r="G5" s="110"/>
      <c r="H5" s="82" t="s">
        <v>2</v>
      </c>
      <c r="I5" s="141" t="s">
        <v>3</v>
      </c>
      <c r="J5" s="142"/>
      <c r="K5" s="148" t="s">
        <v>6</v>
      </c>
      <c r="L5" s="151"/>
      <c r="M5" s="83" t="s">
        <v>2</v>
      </c>
      <c r="N5" s="141" t="s">
        <v>3</v>
      </c>
      <c r="O5" s="142"/>
      <c r="P5" s="148" t="s">
        <v>6</v>
      </c>
      <c r="Q5" s="151"/>
      <c r="R5" s="82" t="s">
        <v>2</v>
      </c>
      <c r="S5" s="141" t="s">
        <v>3</v>
      </c>
      <c r="T5" s="142"/>
      <c r="U5" s="148" t="s">
        <v>6</v>
      </c>
      <c r="V5" s="151"/>
      <c r="W5" s="82" t="s">
        <v>2</v>
      </c>
      <c r="X5" s="141" t="s">
        <v>3</v>
      </c>
      <c r="Y5" s="142"/>
      <c r="Z5" s="148" t="s">
        <v>6</v>
      </c>
      <c r="AA5" s="149"/>
    </row>
    <row r="6" spans="1:29" s="95" customFormat="1" ht="14.5" thickTop="1" x14ac:dyDescent="0.2">
      <c r="A6" s="1"/>
      <c r="B6" s="1"/>
      <c r="C6" s="74"/>
      <c r="D6" s="75"/>
      <c r="E6" s="76"/>
      <c r="F6" s="78"/>
      <c r="G6" s="76" t="s">
        <v>11</v>
      </c>
      <c r="H6" s="77"/>
      <c r="I6" s="78"/>
      <c r="J6" s="76" t="s">
        <v>11</v>
      </c>
      <c r="K6" s="78"/>
      <c r="L6" s="76" t="s">
        <v>11</v>
      </c>
      <c r="M6" s="77"/>
      <c r="N6" s="78"/>
      <c r="O6" s="76" t="s">
        <v>11</v>
      </c>
      <c r="P6" s="79"/>
      <c r="Q6" s="76" t="s">
        <v>11</v>
      </c>
      <c r="R6" s="77"/>
      <c r="S6" s="78"/>
      <c r="T6" s="76" t="s">
        <v>11</v>
      </c>
      <c r="U6" s="79"/>
      <c r="V6" s="76" t="s">
        <v>11</v>
      </c>
      <c r="W6" s="77"/>
      <c r="X6" s="78"/>
      <c r="Y6" s="76" t="s">
        <v>12</v>
      </c>
      <c r="Z6" s="79"/>
      <c r="AA6" s="80" t="s">
        <v>7</v>
      </c>
    </row>
    <row r="7" spans="1:29" ht="23.15" customHeight="1" x14ac:dyDescent="0.25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93"/>
      <c r="K7" s="16">
        <v>9.4</v>
      </c>
      <c r="L7" s="93"/>
      <c r="M7" s="13">
        <v>0</v>
      </c>
      <c r="N7" s="14">
        <f>M7/E7*100</f>
        <v>0</v>
      </c>
      <c r="O7" s="93"/>
      <c r="P7" s="16">
        <v>0</v>
      </c>
      <c r="Q7" s="93"/>
      <c r="R7" s="13">
        <v>2780.4</v>
      </c>
      <c r="S7" s="14">
        <v>13.1</v>
      </c>
      <c r="T7" s="93"/>
      <c r="U7" s="16">
        <v>4.8</v>
      </c>
      <c r="V7" s="93"/>
      <c r="W7" s="13">
        <v>986.5</v>
      </c>
      <c r="X7" s="14">
        <v>4.5999999999999996</v>
      </c>
      <c r="Y7" s="93"/>
      <c r="Z7" s="16">
        <v>6.8</v>
      </c>
      <c r="AA7" s="94"/>
      <c r="AB7" s="9">
        <f>E7-SUM(H7,M7,R7,W7)</f>
        <v>3406.0999999999985</v>
      </c>
      <c r="AC7" s="9"/>
    </row>
    <row r="8" spans="1:29" ht="23.15" customHeight="1" x14ac:dyDescent="0.25">
      <c r="C8" s="18" t="s">
        <v>61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5" customHeight="1" x14ac:dyDescent="0.25">
      <c r="C9" s="18" t="s">
        <v>62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21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5" customHeight="1" x14ac:dyDescent="0.25">
      <c r="C10" s="18" t="s">
        <v>63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5" customHeight="1" x14ac:dyDescent="0.25">
      <c r="A11" s="8"/>
      <c r="B11" s="4"/>
      <c r="C11" s="107" t="s">
        <v>48</v>
      </c>
      <c r="D11" s="46"/>
      <c r="E11" s="47">
        <v>29290.9</v>
      </c>
      <c r="F11" s="16">
        <v>-4.1920026167307167</v>
      </c>
      <c r="G11" s="47"/>
      <c r="H11" s="48">
        <v>13567.3</v>
      </c>
      <c r="I11" s="51">
        <v>46.3</v>
      </c>
      <c r="J11" s="52"/>
      <c r="K11" s="50">
        <v>-4.9000000000000004</v>
      </c>
      <c r="L11" s="52"/>
      <c r="M11" s="48">
        <v>1798</v>
      </c>
      <c r="N11" s="49">
        <v>6.1384252447005725</v>
      </c>
      <c r="O11" s="52"/>
      <c r="P11" s="50">
        <v>0.5</v>
      </c>
      <c r="Q11" s="52"/>
      <c r="R11" s="48">
        <v>2485.6</v>
      </c>
      <c r="S11" s="51">
        <v>8.5</v>
      </c>
      <c r="T11" s="52"/>
      <c r="U11" s="50">
        <v>5.7</v>
      </c>
      <c r="V11" s="52"/>
      <c r="W11" s="48">
        <v>2736.4</v>
      </c>
      <c r="X11" s="51">
        <v>9.3000000000000007</v>
      </c>
      <c r="Y11" s="52"/>
      <c r="Z11" s="50">
        <v>10.5</v>
      </c>
      <c r="AA11" s="31"/>
    </row>
    <row r="12" spans="1:29" ht="23.15" customHeight="1" x14ac:dyDescent="0.25">
      <c r="A12" s="8"/>
      <c r="B12" s="4"/>
      <c r="C12" s="107" t="s">
        <v>49</v>
      </c>
      <c r="D12" s="46"/>
      <c r="E12" s="47">
        <v>32060</v>
      </c>
      <c r="F12" s="16">
        <v>9.4537894021692779</v>
      </c>
      <c r="G12" s="47"/>
      <c r="H12" s="48">
        <v>10946.3</v>
      </c>
      <c r="I12" s="51">
        <v>34.1</v>
      </c>
      <c r="J12" s="52"/>
      <c r="K12" s="50">
        <v>-19.3</v>
      </c>
      <c r="L12" s="52"/>
      <c r="M12" s="48">
        <v>2912</v>
      </c>
      <c r="N12" s="49">
        <v>9.0829694323144103</v>
      </c>
      <c r="O12" s="52"/>
      <c r="P12" s="50">
        <v>62</v>
      </c>
      <c r="Q12" s="52"/>
      <c r="R12" s="48">
        <v>3891.4</v>
      </c>
      <c r="S12" s="51">
        <v>12.1</v>
      </c>
      <c r="T12" s="52"/>
      <c r="U12" s="50">
        <v>56.6</v>
      </c>
      <c r="V12" s="52"/>
      <c r="W12" s="48">
        <v>3618.2</v>
      </c>
      <c r="X12" s="51">
        <v>11.3</v>
      </c>
      <c r="Y12" s="52"/>
      <c r="Z12" s="50">
        <v>32.200000000000003</v>
      </c>
      <c r="AA12" s="31"/>
    </row>
    <row r="13" spans="1:29" s="8" customFormat="1" ht="23.15" customHeight="1" x14ac:dyDescent="0.2">
      <c r="A13" s="1"/>
      <c r="B13" s="1"/>
      <c r="C13" s="161" t="s">
        <v>64</v>
      </c>
      <c r="D13" s="53"/>
      <c r="E13" s="63">
        <v>39168</v>
      </c>
      <c r="F13" s="36">
        <v>22.2</v>
      </c>
      <c r="G13" s="59"/>
      <c r="H13" s="159">
        <v>10657</v>
      </c>
      <c r="I13" s="41">
        <v>27.2</v>
      </c>
      <c r="J13" s="42"/>
      <c r="K13" s="139">
        <v>-2.6</v>
      </c>
      <c r="L13" s="42"/>
      <c r="M13" s="143">
        <v>2995</v>
      </c>
      <c r="N13" s="44">
        <v>7.6</v>
      </c>
      <c r="O13" s="42"/>
      <c r="P13" s="139">
        <v>2.9</v>
      </c>
      <c r="Q13" s="42"/>
      <c r="R13" s="143">
        <v>2869</v>
      </c>
      <c r="S13" s="41">
        <v>7.3</v>
      </c>
      <c r="T13" s="42"/>
      <c r="U13" s="139">
        <v>-26.3</v>
      </c>
      <c r="V13" s="42"/>
      <c r="W13" s="143">
        <v>4044</v>
      </c>
      <c r="X13" s="41">
        <v>10.3</v>
      </c>
      <c r="Y13" s="42"/>
      <c r="Z13" s="139">
        <v>11.8</v>
      </c>
      <c r="AA13" s="37"/>
    </row>
    <row r="14" spans="1:29" ht="23.15" customHeight="1" x14ac:dyDescent="0.2">
      <c r="C14" s="162"/>
      <c r="D14" s="157">
        <v>32580</v>
      </c>
      <c r="E14" s="158"/>
      <c r="F14" s="137">
        <v>1.6</v>
      </c>
      <c r="G14" s="138"/>
      <c r="H14" s="160"/>
      <c r="I14" s="137">
        <v>32.700000000000003</v>
      </c>
      <c r="J14" s="138"/>
      <c r="K14" s="140"/>
      <c r="L14" s="55"/>
      <c r="M14" s="144"/>
      <c r="N14" s="137">
        <v>9.1999999999999993</v>
      </c>
      <c r="O14" s="138"/>
      <c r="P14" s="140"/>
      <c r="Q14" s="55"/>
      <c r="R14" s="144"/>
      <c r="S14" s="137">
        <v>8.8000000000000007</v>
      </c>
      <c r="T14" s="138"/>
      <c r="U14" s="140"/>
      <c r="V14" s="55"/>
      <c r="W14" s="144"/>
      <c r="X14" s="137">
        <v>12.4</v>
      </c>
      <c r="Y14" s="138"/>
      <c r="Z14" s="140"/>
      <c r="AA14" s="61"/>
    </row>
    <row r="15" spans="1:29" ht="23.15" customHeight="1" x14ac:dyDescent="0.25">
      <c r="C15" s="107" t="s">
        <v>65</v>
      </c>
      <c r="D15" s="46"/>
      <c r="E15" s="47">
        <v>30560</v>
      </c>
      <c r="F15" s="16">
        <v>-22</v>
      </c>
      <c r="G15" s="47"/>
      <c r="H15" s="48">
        <v>10427</v>
      </c>
      <c r="I15" s="51">
        <v>34.1</v>
      </c>
      <c r="J15" s="52"/>
      <c r="K15" s="50">
        <v>-2.2000000000000002</v>
      </c>
      <c r="L15" s="52"/>
      <c r="M15" s="48">
        <v>2973</v>
      </c>
      <c r="N15" s="49">
        <v>9.6999999999999993</v>
      </c>
      <c r="O15" s="52"/>
      <c r="P15" s="50">
        <v>-0.7</v>
      </c>
      <c r="Q15" s="52"/>
      <c r="R15" s="48">
        <v>2484</v>
      </c>
      <c r="S15" s="51">
        <v>8.1</v>
      </c>
      <c r="T15" s="52"/>
      <c r="U15" s="50">
        <v>-13.4</v>
      </c>
      <c r="V15" s="52"/>
      <c r="W15" s="48">
        <v>3881</v>
      </c>
      <c r="X15" s="51">
        <v>12.7</v>
      </c>
      <c r="Y15" s="52"/>
      <c r="Z15" s="50">
        <v>-4</v>
      </c>
      <c r="AA15" s="31"/>
    </row>
    <row r="16" spans="1:29" ht="23.15" customHeight="1" x14ac:dyDescent="0.25">
      <c r="C16" s="107" t="s">
        <v>52</v>
      </c>
      <c r="D16" s="62"/>
      <c r="E16" s="63">
        <v>29132</v>
      </c>
      <c r="F16" s="29">
        <f t="shared" ref="F16:F21" si="0">(E16/E15-1)*100</f>
        <v>-4.6727748691099524</v>
      </c>
      <c r="G16" s="63"/>
      <c r="H16" s="40">
        <v>10696</v>
      </c>
      <c r="I16" s="41">
        <v>36.700000000000003</v>
      </c>
      <c r="J16" s="42"/>
      <c r="K16" s="43">
        <v>2.6</v>
      </c>
      <c r="L16" s="42"/>
      <c r="M16" s="40">
        <v>2844</v>
      </c>
      <c r="N16" s="44">
        <v>9.8000000000000007</v>
      </c>
      <c r="O16" s="42"/>
      <c r="P16" s="43">
        <v>-4.3</v>
      </c>
      <c r="Q16" s="42"/>
      <c r="R16" s="40">
        <v>2418</v>
      </c>
      <c r="S16" s="41">
        <v>8.3000000000000007</v>
      </c>
      <c r="T16" s="42"/>
      <c r="U16" s="43">
        <v>-2.7</v>
      </c>
      <c r="V16" s="42"/>
      <c r="W16" s="40">
        <v>3925</v>
      </c>
      <c r="X16" s="41">
        <v>13.5</v>
      </c>
      <c r="Y16" s="42"/>
      <c r="Z16" s="43">
        <v>1.1000000000000001</v>
      </c>
      <c r="AA16" s="37"/>
    </row>
    <row r="17" spans="1:29" ht="23.15" customHeight="1" x14ac:dyDescent="0.25">
      <c r="C17" s="107" t="s">
        <v>53</v>
      </c>
      <c r="D17" s="62"/>
      <c r="E17" s="63">
        <v>29366</v>
      </c>
      <c r="F17" s="29">
        <f t="shared" si="0"/>
        <v>0.8032404229026513</v>
      </c>
      <c r="G17" s="63"/>
      <c r="H17" s="40">
        <v>11171</v>
      </c>
      <c r="I17" s="41">
        <v>38</v>
      </c>
      <c r="J17" s="42"/>
      <c r="K17" s="43">
        <v>4.4000000000000004</v>
      </c>
      <c r="L17" s="42"/>
      <c r="M17" s="40">
        <v>2844</v>
      </c>
      <c r="N17" s="44">
        <v>9.6999999999999993</v>
      </c>
      <c r="O17" s="42"/>
      <c r="P17" s="43">
        <v>0</v>
      </c>
      <c r="Q17" s="42"/>
      <c r="R17" s="40">
        <v>2545</v>
      </c>
      <c r="S17" s="41">
        <v>8.6999999999999993</v>
      </c>
      <c r="T17" s="42"/>
      <c r="U17" s="43">
        <v>5.3</v>
      </c>
      <c r="V17" s="42"/>
      <c r="W17" s="40">
        <v>3781</v>
      </c>
      <c r="X17" s="41">
        <v>12.9</v>
      </c>
      <c r="Y17" s="42"/>
      <c r="Z17" s="43">
        <v>-3.7</v>
      </c>
      <c r="AA17" s="37"/>
      <c r="AC17" s="64"/>
    </row>
    <row r="18" spans="1:29" ht="23.15" customHeight="1" x14ac:dyDescent="0.2">
      <c r="C18" s="45" t="s">
        <v>54</v>
      </c>
      <c r="D18" s="70"/>
      <c r="E18" s="47">
        <v>29815</v>
      </c>
      <c r="F18" s="29">
        <f t="shared" si="0"/>
        <v>1.5289790914663204</v>
      </c>
      <c r="G18" s="47"/>
      <c r="H18" s="48">
        <v>12021</v>
      </c>
      <c r="I18" s="71">
        <v>40.299999999999997</v>
      </c>
      <c r="J18" s="52"/>
      <c r="K18" s="50">
        <v>7.6</v>
      </c>
      <c r="L18" s="52"/>
      <c r="M18" s="48">
        <v>2764</v>
      </c>
      <c r="N18" s="72">
        <v>9.3000000000000007</v>
      </c>
      <c r="O18" s="52"/>
      <c r="P18" s="50">
        <v>-2.8</v>
      </c>
      <c r="Q18" s="52"/>
      <c r="R18" s="48">
        <v>2334</v>
      </c>
      <c r="S18" s="71">
        <v>7.8</v>
      </c>
      <c r="T18" s="52"/>
      <c r="U18" s="50">
        <v>-8.3000000000000007</v>
      </c>
      <c r="V18" s="52"/>
      <c r="W18" s="48">
        <v>3379</v>
      </c>
      <c r="X18" s="71">
        <v>11.3</v>
      </c>
      <c r="Y18" s="52"/>
      <c r="Z18" s="50">
        <v>-10.6</v>
      </c>
      <c r="AA18" s="31"/>
      <c r="AC18" s="84"/>
    </row>
    <row r="19" spans="1:29" ht="23.15" customHeight="1" x14ac:dyDescent="0.25">
      <c r="C19" s="18" t="s">
        <v>55</v>
      </c>
      <c r="D19" s="19"/>
      <c r="E19" s="20">
        <v>31955</v>
      </c>
      <c r="F19" s="29">
        <f t="shared" si="0"/>
        <v>7.1775951702163443</v>
      </c>
      <c r="G19" s="20"/>
      <c r="H19" s="21">
        <v>14276</v>
      </c>
      <c r="I19" s="29">
        <v>44.7</v>
      </c>
      <c r="J19" s="30"/>
      <c r="K19" s="24">
        <v>18.8</v>
      </c>
      <c r="L19" s="30"/>
      <c r="M19" s="21">
        <v>2826</v>
      </c>
      <c r="N19" s="22">
        <v>8.8000000000000007</v>
      </c>
      <c r="O19" s="30"/>
      <c r="P19" s="24">
        <v>2.2000000000000002</v>
      </c>
      <c r="Q19" s="30"/>
      <c r="R19" s="21">
        <v>2323</v>
      </c>
      <c r="S19" s="29">
        <v>7.3</v>
      </c>
      <c r="T19" s="30"/>
      <c r="U19" s="24">
        <v>-0.5</v>
      </c>
      <c r="V19" s="30"/>
      <c r="W19" s="21">
        <v>2757</v>
      </c>
      <c r="X19" s="29">
        <v>8.6</v>
      </c>
      <c r="Y19" s="30"/>
      <c r="Z19" s="24">
        <v>-18.399999999999999</v>
      </c>
      <c r="AA19" s="31"/>
      <c r="AB19" s="9"/>
      <c r="AC19" s="9"/>
    </row>
    <row r="20" spans="1:29" ht="23.15" customHeight="1" x14ac:dyDescent="0.25">
      <c r="C20" s="10" t="s">
        <v>56</v>
      </c>
      <c r="D20" s="11"/>
      <c r="E20" s="12">
        <v>30701</v>
      </c>
      <c r="F20" s="29">
        <f t="shared" si="0"/>
        <v>-3.9242685025817514</v>
      </c>
      <c r="G20" s="12"/>
      <c r="H20" s="13">
        <v>14159</v>
      </c>
      <c r="I20" s="105">
        <v>46.1</v>
      </c>
      <c r="J20" s="106"/>
      <c r="K20" s="16">
        <v>-0.8</v>
      </c>
      <c r="L20" s="106"/>
      <c r="M20" s="13">
        <v>2764</v>
      </c>
      <c r="N20" s="14">
        <v>9</v>
      </c>
      <c r="O20" s="106"/>
      <c r="P20" s="16">
        <v>-2.2000000000000002</v>
      </c>
      <c r="Q20" s="106"/>
      <c r="R20" s="13">
        <v>2371</v>
      </c>
      <c r="S20" s="105">
        <v>7.7</v>
      </c>
      <c r="T20" s="106"/>
      <c r="U20" s="16">
        <v>2.1</v>
      </c>
      <c r="V20" s="106"/>
      <c r="W20" s="13">
        <v>2939</v>
      </c>
      <c r="X20" s="105">
        <v>9.6</v>
      </c>
      <c r="Y20" s="106"/>
      <c r="Z20" s="16">
        <v>6.6</v>
      </c>
      <c r="AA20" s="31"/>
      <c r="AB20" s="9">
        <f>E20-SUM(H20,M20,R20,W20)</f>
        <v>8468</v>
      </c>
      <c r="AC20" s="9"/>
    </row>
    <row r="21" spans="1:29" ht="23.15" customHeight="1" x14ac:dyDescent="0.25">
      <c r="C21" s="10" t="s">
        <v>57</v>
      </c>
      <c r="D21" s="11"/>
      <c r="E21" s="12">
        <v>30119</v>
      </c>
      <c r="F21" s="29">
        <f t="shared" si="0"/>
        <v>-1.8957037230057705</v>
      </c>
      <c r="G21" s="12"/>
      <c r="H21" s="13">
        <v>14998.5</v>
      </c>
      <c r="I21" s="105">
        <v>49.8</v>
      </c>
      <c r="J21" s="106"/>
      <c r="K21" s="16">
        <v>5.9</v>
      </c>
      <c r="L21" s="106"/>
      <c r="M21" s="13">
        <v>2447.6999999999998</v>
      </c>
      <c r="N21" s="14">
        <v>8.1</v>
      </c>
      <c r="O21" s="106"/>
      <c r="P21" s="16">
        <v>-11.4</v>
      </c>
      <c r="Q21" s="106"/>
      <c r="R21" s="13">
        <v>2049.1</v>
      </c>
      <c r="S21" s="105">
        <v>6.8</v>
      </c>
      <c r="T21" s="106"/>
      <c r="U21" s="16">
        <v>-13.6</v>
      </c>
      <c r="V21" s="106"/>
      <c r="W21" s="13">
        <v>2404.1</v>
      </c>
      <c r="X21" s="105">
        <v>8</v>
      </c>
      <c r="Y21" s="106"/>
      <c r="Z21" s="16">
        <v>-18.2</v>
      </c>
      <c r="AA21" s="31"/>
      <c r="AB21" s="9">
        <f>E21-SUM(H21,M21,R21,W21)</f>
        <v>8219.6000000000022</v>
      </c>
      <c r="AC21" s="9"/>
    </row>
    <row r="22" spans="1:29" ht="23.15" customHeight="1" x14ac:dyDescent="0.25">
      <c r="C22" s="18" t="s">
        <v>67</v>
      </c>
      <c r="D22" s="19"/>
      <c r="E22" s="20">
        <v>24631</v>
      </c>
      <c r="F22" s="132">
        <v>-18.2</v>
      </c>
      <c r="G22" s="20"/>
      <c r="H22" s="21">
        <v>12778.3</v>
      </c>
      <c r="I22" s="29">
        <v>51.9</v>
      </c>
      <c r="J22" s="30"/>
      <c r="K22" s="24">
        <v>-14.8</v>
      </c>
      <c r="L22" s="30"/>
      <c r="M22" s="21">
        <v>2359.6999999999998</v>
      </c>
      <c r="N22" s="22">
        <v>9.6</v>
      </c>
      <c r="O22" s="30"/>
      <c r="P22" s="24">
        <v>-3.6</v>
      </c>
      <c r="Q22" s="30"/>
      <c r="R22" s="21">
        <v>1850.4</v>
      </c>
      <c r="S22" s="29">
        <v>7.5</v>
      </c>
      <c r="T22" s="30"/>
      <c r="U22" s="24">
        <v>-9.6999999999999993</v>
      </c>
      <c r="V22" s="30"/>
      <c r="W22" s="21">
        <v>2413</v>
      </c>
      <c r="X22" s="29">
        <v>9.8000000000000007</v>
      </c>
      <c r="Y22" s="30"/>
      <c r="Z22" s="24">
        <v>0.4</v>
      </c>
      <c r="AA22" s="31"/>
      <c r="AB22" s="9"/>
      <c r="AC22" s="9"/>
    </row>
    <row r="23" spans="1:29" ht="23.15" customHeight="1" x14ac:dyDescent="0.25">
      <c r="C23" s="18" t="s">
        <v>68</v>
      </c>
      <c r="D23" s="19"/>
      <c r="E23" s="20">
        <v>24811</v>
      </c>
      <c r="F23" s="29">
        <v>0.7</v>
      </c>
      <c r="G23" s="20"/>
      <c r="H23" s="21">
        <v>13039</v>
      </c>
      <c r="I23" s="29">
        <v>52.6</v>
      </c>
      <c r="J23" s="30"/>
      <c r="K23" s="24">
        <v>2</v>
      </c>
      <c r="L23" s="30"/>
      <c r="M23" s="21">
        <v>2478</v>
      </c>
      <c r="N23" s="22">
        <v>10</v>
      </c>
      <c r="O23" s="30"/>
      <c r="P23" s="24">
        <v>5</v>
      </c>
      <c r="Q23" s="30"/>
      <c r="R23" s="21">
        <v>1923</v>
      </c>
      <c r="S23" s="29">
        <v>7.8</v>
      </c>
      <c r="T23" s="30"/>
      <c r="U23" s="24">
        <v>3.9</v>
      </c>
      <c r="V23" s="30"/>
      <c r="W23" s="21">
        <v>2314</v>
      </c>
      <c r="X23" s="29">
        <v>9.3000000000000007</v>
      </c>
      <c r="Y23" s="30"/>
      <c r="Z23" s="24">
        <v>-4.0999999999999996</v>
      </c>
      <c r="AA23" s="31"/>
      <c r="AB23" s="9"/>
      <c r="AC23" s="9"/>
    </row>
    <row r="24" spans="1:29" ht="23.15" customHeight="1" x14ac:dyDescent="0.25">
      <c r="C24" s="18" t="s">
        <v>70</v>
      </c>
      <c r="D24" s="19"/>
      <c r="E24" s="20">
        <v>36835</v>
      </c>
      <c r="F24" s="29">
        <v>48.5</v>
      </c>
      <c r="G24" s="20"/>
      <c r="H24" s="21">
        <v>12813</v>
      </c>
      <c r="I24" s="29">
        <v>34.799999999999997</v>
      </c>
      <c r="J24" s="30"/>
      <c r="K24" s="24">
        <v>-1.7</v>
      </c>
      <c r="L24" s="30"/>
      <c r="M24" s="21">
        <v>2594</v>
      </c>
      <c r="N24" s="22">
        <v>7</v>
      </c>
      <c r="O24" s="30"/>
      <c r="P24" s="24">
        <v>4.7</v>
      </c>
      <c r="Q24" s="30"/>
      <c r="R24" s="21">
        <v>6982</v>
      </c>
      <c r="S24" s="29">
        <v>19</v>
      </c>
      <c r="T24" s="30"/>
      <c r="U24" s="24">
        <v>263.10000000000002</v>
      </c>
      <c r="V24" s="30"/>
      <c r="W24" s="21">
        <v>3087</v>
      </c>
      <c r="X24" s="29">
        <v>8.4</v>
      </c>
      <c r="Y24" s="30"/>
      <c r="Z24" s="24">
        <v>33.4</v>
      </c>
      <c r="AA24" s="31"/>
      <c r="AB24" s="9"/>
      <c r="AC24" s="9"/>
    </row>
    <row r="25" spans="1:29" ht="23.15" customHeight="1" x14ac:dyDescent="0.25">
      <c r="C25" s="18" t="s">
        <v>71</v>
      </c>
      <c r="D25" s="19"/>
      <c r="E25" s="120">
        <v>45701</v>
      </c>
      <c r="F25" s="105">
        <v>24.1</v>
      </c>
      <c r="G25" s="12"/>
      <c r="H25" s="13">
        <v>13960</v>
      </c>
      <c r="I25" s="105">
        <v>30.5</v>
      </c>
      <c r="J25" s="106"/>
      <c r="K25" s="16">
        <v>9</v>
      </c>
      <c r="L25" s="106"/>
      <c r="M25" s="117">
        <v>3804</v>
      </c>
      <c r="N25" s="14">
        <v>8.3000000000000007</v>
      </c>
      <c r="O25" s="106"/>
      <c r="P25" s="16">
        <v>46.6</v>
      </c>
      <c r="Q25" s="106"/>
      <c r="R25" s="117">
        <v>13607</v>
      </c>
      <c r="S25" s="105">
        <v>29.8</v>
      </c>
      <c r="T25" s="106"/>
      <c r="U25" s="16">
        <v>94.9</v>
      </c>
      <c r="V25" s="106"/>
      <c r="W25" s="13">
        <v>3682</v>
      </c>
      <c r="X25" s="105">
        <v>8.1</v>
      </c>
      <c r="Y25" s="106"/>
      <c r="Z25" s="16">
        <v>19.3</v>
      </c>
      <c r="AA25" s="121"/>
      <c r="AB25" s="122"/>
      <c r="AC25" s="9"/>
    </row>
    <row r="26" spans="1:29" ht="23.25" customHeight="1" x14ac:dyDescent="0.25">
      <c r="C26" s="18" t="s">
        <v>72</v>
      </c>
      <c r="D26" s="19"/>
      <c r="E26" s="12">
        <v>38357</v>
      </c>
      <c r="F26" s="129">
        <v>-16.100000000000001</v>
      </c>
      <c r="G26" s="12"/>
      <c r="H26" s="13">
        <v>14521</v>
      </c>
      <c r="I26" s="105">
        <v>37.9</v>
      </c>
      <c r="J26" s="106"/>
      <c r="K26" s="16">
        <v>4</v>
      </c>
      <c r="L26" s="106"/>
      <c r="M26" s="13">
        <v>3121</v>
      </c>
      <c r="N26" s="14">
        <v>8.1</v>
      </c>
      <c r="O26" s="106"/>
      <c r="P26" s="16">
        <v>-18</v>
      </c>
      <c r="Q26" s="106"/>
      <c r="R26" s="13">
        <v>8471</v>
      </c>
      <c r="S26" s="105">
        <v>22.1</v>
      </c>
      <c r="T26" s="106"/>
      <c r="U26" s="16">
        <v>-37.700000000000003</v>
      </c>
      <c r="V26" s="106"/>
      <c r="W26" s="13">
        <v>1132</v>
      </c>
      <c r="X26" s="105">
        <v>3</v>
      </c>
      <c r="Y26" s="106"/>
      <c r="Z26" s="16">
        <v>-69.3</v>
      </c>
      <c r="AA26" s="121"/>
      <c r="AB26" s="9"/>
      <c r="AC26" s="9"/>
    </row>
    <row r="27" spans="1:29" s="96" customFormat="1" ht="23.25" customHeight="1" x14ac:dyDescent="0.25">
      <c r="A27" s="1"/>
      <c r="B27" s="1"/>
      <c r="C27" s="18" t="s">
        <v>73</v>
      </c>
      <c r="D27" s="19"/>
      <c r="E27" s="99">
        <v>32593</v>
      </c>
      <c r="F27" s="132">
        <v>-15</v>
      </c>
      <c r="G27" s="99"/>
      <c r="H27" s="21">
        <v>14812</v>
      </c>
      <c r="I27" s="29">
        <v>45.4</v>
      </c>
      <c r="J27" s="30"/>
      <c r="K27" s="103">
        <v>2</v>
      </c>
      <c r="L27" s="102"/>
      <c r="M27" s="21">
        <v>3400</v>
      </c>
      <c r="N27" s="22">
        <v>10.4</v>
      </c>
      <c r="O27" s="102"/>
      <c r="P27" s="103">
        <v>8.9</v>
      </c>
      <c r="Q27" s="102"/>
      <c r="R27" s="21">
        <v>3314</v>
      </c>
      <c r="S27" s="101">
        <v>10.199999999999999</v>
      </c>
      <c r="T27" s="30"/>
      <c r="U27" s="103">
        <v>-60.9</v>
      </c>
      <c r="V27" s="102"/>
      <c r="W27" s="21">
        <v>1331</v>
      </c>
      <c r="X27" s="29">
        <v>4.0999999999999996</v>
      </c>
      <c r="Y27" s="102"/>
      <c r="Z27" s="24">
        <v>17.600000000000001</v>
      </c>
      <c r="AA27" s="61"/>
    </row>
    <row r="28" spans="1:29" ht="23.15" customHeight="1" x14ac:dyDescent="0.2">
      <c r="C28" s="152" t="s">
        <v>74</v>
      </c>
      <c r="D28" s="98" t="s">
        <v>19</v>
      </c>
      <c r="E28" s="32"/>
      <c r="F28" s="130"/>
      <c r="G28" s="32"/>
      <c r="H28" s="100"/>
      <c r="I28" s="101"/>
      <c r="J28" s="102"/>
      <c r="K28" s="36"/>
      <c r="L28" s="35"/>
      <c r="M28" s="100"/>
      <c r="N28" s="104"/>
      <c r="O28" s="35"/>
      <c r="P28" s="36"/>
      <c r="Q28" s="35"/>
      <c r="R28" s="100"/>
      <c r="S28" s="34"/>
      <c r="T28" s="102"/>
      <c r="U28" s="36"/>
      <c r="V28" s="35"/>
      <c r="W28" s="100"/>
      <c r="X28" s="101"/>
      <c r="Y28" s="35"/>
      <c r="Z28" s="103"/>
      <c r="AA28" s="37"/>
      <c r="AB28" s="9"/>
      <c r="AC28" s="9"/>
    </row>
    <row r="29" spans="1:29" s="96" customFormat="1" ht="17" thickBot="1" x14ac:dyDescent="0.3">
      <c r="A29" s="1"/>
      <c r="B29" s="1"/>
      <c r="C29" s="153"/>
      <c r="D29" s="38"/>
      <c r="E29" s="123">
        <v>32334</v>
      </c>
      <c r="F29" s="131">
        <v>-0.8</v>
      </c>
      <c r="G29" s="123"/>
      <c r="H29" s="135">
        <v>15885</v>
      </c>
      <c r="I29" s="124">
        <v>49.1</v>
      </c>
      <c r="J29" s="126"/>
      <c r="K29" s="127">
        <v>7.2</v>
      </c>
      <c r="L29" s="126"/>
      <c r="M29" s="125">
        <v>3672</v>
      </c>
      <c r="N29" s="128">
        <v>11.4</v>
      </c>
      <c r="O29" s="126"/>
      <c r="P29" s="127">
        <v>8</v>
      </c>
      <c r="Q29" s="126"/>
      <c r="R29" s="125">
        <v>2505</v>
      </c>
      <c r="S29" s="124">
        <v>7.7</v>
      </c>
      <c r="T29" s="126"/>
      <c r="U29" s="127">
        <v>-24.4</v>
      </c>
      <c r="V29" s="126"/>
      <c r="W29" s="125">
        <v>1106</v>
      </c>
      <c r="X29" s="124">
        <v>3.4</v>
      </c>
      <c r="Y29" s="126"/>
      <c r="Z29" s="127">
        <v>-16.899999999999999</v>
      </c>
      <c r="AA29" s="39"/>
    </row>
    <row r="30" spans="1:29" x14ac:dyDescent="0.2">
      <c r="C30" s="96" t="s">
        <v>76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9" s="96" customFormat="1" x14ac:dyDescent="0.2">
      <c r="A31" s="1"/>
      <c r="B31" s="1"/>
      <c r="C31" s="96" t="s">
        <v>77</v>
      </c>
      <c r="AA31" s="97"/>
    </row>
    <row r="32" spans="1:29" x14ac:dyDescent="0.2">
      <c r="C32" s="136" t="s">
        <v>78</v>
      </c>
    </row>
    <row r="33" spans="3:3" x14ac:dyDescent="0.2">
      <c r="C33" s="136" t="s">
        <v>75</v>
      </c>
    </row>
  </sheetData>
  <sheetProtection algorithmName="SHA-512" hashValue="77U9/A7W0s856GmVZOcTuPY6vKupuCA0Ajwv2pEGQhXC47s+IUckhQZA2nw1XNJ0C66TdTmQ+ttMDFXPxMAbuQ==" saltValue="kkE0XJyMmqhBx1K28DciuA==" spinCount="100000" sheet="1" objects="1" scenarios="1"/>
  <mergeCells count="29">
    <mergeCell ref="C28:C29"/>
    <mergeCell ref="D4:G4"/>
    <mergeCell ref="F14:G14"/>
    <mergeCell ref="M4:Q4"/>
    <mergeCell ref="P13:P14"/>
    <mergeCell ref="H4:L4"/>
    <mergeCell ref="D14:E14"/>
    <mergeCell ref="N5:O5"/>
    <mergeCell ref="H13:H14"/>
    <mergeCell ref="K5:L5"/>
    <mergeCell ref="M13:M14"/>
    <mergeCell ref="N14:O14"/>
    <mergeCell ref="P5:Q5"/>
    <mergeCell ref="C13:C14"/>
    <mergeCell ref="W4:AA4"/>
    <mergeCell ref="X5:Y5"/>
    <mergeCell ref="Z5:AA5"/>
    <mergeCell ref="R4:V4"/>
    <mergeCell ref="S5:T5"/>
    <mergeCell ref="U5:V5"/>
    <mergeCell ref="X14:Y14"/>
    <mergeCell ref="Z13:Z14"/>
    <mergeCell ref="I5:J5"/>
    <mergeCell ref="I14:J14"/>
    <mergeCell ref="K13:K14"/>
    <mergeCell ref="U13:U14"/>
    <mergeCell ref="W13:W14"/>
    <mergeCell ref="R13:R14"/>
    <mergeCell ref="S14:T14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79" fitToWidth="0" orientation="landscape" cellComments="asDisplayed" horizontalDpi="200" verticalDpi="200" r:id="rId1"/>
  <headerFooter alignWithMargins="0"/>
  <ignoredErrors>
    <ignoredError sqref="C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C64"/>
  <sheetViews>
    <sheetView view="pageBreakPreview" zoomScaleNormal="100" zoomScaleSheetLayoutView="100" workbookViewId="0">
      <pane xSplit="1" ySplit="6" topLeftCell="B25" activePane="bottomRight" state="frozen"/>
      <selection activeCell="Y34" sqref="Y34"/>
      <selection pane="topRight" activeCell="Y34" sqref="Y34"/>
      <selection pane="bottomLeft" activeCell="Y34" sqref="Y34"/>
      <selection pane="bottomRight" activeCell="R32" sqref="R32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6" width="10.6328125" style="1" customWidth="1"/>
    <col min="7" max="7" width="1" style="1" customWidth="1"/>
    <col min="8" max="8" width="11.26953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0" style="1" customWidth="1"/>
    <col min="14" max="14" width="8.08984375" style="1" customWidth="1"/>
    <col min="15" max="15" width="0.90625" style="1" customWidth="1"/>
    <col min="16" max="16" width="8.7265625" style="1" customWidth="1"/>
    <col min="17" max="17" width="0.90625" style="1" customWidth="1"/>
    <col min="18" max="18" width="10" style="1" customWidth="1"/>
    <col min="19" max="19" width="8.08984375" style="1" customWidth="1"/>
    <col min="20" max="20" width="0.90625" style="1" customWidth="1"/>
    <col min="21" max="21" width="8.7265625" style="1" customWidth="1"/>
    <col min="22" max="22" width="0.90625" style="1" customWidth="1"/>
    <col min="23" max="23" width="10" style="1" customWidth="1"/>
    <col min="24" max="24" width="8.08984375" style="1" customWidth="1"/>
    <col min="25" max="25" width="0.90625" style="1" customWidth="1"/>
    <col min="26" max="26" width="8.7265625" style="1" customWidth="1"/>
    <col min="27" max="27" width="0.90625" style="1" customWidth="1"/>
    <col min="28" max="28" width="8.984375E-2" style="1" customWidth="1"/>
    <col min="29" max="16384" width="9" style="1"/>
  </cols>
  <sheetData>
    <row r="1" spans="2:29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4" t="s">
        <v>22</v>
      </c>
      <c r="Y1" s="164"/>
      <c r="Z1" s="164"/>
      <c r="AA1" s="164"/>
    </row>
    <row r="2" spans="2:29" s="8" customFormat="1" ht="25.5" x14ac:dyDescent="0.2">
      <c r="B2" s="56" t="s">
        <v>21</v>
      </c>
      <c r="D2" s="6"/>
      <c r="E2" s="6"/>
      <c r="F2" s="6"/>
      <c r="G2" s="6"/>
      <c r="X2" s="69"/>
      <c r="Y2" s="69"/>
      <c r="Z2" s="69"/>
      <c r="AA2" s="69"/>
    </row>
    <row r="3" spans="2:29" ht="15" customHeight="1" thickBot="1" x14ac:dyDescent="0.25">
      <c r="C3" s="56"/>
      <c r="D3" s="6"/>
      <c r="E3" s="6"/>
      <c r="F3" s="6"/>
      <c r="G3" s="6"/>
      <c r="W3" s="65"/>
      <c r="X3" s="65"/>
      <c r="Y3" s="65"/>
      <c r="Z3" s="65"/>
      <c r="AA3" s="86" t="s">
        <v>5</v>
      </c>
    </row>
    <row r="4" spans="2:29" ht="22.5" customHeight="1" x14ac:dyDescent="0.2">
      <c r="C4" s="5" t="s">
        <v>0</v>
      </c>
      <c r="D4" s="154" t="s">
        <v>58</v>
      </c>
      <c r="E4" s="155"/>
      <c r="F4" s="155"/>
      <c r="G4" s="156"/>
      <c r="H4" s="145" t="s">
        <v>4</v>
      </c>
      <c r="I4" s="146"/>
      <c r="J4" s="146"/>
      <c r="K4" s="146"/>
      <c r="L4" s="150"/>
      <c r="M4" s="145" t="s">
        <v>10</v>
      </c>
      <c r="N4" s="146"/>
      <c r="O4" s="146"/>
      <c r="P4" s="146"/>
      <c r="Q4" s="150"/>
      <c r="R4" s="145" t="s">
        <v>14</v>
      </c>
      <c r="S4" s="146"/>
      <c r="T4" s="146"/>
      <c r="U4" s="146"/>
      <c r="V4" s="150"/>
      <c r="W4" s="145" t="s">
        <v>15</v>
      </c>
      <c r="X4" s="146"/>
      <c r="Y4" s="146"/>
      <c r="Z4" s="146"/>
      <c r="AA4" s="147"/>
      <c r="AC4" s="85" t="s">
        <v>18</v>
      </c>
    </row>
    <row r="5" spans="2:29" ht="45" customHeight="1" thickBot="1" x14ac:dyDescent="0.25">
      <c r="C5" s="81" t="s">
        <v>1</v>
      </c>
      <c r="D5" s="108"/>
      <c r="E5" s="109" t="s">
        <v>59</v>
      </c>
      <c r="F5" s="165" t="s">
        <v>66</v>
      </c>
      <c r="G5" s="166"/>
      <c r="H5" s="82" t="s">
        <v>2</v>
      </c>
      <c r="I5" s="141" t="s">
        <v>3</v>
      </c>
      <c r="J5" s="142"/>
      <c r="K5" s="148" t="s">
        <v>6</v>
      </c>
      <c r="L5" s="151"/>
      <c r="M5" s="83" t="s">
        <v>13</v>
      </c>
      <c r="N5" s="141" t="s">
        <v>3</v>
      </c>
      <c r="O5" s="142"/>
      <c r="P5" s="148" t="s">
        <v>6</v>
      </c>
      <c r="Q5" s="151"/>
      <c r="R5" s="82" t="s">
        <v>2</v>
      </c>
      <c r="S5" s="141" t="s">
        <v>3</v>
      </c>
      <c r="T5" s="142"/>
      <c r="U5" s="148" t="s">
        <v>6</v>
      </c>
      <c r="V5" s="151"/>
      <c r="W5" s="82" t="s">
        <v>2</v>
      </c>
      <c r="X5" s="141" t="s">
        <v>3</v>
      </c>
      <c r="Y5" s="142"/>
      <c r="Z5" s="148" t="s">
        <v>6</v>
      </c>
      <c r="AA5" s="149"/>
      <c r="AC5" s="85" t="s">
        <v>2</v>
      </c>
    </row>
    <row r="6" spans="2:29" s="7" customFormat="1" ht="14.5" thickTop="1" x14ac:dyDescent="0.2">
      <c r="C6" s="87"/>
      <c r="D6" s="88"/>
      <c r="E6" s="89"/>
      <c r="F6" s="116"/>
      <c r="G6" s="89" t="s">
        <v>16</v>
      </c>
      <c r="H6" s="90"/>
      <c r="I6" s="91"/>
      <c r="J6" s="89" t="s">
        <v>16</v>
      </c>
      <c r="K6" s="91"/>
      <c r="L6" s="89" t="s">
        <v>16</v>
      </c>
      <c r="M6" s="90"/>
      <c r="N6" s="91"/>
      <c r="O6" s="89" t="s">
        <v>16</v>
      </c>
      <c r="P6" s="92"/>
      <c r="Q6" s="89" t="s">
        <v>16</v>
      </c>
      <c r="R6" s="90"/>
      <c r="S6" s="91"/>
      <c r="T6" s="89" t="s">
        <v>16</v>
      </c>
      <c r="U6" s="92"/>
      <c r="V6" s="89" t="s">
        <v>16</v>
      </c>
      <c r="W6" s="90"/>
      <c r="X6" s="91"/>
      <c r="Y6" s="89" t="s">
        <v>16</v>
      </c>
      <c r="Z6" s="92"/>
      <c r="AA6" s="80" t="s">
        <v>16</v>
      </c>
    </row>
    <row r="7" spans="2:29" ht="16.5" x14ac:dyDescent="0.25">
      <c r="C7" s="10" t="s">
        <v>24</v>
      </c>
      <c r="D7" s="11"/>
      <c r="E7" s="12">
        <v>3711.5</v>
      </c>
      <c r="F7" s="114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8" si="2">E7-SUM(H7,M7,R7,W7)</f>
        <v>513.5</v>
      </c>
    </row>
    <row r="8" spans="2:29" ht="16.5" x14ac:dyDescent="0.25">
      <c r="C8" s="18" t="s">
        <v>27</v>
      </c>
      <c r="D8" s="19"/>
      <c r="E8" s="20">
        <v>7912.2</v>
      </c>
      <c r="F8" s="115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6.5" x14ac:dyDescent="0.25">
      <c r="C9" s="18" t="s">
        <v>28</v>
      </c>
      <c r="D9" s="19"/>
      <c r="E9" s="20">
        <v>12163.6</v>
      </c>
      <c r="F9" s="115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6.5" x14ac:dyDescent="0.25">
      <c r="C10" s="18" t="s">
        <v>29</v>
      </c>
      <c r="D10" s="19"/>
      <c r="E10" s="20">
        <v>15159.5</v>
      </c>
      <c r="F10" s="115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6.5" x14ac:dyDescent="0.25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6.5" x14ac:dyDescent="0.25">
      <c r="C12" s="18" t="s">
        <v>30</v>
      </c>
      <c r="D12" s="19"/>
      <c r="E12" s="20">
        <v>22704.7</v>
      </c>
      <c r="F12" s="29">
        <f>(E12/E11-1)*100</f>
        <v>6.8541953944550871</v>
      </c>
      <c r="G12" s="111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6.5" x14ac:dyDescent="0.25">
      <c r="C13" s="18" t="s">
        <v>31</v>
      </c>
      <c r="D13" s="19"/>
      <c r="E13" s="20">
        <v>22920.6</v>
      </c>
      <c r="F13" s="29">
        <f t="shared" ref="F13:F36" si="3">(E13/E12-1)*100</f>
        <v>0.95090443828809157</v>
      </c>
      <c r="G13" s="111">
        <f t="shared" ref="G13:G38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6.5" x14ac:dyDescent="0.25">
      <c r="C14" s="18" t="s">
        <v>32</v>
      </c>
      <c r="D14" s="19"/>
      <c r="E14" s="20">
        <v>23931.7</v>
      </c>
      <c r="F14" s="29">
        <f t="shared" si="3"/>
        <v>4.4113155851068564</v>
      </c>
      <c r="G14" s="111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6.5" x14ac:dyDescent="0.25">
      <c r="C15" s="18" t="s">
        <v>33</v>
      </c>
      <c r="D15" s="19"/>
      <c r="E15" s="20">
        <v>25603.5</v>
      </c>
      <c r="F15" s="29">
        <f t="shared" si="3"/>
        <v>6.9857135096963452</v>
      </c>
      <c r="G15" s="111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6.5" x14ac:dyDescent="0.25">
      <c r="C16" s="18" t="s">
        <v>34</v>
      </c>
      <c r="D16" s="19"/>
      <c r="E16" s="20">
        <v>25468.6</v>
      </c>
      <c r="F16" s="29">
        <f t="shared" si="3"/>
        <v>-0.52688109047591691</v>
      </c>
      <c r="G16" s="111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6.5" x14ac:dyDescent="0.25">
      <c r="C17" s="18" t="s">
        <v>35</v>
      </c>
      <c r="D17" s="19"/>
      <c r="E17" s="20">
        <v>27168.400000000001</v>
      </c>
      <c r="F17" s="29">
        <f t="shared" si="3"/>
        <v>6.6741006572799577</v>
      </c>
      <c r="G17" s="111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6.5" x14ac:dyDescent="0.25">
      <c r="C18" s="18" t="s">
        <v>36</v>
      </c>
      <c r="D18" s="19"/>
      <c r="E18" s="20">
        <v>25363.1</v>
      </c>
      <c r="F18" s="29">
        <f t="shared" si="3"/>
        <v>-6.6448521075956002</v>
      </c>
      <c r="G18" s="111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6.5" x14ac:dyDescent="0.25">
      <c r="C19" s="18" t="s">
        <v>37</v>
      </c>
      <c r="D19" s="19"/>
      <c r="E19" s="20">
        <v>25324.1</v>
      </c>
      <c r="F19" s="29">
        <f t="shared" si="3"/>
        <v>-0.15376669255730002</v>
      </c>
      <c r="G19" s="111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6.5" x14ac:dyDescent="0.25">
      <c r="C20" s="18" t="s">
        <v>38</v>
      </c>
      <c r="D20" s="19"/>
      <c r="E20" s="20">
        <v>28404.799999999999</v>
      </c>
      <c r="F20" s="29">
        <f t="shared" si="3"/>
        <v>12.165091750545919</v>
      </c>
      <c r="G20" s="111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6.5" x14ac:dyDescent="0.25">
      <c r="C21" s="18" t="s">
        <v>39</v>
      </c>
      <c r="D21" s="19"/>
      <c r="E21" s="20">
        <v>28964</v>
      </c>
      <c r="F21" s="29">
        <f t="shared" si="3"/>
        <v>1.9686813496310407</v>
      </c>
      <c r="G21" s="111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6.5" x14ac:dyDescent="0.25">
      <c r="C22" s="18" t="s">
        <v>40</v>
      </c>
      <c r="D22" s="19"/>
      <c r="E22" s="20">
        <v>28699.200000000001</v>
      </c>
      <c r="F22" s="29">
        <f t="shared" si="3"/>
        <v>-0.91423836486672627</v>
      </c>
      <c r="G22" s="111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6.5" x14ac:dyDescent="0.25">
      <c r="C23" s="18" t="s">
        <v>41</v>
      </c>
      <c r="D23" s="19"/>
      <c r="E23" s="20">
        <v>29914.3</v>
      </c>
      <c r="F23" s="29">
        <f t="shared" si="3"/>
        <v>4.2339159279701111</v>
      </c>
      <c r="G23" s="111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6.5" x14ac:dyDescent="0.25">
      <c r="C24" s="18" t="s">
        <v>42</v>
      </c>
      <c r="D24" s="19"/>
      <c r="E24" s="20">
        <v>29881.9</v>
      </c>
      <c r="F24" s="29">
        <f t="shared" si="3"/>
        <v>-0.10830940386369337</v>
      </c>
      <c r="G24" s="111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6.5" x14ac:dyDescent="0.25">
      <c r="C25" s="18" t="s">
        <v>43</v>
      </c>
      <c r="D25" s="19"/>
      <c r="E25" s="20">
        <v>29010.1</v>
      </c>
      <c r="F25" s="29">
        <f t="shared" si="3"/>
        <v>-2.9174851666058821</v>
      </c>
      <c r="G25" s="111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6.5" x14ac:dyDescent="0.25">
      <c r="C26" s="18" t="s">
        <v>44</v>
      </c>
      <c r="D26" s="19"/>
      <c r="E26" s="20">
        <v>29682.2</v>
      </c>
      <c r="F26" s="29">
        <f t="shared" si="3"/>
        <v>2.3167793285786775</v>
      </c>
      <c r="G26" s="111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6.5" x14ac:dyDescent="0.25">
      <c r="C27" s="18" t="s">
        <v>45</v>
      </c>
      <c r="D27" s="19"/>
      <c r="E27" s="20">
        <v>29267.3</v>
      </c>
      <c r="F27" s="29">
        <f t="shared" si="3"/>
        <v>-1.3978074401493235</v>
      </c>
      <c r="G27" s="111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6.5" x14ac:dyDescent="0.25">
      <c r="C28" s="18" t="s">
        <v>46</v>
      </c>
      <c r="D28" s="19"/>
      <c r="E28" s="20">
        <v>31136.5</v>
      </c>
      <c r="F28" s="29">
        <f t="shared" si="3"/>
        <v>6.3866499472107208</v>
      </c>
      <c r="G28" s="111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6.5" x14ac:dyDescent="0.25">
      <c r="C29" s="18" t="s">
        <v>47</v>
      </c>
      <c r="D29" s="19"/>
      <c r="E29" s="20">
        <v>30572.5</v>
      </c>
      <c r="F29" s="29">
        <f t="shared" si="3"/>
        <v>-1.8113789282674708</v>
      </c>
      <c r="G29" s="111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6.5" x14ac:dyDescent="0.25">
      <c r="C30" s="18" t="s">
        <v>48</v>
      </c>
      <c r="D30" s="19"/>
      <c r="E30" s="20">
        <v>29290.9</v>
      </c>
      <c r="F30" s="29">
        <f t="shared" si="3"/>
        <v>-4.1920026167307167</v>
      </c>
      <c r="G30" s="111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6.5" x14ac:dyDescent="0.25">
      <c r="C31" s="18" t="s">
        <v>49</v>
      </c>
      <c r="D31" s="19"/>
      <c r="E31" s="20">
        <v>32060</v>
      </c>
      <c r="F31" s="29">
        <f t="shared" si="3"/>
        <v>9.4537894021692779</v>
      </c>
      <c r="G31" s="111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6.5" x14ac:dyDescent="0.25">
      <c r="C32" s="18" t="s">
        <v>50</v>
      </c>
      <c r="D32" s="19"/>
      <c r="E32" s="20">
        <v>32580</v>
      </c>
      <c r="F32" s="29">
        <f>(E32/E31-1)*100</f>
        <v>1.6219588271989993</v>
      </c>
      <c r="G32" s="111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2869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12015</v>
      </c>
      <c r="AC32" s="9">
        <f t="shared" si="2"/>
        <v>12015</v>
      </c>
    </row>
    <row r="33" spans="1:29" ht="16.5" x14ac:dyDescent="0.25">
      <c r="C33" s="18" t="s">
        <v>51</v>
      </c>
      <c r="D33" s="60"/>
      <c r="E33" s="32">
        <v>30560</v>
      </c>
      <c r="F33" s="29">
        <f t="shared" si="3"/>
        <v>-6.2001227747084053</v>
      </c>
      <c r="G33" s="112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6.5" x14ac:dyDescent="0.25">
      <c r="C34" s="18" t="s">
        <v>52</v>
      </c>
      <c r="D34" s="60"/>
      <c r="E34" s="32">
        <v>29132</v>
      </c>
      <c r="F34" s="29">
        <f>(E34/E33-1)*100</f>
        <v>-4.6727748691099524</v>
      </c>
      <c r="G34" s="112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6.5" x14ac:dyDescent="0.25">
      <c r="C35" s="18" t="s">
        <v>53</v>
      </c>
      <c r="D35" s="60"/>
      <c r="E35" s="32">
        <v>29366</v>
      </c>
      <c r="F35" s="29">
        <f>(E35/E34-1)*100</f>
        <v>0.8032404229026513</v>
      </c>
      <c r="G35" s="112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6.5" x14ac:dyDescent="0.25">
      <c r="C36" s="18" t="s">
        <v>54</v>
      </c>
      <c r="D36" s="60"/>
      <c r="E36" s="32">
        <v>29815</v>
      </c>
      <c r="F36" s="29">
        <f t="shared" si="3"/>
        <v>1.5289790914663204</v>
      </c>
      <c r="G36" s="112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6.5" x14ac:dyDescent="0.25">
      <c r="C37" s="18" t="s">
        <v>55</v>
      </c>
      <c r="D37" s="19"/>
      <c r="E37" s="20">
        <v>31955</v>
      </c>
      <c r="F37" s="29">
        <f>(E37/E36-1)*100</f>
        <v>7.1775951702163443</v>
      </c>
      <c r="G37" s="111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6.5" x14ac:dyDescent="0.25">
      <c r="A38" s="8"/>
      <c r="B38" s="4"/>
      <c r="C38" s="18" t="s">
        <v>56</v>
      </c>
      <c r="D38" s="19"/>
      <c r="E38" s="20">
        <v>30701</v>
      </c>
      <c r="F38" s="29">
        <f>(E38/E37-1)*100</f>
        <v>-3.9242685025817514</v>
      </c>
      <c r="G38" s="111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6.5" x14ac:dyDescent="0.25">
      <c r="A39" s="8"/>
      <c r="B39" s="4"/>
      <c r="C39" s="18" t="s">
        <v>57</v>
      </c>
      <c r="D39" s="19"/>
      <c r="E39" s="20">
        <v>30119</v>
      </c>
      <c r="F39" s="29">
        <f>(E39/E38-1)*100</f>
        <v>-1.8957037230057705</v>
      </c>
      <c r="G39" s="111">
        <f>(E39/E37-1)*100</f>
        <v>-5.74557972148334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ref="AC39" si="6">E39-SUM(H39,M39,R39,W39)</f>
        <v>8219.6000000000022</v>
      </c>
    </row>
    <row r="40" spans="1:29" ht="16.5" x14ac:dyDescent="0.25">
      <c r="A40" s="8"/>
      <c r="B40" s="4"/>
      <c r="C40" s="18" t="s">
        <v>69</v>
      </c>
      <c r="D40" s="19"/>
      <c r="E40" s="20">
        <v>24631</v>
      </c>
      <c r="F40" s="29">
        <v>-18.2</v>
      </c>
      <c r="G40" s="111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B40" s="9"/>
      <c r="AC40" s="9">
        <f t="shared" ref="AC40:AC44" si="7">E40-SUM(H40,M40,R40,W40)</f>
        <v>5229.5999999999985</v>
      </c>
    </row>
    <row r="41" spans="1:29" ht="21.75" customHeight="1" x14ac:dyDescent="0.25">
      <c r="C41" s="118" t="s">
        <v>68</v>
      </c>
      <c r="D41" s="19"/>
      <c r="E41" s="20">
        <v>24811</v>
      </c>
      <c r="F41" s="29">
        <v>0.7</v>
      </c>
      <c r="G41" s="20"/>
      <c r="H41" s="21">
        <v>13039</v>
      </c>
      <c r="I41" s="29">
        <v>52.6</v>
      </c>
      <c r="J41" s="30"/>
      <c r="K41" s="24">
        <v>2</v>
      </c>
      <c r="L41" s="30"/>
      <c r="M41" s="21">
        <v>2478</v>
      </c>
      <c r="N41" s="22">
        <v>10</v>
      </c>
      <c r="O41" s="30"/>
      <c r="P41" s="24">
        <v>5</v>
      </c>
      <c r="Q41" s="30"/>
      <c r="R41" s="21">
        <v>1923</v>
      </c>
      <c r="S41" s="29">
        <v>7.8</v>
      </c>
      <c r="T41" s="30"/>
      <c r="U41" s="24">
        <v>3.9</v>
      </c>
      <c r="V41" s="30"/>
      <c r="W41" s="21">
        <v>2314</v>
      </c>
      <c r="X41" s="29">
        <v>9.3000000000000007</v>
      </c>
      <c r="Y41" s="30"/>
      <c r="Z41" s="24">
        <v>-4.0999999999999996</v>
      </c>
      <c r="AA41" s="31"/>
      <c r="AC41" s="9">
        <f t="shared" si="7"/>
        <v>5057</v>
      </c>
    </row>
    <row r="42" spans="1:29" ht="21.75" customHeight="1" x14ac:dyDescent="0.25">
      <c r="C42" s="118" t="s">
        <v>70</v>
      </c>
      <c r="D42" s="19"/>
      <c r="E42" s="20">
        <v>36835</v>
      </c>
      <c r="F42" s="29">
        <v>48.5</v>
      </c>
      <c r="G42" s="20"/>
      <c r="H42" s="21">
        <v>12813</v>
      </c>
      <c r="I42" s="29">
        <v>34.799999999999997</v>
      </c>
      <c r="J42" s="30"/>
      <c r="K42" s="24">
        <v>-1.7</v>
      </c>
      <c r="L42" s="30"/>
      <c r="M42" s="21">
        <v>2594</v>
      </c>
      <c r="N42" s="22">
        <v>7</v>
      </c>
      <c r="O42" s="30"/>
      <c r="P42" s="24">
        <v>4.7</v>
      </c>
      <c r="Q42" s="30"/>
      <c r="R42" s="21">
        <v>6982</v>
      </c>
      <c r="S42" s="29">
        <v>19</v>
      </c>
      <c r="T42" s="30"/>
      <c r="U42" s="24">
        <v>263.10000000000002</v>
      </c>
      <c r="V42" s="30"/>
      <c r="W42" s="21">
        <v>3087</v>
      </c>
      <c r="X42" s="29">
        <v>8.4</v>
      </c>
      <c r="Y42" s="30"/>
      <c r="Z42" s="24">
        <v>33.4</v>
      </c>
      <c r="AA42" s="31"/>
      <c r="AC42" s="9">
        <f t="shared" si="7"/>
        <v>11359</v>
      </c>
    </row>
    <row r="43" spans="1:29" ht="21.75" customHeight="1" x14ac:dyDescent="0.25">
      <c r="C43" s="118" t="s">
        <v>71</v>
      </c>
      <c r="D43" s="19"/>
      <c r="E43" s="20">
        <v>45701</v>
      </c>
      <c r="F43" s="29">
        <v>24.1</v>
      </c>
      <c r="G43" s="20"/>
      <c r="H43" s="21">
        <v>13960</v>
      </c>
      <c r="I43" s="29">
        <v>30.5</v>
      </c>
      <c r="J43" s="30"/>
      <c r="K43" s="24">
        <v>9</v>
      </c>
      <c r="L43" s="30"/>
      <c r="M43" s="21">
        <v>3804</v>
      </c>
      <c r="N43" s="22">
        <v>8.3000000000000007</v>
      </c>
      <c r="O43" s="30"/>
      <c r="P43" s="24">
        <v>46.6</v>
      </c>
      <c r="Q43" s="30"/>
      <c r="R43" s="21">
        <v>13607</v>
      </c>
      <c r="S43" s="29">
        <v>29.8</v>
      </c>
      <c r="T43" s="30"/>
      <c r="U43" s="24">
        <v>94.9</v>
      </c>
      <c r="V43" s="30"/>
      <c r="W43" s="21">
        <v>3682</v>
      </c>
      <c r="X43" s="29">
        <v>8.1</v>
      </c>
      <c r="Y43" s="30"/>
      <c r="Z43" s="24">
        <v>19.3</v>
      </c>
      <c r="AA43" s="31"/>
      <c r="AC43" s="9">
        <f t="shared" si="7"/>
        <v>10648</v>
      </c>
    </row>
    <row r="44" spans="1:29" ht="21.75" customHeight="1" x14ac:dyDescent="0.25">
      <c r="C44" s="118" t="s">
        <v>72</v>
      </c>
      <c r="D44" s="19"/>
      <c r="E44" s="20">
        <v>38357</v>
      </c>
      <c r="F44" s="29">
        <v>-16.100000000000001</v>
      </c>
      <c r="G44" s="20"/>
      <c r="H44" s="21">
        <v>14521</v>
      </c>
      <c r="I44" s="29">
        <v>37.9</v>
      </c>
      <c r="J44" s="30"/>
      <c r="K44" s="24">
        <v>4</v>
      </c>
      <c r="L44" s="30"/>
      <c r="M44" s="21">
        <v>3121</v>
      </c>
      <c r="N44" s="22">
        <v>8.1</v>
      </c>
      <c r="O44" s="30"/>
      <c r="P44" s="24">
        <v>-18</v>
      </c>
      <c r="Q44" s="30"/>
      <c r="R44" s="21">
        <v>8471</v>
      </c>
      <c r="S44" s="29">
        <v>22.1</v>
      </c>
      <c r="T44" s="30"/>
      <c r="U44" s="24">
        <v>-37.700000000000003</v>
      </c>
      <c r="V44" s="30"/>
      <c r="W44" s="21">
        <v>1132</v>
      </c>
      <c r="X44" s="29">
        <v>3</v>
      </c>
      <c r="Y44" s="30"/>
      <c r="Z44" s="24">
        <v>-69.3</v>
      </c>
      <c r="AA44" s="31"/>
      <c r="AC44" s="9">
        <f t="shared" si="7"/>
        <v>11112</v>
      </c>
    </row>
    <row r="45" spans="1:29" ht="21.5" customHeight="1" x14ac:dyDescent="0.25">
      <c r="C45" s="118" t="s">
        <v>73</v>
      </c>
      <c r="D45" s="19"/>
      <c r="E45" s="99">
        <v>32593</v>
      </c>
      <c r="F45" s="101">
        <v>-15</v>
      </c>
      <c r="G45" s="99"/>
      <c r="H45" s="21">
        <v>14812</v>
      </c>
      <c r="I45" s="101">
        <v>45.4</v>
      </c>
      <c r="J45" s="30"/>
      <c r="K45" s="24">
        <v>2</v>
      </c>
      <c r="L45" s="30"/>
      <c r="M45" s="21">
        <v>3400</v>
      </c>
      <c r="N45" s="104">
        <v>10.4</v>
      </c>
      <c r="O45" s="30"/>
      <c r="P45" s="24">
        <v>8.9</v>
      </c>
      <c r="Q45" s="102"/>
      <c r="R45" s="21">
        <v>3314</v>
      </c>
      <c r="S45" s="29">
        <v>10.199999999999999</v>
      </c>
      <c r="T45" s="30"/>
      <c r="U45" s="103">
        <v>-60.9</v>
      </c>
      <c r="V45" s="102"/>
      <c r="W45" s="100">
        <v>1331</v>
      </c>
      <c r="X45" s="101">
        <v>4.0999999999999996</v>
      </c>
      <c r="Y45" s="102"/>
      <c r="Z45" s="103">
        <v>17.600000000000001</v>
      </c>
      <c r="AA45" s="61"/>
      <c r="AC45" s="9">
        <f>E45-SUM(H45,M45,R45,W45)</f>
        <v>9736</v>
      </c>
    </row>
    <row r="46" spans="1:29" ht="23.15" customHeight="1" x14ac:dyDescent="0.2">
      <c r="C46" s="163" t="s">
        <v>74</v>
      </c>
      <c r="D46" s="98" t="s">
        <v>19</v>
      </c>
      <c r="E46" s="32"/>
      <c r="F46" s="133"/>
      <c r="G46" s="32"/>
      <c r="H46" s="33"/>
      <c r="I46" s="34"/>
      <c r="J46" s="102"/>
      <c r="K46" s="103"/>
      <c r="L46" s="102"/>
      <c r="M46" s="100"/>
      <c r="N46" s="26"/>
      <c r="O46" s="102"/>
      <c r="P46" s="103"/>
      <c r="Q46" s="35"/>
      <c r="R46" s="100"/>
      <c r="S46" s="101"/>
      <c r="T46" s="102"/>
      <c r="U46" s="36"/>
      <c r="V46" s="35"/>
      <c r="W46" s="33"/>
      <c r="X46" s="34"/>
      <c r="Y46" s="35"/>
      <c r="Z46" s="36"/>
      <c r="AA46" s="35"/>
      <c r="AB46" s="9"/>
      <c r="AC46" s="9"/>
    </row>
    <row r="47" spans="1:29" s="96" customFormat="1" ht="17" thickBot="1" x14ac:dyDescent="0.3">
      <c r="A47" s="1"/>
      <c r="B47" s="1"/>
      <c r="C47" s="153"/>
      <c r="D47" s="38"/>
      <c r="E47" s="123">
        <v>32334</v>
      </c>
      <c r="F47" s="131">
        <v>-0.8</v>
      </c>
      <c r="G47" s="123"/>
      <c r="H47" s="125">
        <v>15885</v>
      </c>
      <c r="I47" s="124">
        <v>49.1</v>
      </c>
      <c r="J47" s="126"/>
      <c r="K47" s="127">
        <v>7.2</v>
      </c>
      <c r="L47" s="126"/>
      <c r="M47" s="125">
        <v>3672</v>
      </c>
      <c r="N47" s="128">
        <v>11.4</v>
      </c>
      <c r="O47" s="126"/>
      <c r="P47" s="127">
        <v>8</v>
      </c>
      <c r="Q47" s="126"/>
      <c r="R47" s="125">
        <v>2505</v>
      </c>
      <c r="S47" s="124">
        <v>7.7</v>
      </c>
      <c r="T47" s="126"/>
      <c r="U47" s="127">
        <v>-24.4</v>
      </c>
      <c r="V47" s="126"/>
      <c r="W47" s="125">
        <v>1106</v>
      </c>
      <c r="X47" s="124">
        <v>3.4</v>
      </c>
      <c r="Y47" s="126"/>
      <c r="Z47" s="127">
        <v>-16.899999999999999</v>
      </c>
      <c r="AA47" s="39"/>
      <c r="AC47" s="134">
        <f>E47-SUM(H47,M47,R47,W47)</f>
        <v>9166</v>
      </c>
    </row>
    <row r="48" spans="1:29" ht="15" hidden="1" customHeight="1" x14ac:dyDescent="0.2">
      <c r="C48" s="1">
        <v>20</v>
      </c>
      <c r="I48" s="54">
        <f t="shared" ref="I48:I60" si="8">H30/$E30</f>
        <v>0.4631916397242829</v>
      </c>
      <c r="K48" s="54">
        <f t="shared" ref="K48:K60" si="9">(H30-H29)/H29</f>
        <v>-4.8589781349490289E-2</v>
      </c>
      <c r="N48" s="54">
        <f t="shared" ref="N48:N60" si="10">M30/$E30</f>
        <v>6.1384252447005724E-2</v>
      </c>
      <c r="P48" s="54">
        <f t="shared" ref="P48:P60" si="11">(M30-M29)/M29</f>
        <v>5.030743432084964E-3</v>
      </c>
      <c r="S48" s="54">
        <f t="shared" ref="S48:S60" si="12">R30/$E30</f>
        <v>8.4859120068007457E-2</v>
      </c>
      <c r="U48" s="54">
        <f t="shared" ref="U48:U60" si="13">(R30-R29)/R29</f>
        <v>5.7207264684615712E-2</v>
      </c>
      <c r="X48" s="54">
        <f t="shared" ref="X48:X60" si="14">W30/$E30</f>
        <v>9.3421506338145971E-2</v>
      </c>
      <c r="Z48" s="54">
        <f t="shared" ref="Z48:Z60" si="15">(W30-W29)/W29</f>
        <v>0.10499111613632692</v>
      </c>
    </row>
    <row r="49" spans="3:26" ht="15" hidden="1" customHeight="1" x14ac:dyDescent="0.2">
      <c r="C49" s="1">
        <v>21</v>
      </c>
      <c r="I49" s="54">
        <f t="shared" si="8"/>
        <v>0.34143169058016215</v>
      </c>
      <c r="K49" s="54">
        <f t="shared" si="9"/>
        <v>-0.19318508472577448</v>
      </c>
      <c r="N49" s="54">
        <f t="shared" si="10"/>
        <v>9.0829694323144111E-2</v>
      </c>
      <c r="P49" s="54">
        <f t="shared" si="11"/>
        <v>0.61957730812013345</v>
      </c>
      <c r="S49" s="54">
        <f t="shared" si="12"/>
        <v>0.12137866500311915</v>
      </c>
      <c r="U49" s="54">
        <f t="shared" si="13"/>
        <v>0.56557772771161907</v>
      </c>
      <c r="X49" s="54">
        <f t="shared" si="14"/>
        <v>0.11285714285714285</v>
      </c>
      <c r="Z49" s="54">
        <f t="shared" si="15"/>
        <v>0.3222482093261218</v>
      </c>
    </row>
    <row r="50" spans="3:26" ht="15" hidden="1" customHeight="1" x14ac:dyDescent="0.2">
      <c r="C50" s="1">
        <v>22</v>
      </c>
      <c r="I50" s="54">
        <f t="shared" si="8"/>
        <v>0.32710251688152242</v>
      </c>
      <c r="K50" s="54">
        <f t="shared" si="9"/>
        <v>-2.6429021678557988E-2</v>
      </c>
      <c r="N50" s="54">
        <f t="shared" si="10"/>
        <v>9.1927562922038061E-2</v>
      </c>
      <c r="P50" s="54">
        <f t="shared" si="11"/>
        <v>2.8502747252747252E-2</v>
      </c>
      <c r="S50" s="54">
        <f t="shared" si="12"/>
        <v>8.8060159607120936E-2</v>
      </c>
      <c r="U50" s="54">
        <f t="shared" si="13"/>
        <v>-0.2627332065580511</v>
      </c>
      <c r="X50" s="54">
        <f t="shared" si="14"/>
        <v>0.12412523020257826</v>
      </c>
      <c r="Z50" s="54">
        <f t="shared" si="15"/>
        <v>0.1176828257144437</v>
      </c>
    </row>
    <row r="51" spans="3:26" ht="15" hidden="1" customHeight="1" x14ac:dyDescent="0.2">
      <c r="C51" s="1">
        <v>23</v>
      </c>
      <c r="I51" s="54">
        <f t="shared" si="8"/>
        <v>0.34119764397905761</v>
      </c>
      <c r="K51" s="54">
        <f t="shared" si="9"/>
        <v>-2.1582058740733791E-2</v>
      </c>
      <c r="N51" s="54">
        <f t="shared" si="10"/>
        <v>9.7284031413612568E-2</v>
      </c>
      <c r="P51" s="54">
        <f t="shared" si="11"/>
        <v>-7.3455759599332223E-3</v>
      </c>
      <c r="S51" s="54">
        <f t="shared" si="12"/>
        <v>8.1282722513089004E-2</v>
      </c>
      <c r="U51" s="54">
        <f t="shared" si="13"/>
        <v>-0.13419309864064133</v>
      </c>
      <c r="X51" s="54">
        <f t="shared" si="14"/>
        <v>0.12699607329842932</v>
      </c>
      <c r="Z51" s="54">
        <f t="shared" si="15"/>
        <v>-4.0306627101879329E-2</v>
      </c>
    </row>
    <row r="52" spans="3:26" ht="15" hidden="1" customHeight="1" x14ac:dyDescent="0.2">
      <c r="C52" s="1">
        <v>24</v>
      </c>
      <c r="I52" s="54">
        <f t="shared" si="8"/>
        <v>0.36715639159686941</v>
      </c>
      <c r="K52" s="54">
        <f t="shared" si="9"/>
        <v>2.5798407979284548E-2</v>
      </c>
      <c r="N52" s="54">
        <f t="shared" si="10"/>
        <v>9.7624605245091312E-2</v>
      </c>
      <c r="P52" s="54">
        <f t="shared" si="11"/>
        <v>-4.3390514631685168E-2</v>
      </c>
      <c r="S52" s="54">
        <f t="shared" si="12"/>
        <v>8.3001510366607162E-2</v>
      </c>
      <c r="U52" s="54">
        <f t="shared" si="13"/>
        <v>-2.6570048309178744E-2</v>
      </c>
      <c r="X52" s="54">
        <f t="shared" si="14"/>
        <v>0.1347315666620898</v>
      </c>
      <c r="Z52" s="54">
        <f t="shared" si="15"/>
        <v>1.1337284205101777E-2</v>
      </c>
    </row>
    <row r="53" spans="3:26" ht="15" hidden="1" customHeight="1" x14ac:dyDescent="0.2">
      <c r="C53" s="1">
        <v>25</v>
      </c>
      <c r="I53" s="54">
        <f t="shared" si="8"/>
        <v>0.38040591159844717</v>
      </c>
      <c r="K53" s="54">
        <f t="shared" si="9"/>
        <v>4.4409124906507107E-2</v>
      </c>
      <c r="N53" s="54">
        <f t="shared" si="10"/>
        <v>9.6846693455016009E-2</v>
      </c>
      <c r="P53" s="54">
        <f t="shared" si="11"/>
        <v>0</v>
      </c>
      <c r="S53" s="54">
        <f t="shared" si="12"/>
        <v>8.6664850507389493E-2</v>
      </c>
      <c r="U53" s="54">
        <f t="shared" si="13"/>
        <v>5.2522746071133171E-2</v>
      </c>
      <c r="X53" s="54">
        <f t="shared" si="14"/>
        <v>0.12875434175577199</v>
      </c>
      <c r="Z53" s="54">
        <f t="shared" si="15"/>
        <v>-3.6687898089171972E-2</v>
      </c>
    </row>
    <row r="54" spans="3:26" ht="15" hidden="1" customHeight="1" x14ac:dyDescent="0.2">
      <c r="C54" s="1">
        <v>26</v>
      </c>
      <c r="I54" s="54">
        <f t="shared" si="8"/>
        <v>0.40318631561294649</v>
      </c>
      <c r="K54" s="54">
        <f t="shared" si="9"/>
        <v>7.6089875570674065E-2</v>
      </c>
      <c r="N54" s="54">
        <f t="shared" si="10"/>
        <v>9.2705014254569854E-2</v>
      </c>
      <c r="P54" s="54">
        <f t="shared" si="11"/>
        <v>-2.8129395218002812E-2</v>
      </c>
      <c r="S54" s="54">
        <f t="shared" si="12"/>
        <v>7.828274358544357E-2</v>
      </c>
      <c r="U54" s="54">
        <f t="shared" si="13"/>
        <v>-8.2907662082514738E-2</v>
      </c>
      <c r="X54" s="54">
        <f t="shared" si="14"/>
        <v>0.1133322153278551</v>
      </c>
      <c r="Z54" s="54">
        <f t="shared" si="15"/>
        <v>-0.10632107907960857</v>
      </c>
    </row>
    <row r="55" spans="3:26" ht="15" hidden="1" customHeight="1" x14ac:dyDescent="0.2">
      <c r="C55" s="1">
        <v>27</v>
      </c>
      <c r="I55" s="54">
        <f t="shared" si="8"/>
        <v>0.44675324675324674</v>
      </c>
      <c r="K55" s="54">
        <f t="shared" si="9"/>
        <v>0.18758838698943517</v>
      </c>
      <c r="N55" s="54">
        <f t="shared" si="10"/>
        <v>8.8436864340478802E-2</v>
      </c>
      <c r="P55" s="54">
        <f t="shared" si="11"/>
        <v>2.2431259044862518E-2</v>
      </c>
      <c r="S55" s="54">
        <f t="shared" si="12"/>
        <v>7.2695978720075105E-2</v>
      </c>
      <c r="U55" s="54">
        <f t="shared" si="13"/>
        <v>-4.7129391602399318E-3</v>
      </c>
      <c r="X55" s="54">
        <f t="shared" si="14"/>
        <v>8.6277577843842906E-2</v>
      </c>
      <c r="Z55" s="54">
        <f t="shared" si="15"/>
        <v>-0.18407812962414916</v>
      </c>
    </row>
    <row r="56" spans="3:26" ht="15" hidden="1" customHeight="1" x14ac:dyDescent="0.2">
      <c r="C56" s="1">
        <v>28</v>
      </c>
      <c r="I56" s="54">
        <f t="shared" si="8"/>
        <v>0.46118367479886646</v>
      </c>
      <c r="K56" s="54">
        <f t="shared" si="9"/>
        <v>-8.2095825161110064E-3</v>
      </c>
      <c r="N56" s="54">
        <f t="shared" si="10"/>
        <v>9.001986905963974E-2</v>
      </c>
      <c r="P56" s="54">
        <f t="shared" si="11"/>
        <v>-2.2045293701344722E-2</v>
      </c>
      <c r="S56" s="54">
        <f t="shared" si="12"/>
        <v>7.7238526432363772E-2</v>
      </c>
      <c r="U56" s="54">
        <f t="shared" si="13"/>
        <v>2.079207920792087E-2</v>
      </c>
      <c r="X56" s="54">
        <f t="shared" si="14"/>
        <v>9.5736295234682897E-2</v>
      </c>
      <c r="Z56" s="54">
        <f t="shared" si="15"/>
        <v>6.6086325716358293E-2</v>
      </c>
    </row>
    <row r="57" spans="3:26" hidden="1" x14ac:dyDescent="0.2">
      <c r="C57" s="1">
        <v>29</v>
      </c>
      <c r="I57" s="54">
        <f t="shared" si="8"/>
        <v>0.49797470035525748</v>
      </c>
      <c r="K57" s="54">
        <f t="shared" si="9"/>
        <v>5.9305873379099976E-2</v>
      </c>
      <c r="N57" s="54">
        <f t="shared" si="10"/>
        <v>8.126763836780769E-2</v>
      </c>
      <c r="P57" s="54">
        <f t="shared" si="11"/>
        <v>-0.11433947244635816</v>
      </c>
      <c r="S57" s="54">
        <f t="shared" si="12"/>
        <v>6.8033467246588528E-2</v>
      </c>
      <c r="U57" s="54">
        <f t="shared" si="13"/>
        <v>-0.13587483658752594</v>
      </c>
      <c r="X57" s="54">
        <f t="shared" si="14"/>
        <v>7.98200471463196E-2</v>
      </c>
      <c r="Z57" s="54">
        <f t="shared" si="15"/>
        <v>-0.18205634186173106</v>
      </c>
    </row>
    <row r="58" spans="3:26" hidden="1" x14ac:dyDescent="0.2">
      <c r="C58" s="1">
        <v>30</v>
      </c>
      <c r="I58" s="54">
        <f t="shared" si="8"/>
        <v>0.51878933051845233</v>
      </c>
      <c r="K58" s="54">
        <f t="shared" si="9"/>
        <v>-0.14802813614694807</v>
      </c>
      <c r="N58" s="54">
        <f t="shared" si="10"/>
        <v>9.5802038082091659E-2</v>
      </c>
      <c r="P58" s="54">
        <f t="shared" si="11"/>
        <v>-3.5952118315153006E-2</v>
      </c>
      <c r="S58" s="54">
        <f t="shared" si="12"/>
        <v>7.5124842677926199E-2</v>
      </c>
      <c r="U58" s="54">
        <f t="shared" si="13"/>
        <v>-9.6969401200526981E-2</v>
      </c>
      <c r="X58" s="54">
        <f t="shared" si="14"/>
        <v>9.7965977832812315E-2</v>
      </c>
      <c r="Z58" s="54">
        <f t="shared" si="15"/>
        <v>3.7020090678424739E-3</v>
      </c>
    </row>
    <row r="59" spans="3:26" hidden="1" x14ac:dyDescent="0.2">
      <c r="C59" s="1">
        <v>2</v>
      </c>
      <c r="F59" s="119">
        <f>(E45-E41)/E41</f>
        <v>0.31365120309540123</v>
      </c>
      <c r="I59" s="54">
        <f t="shared" si="8"/>
        <v>0.5255330297045665</v>
      </c>
      <c r="K59" s="54">
        <f t="shared" si="9"/>
        <v>2.0401774883983061E-2</v>
      </c>
      <c r="N59" s="54">
        <f t="shared" si="10"/>
        <v>9.9875055418967393E-2</v>
      </c>
      <c r="P59" s="54">
        <f t="shared" si="11"/>
        <v>5.0133491545535529E-2</v>
      </c>
      <c r="S59" s="54">
        <f t="shared" si="12"/>
        <v>7.750594494377494E-2</v>
      </c>
      <c r="U59" s="54">
        <f t="shared" si="13"/>
        <v>3.9234760051880625E-2</v>
      </c>
      <c r="X59" s="54">
        <f t="shared" si="14"/>
        <v>9.3265084035306922E-2</v>
      </c>
      <c r="Z59" s="54">
        <f t="shared" si="15"/>
        <v>-4.1027766266058849E-2</v>
      </c>
    </row>
    <row r="60" spans="3:26" x14ac:dyDescent="0.2">
      <c r="C60" s="1">
        <v>2</v>
      </c>
      <c r="F60" s="119">
        <f>(E42-E41)/E41</f>
        <v>0.48462375559227761</v>
      </c>
      <c r="I60" s="54">
        <f t="shared" si="8"/>
        <v>0.34784851364191666</v>
      </c>
      <c r="K60" s="54">
        <f t="shared" si="9"/>
        <v>-1.7332617532019326E-2</v>
      </c>
      <c r="N60" s="54">
        <f t="shared" si="10"/>
        <v>7.0422152843762728E-2</v>
      </c>
      <c r="P60" s="54">
        <f t="shared" si="11"/>
        <v>4.6811945117029866E-2</v>
      </c>
      <c r="S60" s="54">
        <f t="shared" si="12"/>
        <v>0.18954798425410616</v>
      </c>
      <c r="U60" s="54">
        <f t="shared" si="13"/>
        <v>2.6307852314092566</v>
      </c>
      <c r="X60" s="54">
        <f t="shared" si="14"/>
        <v>8.3806162617076144E-2</v>
      </c>
      <c r="Z60" s="54">
        <f t="shared" si="15"/>
        <v>0.33405358686257564</v>
      </c>
    </row>
    <row r="61" spans="3:26" x14ac:dyDescent="0.2">
      <c r="C61" s="1">
        <v>3</v>
      </c>
      <c r="F61" s="119">
        <f>(E43-E42)/E42</f>
        <v>0.24069499117686982</v>
      </c>
      <c r="I61" s="54">
        <f t="shared" ref="I61" si="16">H44/$E44</f>
        <v>0.37857496675965274</v>
      </c>
      <c r="K61" s="54">
        <f>(H44-H42)/H42</f>
        <v>0.13330211503941308</v>
      </c>
      <c r="N61" s="54">
        <f t="shared" ref="N61" si="17">M44/$E44</f>
        <v>8.1367155929817248E-2</v>
      </c>
      <c r="P61" s="54">
        <f>(M44-M42)/M42</f>
        <v>0.20316114109483424</v>
      </c>
      <c r="S61" s="54">
        <f t="shared" ref="S61" si="18">R44/$E44</f>
        <v>0.22084626013504705</v>
      </c>
      <c r="U61" s="54">
        <f>(R44-R42)/R42</f>
        <v>0.21326267545116012</v>
      </c>
      <c r="X61" s="54">
        <f t="shared" ref="X61" si="19">W44/$E44</f>
        <v>2.9512214198190681E-2</v>
      </c>
      <c r="Z61" s="54">
        <f>(W44-W42)/W42</f>
        <v>-0.63330093942338839</v>
      </c>
    </row>
    <row r="62" spans="3:26" x14ac:dyDescent="0.2">
      <c r="C62" s="1">
        <v>4</v>
      </c>
      <c r="F62" s="119">
        <f>(E44-E43)/E43</f>
        <v>-0.16069670247915802</v>
      </c>
      <c r="I62" s="54">
        <f>H44/$E44</f>
        <v>0.37857496675965274</v>
      </c>
      <c r="K62" s="54">
        <f>(H44-H43)/H43</f>
        <v>4.0186246418338109E-2</v>
      </c>
      <c r="N62" s="54">
        <f>M44/$E44</f>
        <v>8.1367155929817248E-2</v>
      </c>
      <c r="P62" s="54">
        <f>(M44-M43)/M43</f>
        <v>-0.17954784437434279</v>
      </c>
      <c r="S62" s="54">
        <f>R44/$E44</f>
        <v>0.22084626013504705</v>
      </c>
      <c r="U62" s="54">
        <f>(R44-R43)/R43</f>
        <v>-0.37745278165650031</v>
      </c>
      <c r="X62" s="54">
        <f>W44/$E44</f>
        <v>2.9512214198190681E-2</v>
      </c>
      <c r="Z62" s="54">
        <f>(W44-W43)/W43</f>
        <v>-0.69255839217816406</v>
      </c>
    </row>
    <row r="63" spans="3:26" x14ac:dyDescent="0.2">
      <c r="C63" s="1">
        <v>5</v>
      </c>
      <c r="F63" s="119">
        <f>(E45-E44)/E44</f>
        <v>-0.15027244049326069</v>
      </c>
      <c r="I63" s="54">
        <f>H45/$E45</f>
        <v>0.45445341024146291</v>
      </c>
      <c r="K63" s="54">
        <f>(H45-H44)/H44</f>
        <v>2.0039942152744301E-2</v>
      </c>
      <c r="N63" s="54">
        <f>M45/$E45</f>
        <v>0.1043168778572086</v>
      </c>
      <c r="P63" s="54">
        <f>(M45-M44)/M44</f>
        <v>8.9394424863825692E-2</v>
      </c>
      <c r="S63" s="54">
        <f>R45/$E45</f>
        <v>0.10167827447611451</v>
      </c>
      <c r="U63" s="54">
        <f>(R45-R44)/R44</f>
        <v>-0.60878290638649513</v>
      </c>
      <c r="X63" s="54">
        <f>W45/$E45</f>
        <v>4.0836989537630777E-2</v>
      </c>
      <c r="Z63" s="54">
        <f>(W45-W44)/W44</f>
        <v>0.17579505300353357</v>
      </c>
    </row>
    <row r="64" spans="3:26" x14ac:dyDescent="0.2">
      <c r="C64" s="1">
        <v>6</v>
      </c>
      <c r="F64" s="119">
        <f>(E47-E45)/E45</f>
        <v>-7.9464915779461839E-3</v>
      </c>
      <c r="I64" s="54">
        <f>H47/$E47</f>
        <v>0.49127853033958063</v>
      </c>
      <c r="K64" s="54">
        <f>(H47-H45)/H45</f>
        <v>7.2441263840129624E-2</v>
      </c>
      <c r="N64" s="54">
        <f>M47/$E47</f>
        <v>0.11356466876971609</v>
      </c>
      <c r="P64" s="54">
        <f>(M47-M45)/M45</f>
        <v>0.08</v>
      </c>
      <c r="S64" s="54">
        <f>R47/$E47</f>
        <v>7.747262943032103E-2</v>
      </c>
      <c r="U64" s="54">
        <f>(R47-R45)/R45</f>
        <v>-0.24411587205793603</v>
      </c>
      <c r="X64" s="54">
        <f>W47/$E47</f>
        <v>3.4205480299375271E-2</v>
      </c>
      <c r="Z64" s="54">
        <f>(W47-W45)/W45</f>
        <v>-0.16904583020285499</v>
      </c>
    </row>
  </sheetData>
  <mergeCells count="16">
    <mergeCell ref="C46:C47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3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2024-08-20T08:41:34Z</cp:lastPrinted>
  <dcterms:created xsi:type="dcterms:W3CDTF">2004-09-02T05:53:57Z</dcterms:created>
  <dcterms:modified xsi:type="dcterms:W3CDTF">2025-09-10T01:26:41Z</dcterms:modified>
</cp:coreProperties>
</file>