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625E5C0F-2258-4511-8BCA-FB53843A0709}" xr6:coauthVersionLast="47" xr6:coauthVersionMax="47" xr10:uidLastSave="{00000000-0000-0000-0000-000000000000}"/>
  <bookViews>
    <workbookView xWindow="-28908" yWindow="1068" windowWidth="29016" windowHeight="16416" tabRatio="977" xr2:uid="{00000000-000D-0000-FFFF-FFFF00000000}"/>
  </bookViews>
  <sheets>
    <sheet name="総括表及び内訳" sheetId="92" r:id="rId1"/>
    <sheet name="1-1新採研修(採用前)" sheetId="43" r:id="rId2"/>
    <sheet name="1-2新採研修(採用時)" sheetId="35" r:id="rId3"/>
    <sheet name="1-3新採研修(障がい福祉)" sheetId="70" r:id="rId4"/>
    <sheet name="2-1主事技師Ⅱ(公民)" sheetId="52" r:id="rId5"/>
    <sheet name="2-2主事技師Ⅱ(全体)" sheetId="53" r:id="rId6"/>
    <sheet name="3-1主事技師Ⅲ(全体)" sheetId="36" r:id="rId7"/>
    <sheet name="3-2主事技師Ⅲ(政策形成)" sheetId="37" r:id="rId8"/>
    <sheet name="＜参考＞3-3 主事技師Ⅲ（福祉体験）" sheetId="93" r:id="rId9"/>
    <sheet name="4新任副主査" sheetId="38" r:id="rId10"/>
    <sheet name="5-1新任主査" sheetId="71" r:id="rId11"/>
    <sheet name="5-2主査(ﾏﾈｼﾞﾒﾝﾄ基礎)" sheetId="42" r:id="rId12"/>
    <sheet name="5-4主査(法務能力)" sheetId="72" r:id="rId13"/>
    <sheet name="6-1新任課長補佐" sheetId="73" r:id="rId14"/>
    <sheet name="6-2課長補佐(人権問題)" sheetId="74" r:id="rId15"/>
    <sheet name="6-3課長補佐(ﾏﾈｼﾞﾒﾝﾄ上級)" sheetId="75" r:id="rId16"/>
    <sheet name="6-4課長補佐(人材ﾏﾈｼﾞﾒﾝﾄ)" sheetId="44" r:id="rId17"/>
    <sheet name="7-1新任課長" sheetId="40" r:id="rId18"/>
    <sheet name="7-2課長(ﾏﾈｼﾞﾒﾝﾄ応用)" sheetId="76" r:id="rId19"/>
    <sheet name="8管理職" sheetId="54" r:id="rId20"/>
    <sheet name="9-1評価研修(制度)" sheetId="41" r:id="rId21"/>
    <sheet name="9-2評価研修(事例)" sheetId="27" r:id="rId22"/>
    <sheet name="9-3評価研修(面談)" sheetId="28" r:id="rId23"/>
    <sheet name="9-4評価研修(傾向診断)" sheetId="77" r:id="rId24"/>
    <sheet name="9-5評価研修(開示面談)" sheetId="46" r:id="rId25"/>
    <sheet name="10-1再任用" sheetId="47" r:id="rId26"/>
    <sheet name="10-2　60歳からの働き方" sheetId="48" r:id="rId27"/>
    <sheet name="10-3ｷｬﾘｱｼﾌﾄ" sheetId="49" r:id="rId28"/>
    <sheet name="11ｷｬﾘｱ１" sheetId="78" r:id="rId29"/>
    <sheet name="12-1ｷｬﾘｱ４" sheetId="79" r:id="rId30"/>
    <sheet name="12-1ｷｬﾘｱ10" sheetId="80" r:id="rId31"/>
    <sheet name="12-2ﾀﾞｲﾊﾞｰｼﾃｨ" sheetId="81" r:id="rId32"/>
    <sheet name="13ｷｬﾘｱﾃﾞｻﾞｲﾝ" sheetId="55" r:id="rId33"/>
    <sheet name="14ｰ1民法" sheetId="56" r:id="rId34"/>
    <sheet name="14-2行政法" sheetId="82" r:id="rId35"/>
    <sheet name="14ｰ3地方自治法" sheetId="57" r:id="rId36"/>
    <sheet name="14ｰ4自治体法務" sheetId="58" r:id="rId37"/>
    <sheet name="14ｰ5CS接遇" sheetId="59" r:id="rId38"/>
    <sheet name="14ｰ6プレゼン" sheetId="60" r:id="rId39"/>
    <sheet name="14-7簿記" sheetId="83" r:id="rId40"/>
    <sheet name="14-8視覚障がい理解" sheetId="84" r:id="rId41"/>
    <sheet name="14-9聴覚障がい理解" sheetId="85" r:id="rId42"/>
    <sheet name="14ｰ10効果の上がる会議" sheetId="61" r:id="rId43"/>
    <sheet name="14ｰ11ｸﾚｰﾑ(基礎)" sheetId="62" r:id="rId44"/>
    <sheet name="14ｰ12ｸﾚｰﾑ(上司)" sheetId="63" r:id="rId45"/>
    <sheet name="14ｰ13業務改善PC(Excel基)" sheetId="64" r:id="rId46"/>
    <sheet name="14ｰ14業務改善PC(Excel中)" sheetId="65" r:id="rId47"/>
    <sheet name="14ｰ15業務改善PC(PPT)" sheetId="66" r:id="rId48"/>
    <sheet name="14ｰ16業務改善PC(Access)" sheetId="67" r:id="rId49"/>
    <sheet name="14ｰ17業務改善PC(Word)" sheetId="68" r:id="rId50"/>
    <sheet name="14-18WEB" sheetId="50" r:id="rId51"/>
    <sheet name="14-19事務処理" sheetId="51" r:id="rId52"/>
    <sheet name="15-1戦略的(主査級必須)" sheetId="32" r:id="rId53"/>
    <sheet name="15-2リスク(主査級必須)" sheetId="86" r:id="rId54"/>
    <sheet name="15-3ｺﾐｭﾆｹｰｼｮﾝ(主査級必須)" sheetId="87" r:id="rId55"/>
    <sheet name="15ｰ4財務分析(主査級必須)" sheetId="69" r:id="rId56"/>
    <sheet name="16実践型ﾏｰｹ" sheetId="88" r:id="rId57"/>
    <sheet name="17-1部下職" sheetId="29" r:id="rId58"/>
    <sheet name="17-2仕事力Ⅰ" sheetId="30" r:id="rId59"/>
    <sheet name="17-2仕事力Ⅱ" sheetId="31" r:id="rId60"/>
    <sheet name="17-3 コミュ・折衝調整・CSⅠ・Ⅱ" sheetId="33" r:id="rId61"/>
    <sheet name="17-4ﾁｰﾑﾜｰｸⅠ・Ⅱ" sheetId="89" r:id="rId62"/>
    <sheet name="17-5業務改善Ⅰ・Ⅱ" sheetId="34" r:id="rId63"/>
    <sheet name="18ｼﾞｮﾌﾞﾄﾚ" sheetId="90" r:id="rId64"/>
  </sheets>
  <definedNames>
    <definedName name="_xlnm._FilterDatabase" localSheetId="0" hidden="1">総括表及び内訳!$B$51:$AB$99</definedName>
    <definedName name="OLE_LINK3" localSheetId="30">'12-1ｷｬﾘｱ10'!$N$26</definedName>
    <definedName name="_xlnm.Print_Area" localSheetId="8">'＜参考＞3-3 主事技師Ⅲ（福祉体験）'!$A$1:$L$47</definedName>
    <definedName name="_xlnm.Print_Area" localSheetId="25">'10-1再任用'!$A$1:$L$38</definedName>
    <definedName name="_xlnm.Print_Area" localSheetId="26">'10-2　60歳からの働き方'!$A$1:$L$30</definedName>
    <definedName name="_xlnm.Print_Area" localSheetId="27">'10-3ｷｬﾘｱｼﾌﾄ'!$A$1:$L$30</definedName>
    <definedName name="_xlnm.Print_Area" localSheetId="28">'11ｷｬﾘｱ１'!$A$1:$L$39</definedName>
    <definedName name="_xlnm.Print_Area" localSheetId="1">'1-1新採研修(採用前)'!$A$1:$M$31</definedName>
    <definedName name="_xlnm.Print_Area" localSheetId="30">'12-1ｷｬﾘｱ10'!$A$1:$L$30</definedName>
    <definedName name="_xlnm.Print_Area" localSheetId="29">'12-1ｷｬﾘｱ４'!$A$1:$L$41</definedName>
    <definedName name="_xlnm.Print_Area" localSheetId="31">'12-2ﾀﾞｲﾊﾞｰｼﾃｨ'!$A$1:$L$54</definedName>
    <definedName name="_xlnm.Print_Area" localSheetId="2">'1-2新採研修(採用時)'!$A$1:$L$178</definedName>
    <definedName name="_xlnm.Print_Area" localSheetId="32">'13ｷｬﾘｱﾃﾞｻﾞｲﾝ'!$A$1:$L$31</definedName>
    <definedName name="_xlnm.Print_Area" localSheetId="3">'1-3新採研修(障がい福祉)'!$A$1:$L$49</definedName>
    <definedName name="_xlnm.Print_Area" localSheetId="50">'14-18WEB'!$A$1:$L$31</definedName>
    <definedName name="_xlnm.Print_Area" localSheetId="51">'14-19事務処理'!$A$1:$L$34</definedName>
    <definedName name="_xlnm.Print_Area" localSheetId="34">'14-2行政法'!$A$1:$K$39</definedName>
    <definedName name="_xlnm.Print_Area" localSheetId="42">'14ｰ10効果の上がる会議'!$A$1:$L$29</definedName>
    <definedName name="_xlnm.Print_Area" localSheetId="43">'14ｰ11ｸﾚｰﾑ(基礎)'!$A$1:$L$30</definedName>
    <definedName name="_xlnm.Print_Area" localSheetId="44">'14ｰ12ｸﾚｰﾑ(上司)'!$A$1:$L$36</definedName>
    <definedName name="_xlnm.Print_Area" localSheetId="45">'14ｰ13業務改善PC(Excel基)'!$A$1:$L$35</definedName>
    <definedName name="_xlnm.Print_Area" localSheetId="46">'14ｰ14業務改善PC(Excel中)'!$A$1:$L$35</definedName>
    <definedName name="_xlnm.Print_Area" localSheetId="47">'14ｰ15業務改善PC(PPT)'!$A$1:$L$30</definedName>
    <definedName name="_xlnm.Print_Area" localSheetId="48">'14ｰ16業務改善PC(Access)'!$A$1:$L$32</definedName>
    <definedName name="_xlnm.Print_Area" localSheetId="49">'14ｰ17業務改善PC(Word)'!$A$1:$L$45</definedName>
    <definedName name="_xlnm.Print_Area" localSheetId="33">'14ｰ1民法'!$A$1:$L$37</definedName>
    <definedName name="_xlnm.Print_Area" localSheetId="35">'14ｰ3地方自治法'!$A$1:$L$39</definedName>
    <definedName name="_xlnm.Print_Area" localSheetId="36">'14ｰ4自治体法務'!$A$1:$K$34</definedName>
    <definedName name="_xlnm.Print_Area" localSheetId="37">'14ｰ5CS接遇'!$A$1:$L$32</definedName>
    <definedName name="_xlnm.Print_Area" localSheetId="38">'14ｰ6プレゼン'!$A$1:$K$35</definedName>
    <definedName name="_xlnm.Print_Area" localSheetId="39">'14-7簿記'!$A$1:$L$35</definedName>
    <definedName name="_xlnm.Print_Area" localSheetId="40">'14-8視覚障がい理解'!$A$1:$K$57</definedName>
    <definedName name="_xlnm.Print_Area" localSheetId="41">'14-9聴覚障がい理解'!$A$1:$K$52</definedName>
    <definedName name="_xlnm.Print_Area" localSheetId="52">'15-1戦略的(主査級必須)'!$A$1:$L$34</definedName>
    <definedName name="_xlnm.Print_Area" localSheetId="53">'15-2リスク(主査級必須)'!$A$1:$L$33</definedName>
    <definedName name="_xlnm.Print_Area" localSheetId="54">'15-3ｺﾐｭﾆｹｰｼｮﾝ(主査級必須)'!$A$1:$L$32</definedName>
    <definedName name="_xlnm.Print_Area" localSheetId="55">'15ｰ4財務分析(主査級必須)'!$A$1:$L$41</definedName>
    <definedName name="_xlnm.Print_Area" localSheetId="56">'16実践型ﾏｰｹ'!$A$1:$L$28</definedName>
    <definedName name="_xlnm.Print_Area" localSheetId="57">'17-1部下職'!$A$1:$K$49</definedName>
    <definedName name="_xlnm.Print_Area" localSheetId="58">'17-2仕事力Ⅰ'!$A$1:$L$39</definedName>
    <definedName name="_xlnm.Print_Area" localSheetId="59">'17-2仕事力Ⅱ'!$A$1:$L$45</definedName>
    <definedName name="_xlnm.Print_Area" localSheetId="60">'17-3 コミュ・折衝調整・CSⅠ・Ⅱ'!$A$1:$L$40</definedName>
    <definedName name="_xlnm.Print_Area" localSheetId="61">'17-4ﾁｰﾑﾜｰｸⅠ・Ⅱ'!$A$1:$L$38</definedName>
    <definedName name="_xlnm.Print_Area" localSheetId="62">'17-5業務改善Ⅰ・Ⅱ'!$A$1:$L$39</definedName>
    <definedName name="_xlnm.Print_Area" localSheetId="63">'18ｼﾞｮﾌﾞﾄﾚ'!$A$1:$L$31</definedName>
    <definedName name="_xlnm.Print_Area" localSheetId="4">'2-1主事技師Ⅱ(公民)'!$A$1:$L$36</definedName>
    <definedName name="_xlnm.Print_Area" localSheetId="5">'2-2主事技師Ⅱ(全体)'!$A$1:$L$46</definedName>
    <definedName name="_xlnm.Print_Area" localSheetId="6">'3-1主事技師Ⅲ(全体)'!$A$1:$L$60</definedName>
    <definedName name="_xlnm.Print_Area" localSheetId="7">'3-2主事技師Ⅲ(政策形成)'!$A$1:$L$43</definedName>
    <definedName name="_xlnm.Print_Area" localSheetId="9">'4新任副主査'!$A$1:$L$50</definedName>
    <definedName name="_xlnm.Print_Area" localSheetId="10">'5-1新任主査'!$A$1:$L$74</definedName>
    <definedName name="_xlnm.Print_Area" localSheetId="11">'5-2主査(ﾏﾈｼﾞﾒﾝﾄ基礎)'!$A$1:$L$30</definedName>
    <definedName name="_xlnm.Print_Area" localSheetId="12">'5-4主査(法務能力)'!$A$1:$L$35</definedName>
    <definedName name="_xlnm.Print_Area" localSheetId="13">'6-1新任課長補佐'!$A$1:$L$65</definedName>
    <definedName name="_xlnm.Print_Area" localSheetId="14">'6-2課長補佐(人権問題)'!$A$1:$L$82</definedName>
    <definedName name="_xlnm.Print_Area" localSheetId="15">'6-3課長補佐(ﾏﾈｼﾞﾒﾝﾄ上級)'!$A$1:$L$37</definedName>
    <definedName name="_xlnm.Print_Area" localSheetId="16">'6-4課長補佐(人材ﾏﾈｼﾞﾒﾝﾄ)'!$A$1:$L$34</definedName>
    <definedName name="_xlnm.Print_Area" localSheetId="17">'7-1新任課長'!$A$1:$L$85</definedName>
    <definedName name="_xlnm.Print_Area" localSheetId="18">'7-2課長(ﾏﾈｼﾞﾒﾝﾄ応用)'!$A$1:$L$33</definedName>
    <definedName name="_xlnm.Print_Area" localSheetId="19">'8管理職'!$A$1:$L$32</definedName>
    <definedName name="_xlnm.Print_Area" localSheetId="20">'9-1評価研修(制度)'!$A$1:$L$31</definedName>
    <definedName name="_xlnm.Print_Area" localSheetId="21">'9-2評価研修(事例)'!$A$1:$L$26</definedName>
    <definedName name="_xlnm.Print_Area" localSheetId="22">'9-3評価研修(面談)'!$A$1:$L$28</definedName>
    <definedName name="_xlnm.Print_Area" localSheetId="23">'9-4評価研修(傾向診断)'!$A$1:$L$20</definedName>
    <definedName name="_xlnm.Print_Area" localSheetId="24">'9-5評価研修(開示面談)'!$A$1:$L$29</definedName>
    <definedName name="_xlnm.Print_Area" localSheetId="0">総括表及び内訳!$A$1:$Y$100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7" i="92" l="1"/>
  <c r="J15" i="93"/>
  <c r="J14" i="93"/>
  <c r="G11" i="93"/>
  <c r="E10" i="93"/>
  <c r="E11" i="93" s="1"/>
  <c r="E9" i="93"/>
  <c r="U47" i="92" l="1"/>
  <c r="E8" i="92"/>
  <c r="E7" i="92"/>
  <c r="G8" i="92"/>
  <c r="G7" i="92"/>
  <c r="O11" i="92"/>
  <c r="G9" i="92"/>
  <c r="X45" i="92"/>
  <c r="Q45" i="92"/>
  <c r="P45" i="92"/>
  <c r="O45" i="92"/>
  <c r="N45" i="92"/>
  <c r="M45" i="92"/>
  <c r="T91" i="92" l="1"/>
  <c r="O91" i="92"/>
  <c r="Q91" i="92"/>
  <c r="E12" i="79"/>
  <c r="M8" i="92"/>
  <c r="Y45" i="92"/>
  <c r="M7" i="92" s="1"/>
  <c r="R45" i="92"/>
  <c r="M91" i="92"/>
  <c r="S54" i="92"/>
  <c r="S55" i="92"/>
  <c r="S56" i="92"/>
  <c r="S57" i="92"/>
  <c r="S58" i="92"/>
  <c r="S59" i="92"/>
  <c r="S60" i="92"/>
  <c r="S61" i="92"/>
  <c r="S62" i="92"/>
  <c r="S63" i="92"/>
  <c r="S64" i="92"/>
  <c r="S65" i="92"/>
  <c r="S66" i="92"/>
  <c r="S67" i="92"/>
  <c r="S68" i="92"/>
  <c r="S69" i="92"/>
  <c r="S70" i="92"/>
  <c r="S71" i="92"/>
  <c r="S72" i="92"/>
  <c r="S73" i="92"/>
  <c r="S74" i="92"/>
  <c r="S75" i="92"/>
  <c r="S76" i="92"/>
  <c r="S77" i="92"/>
  <c r="S78" i="92"/>
  <c r="S79" i="92"/>
  <c r="S80" i="92"/>
  <c r="S81" i="92"/>
  <c r="S82" i="92"/>
  <c r="S83" i="92"/>
  <c r="S84" i="92"/>
  <c r="S85" i="92"/>
  <c r="S86" i="92"/>
  <c r="S87" i="92"/>
  <c r="S88" i="92"/>
  <c r="S89" i="92"/>
  <c r="S90" i="92"/>
  <c r="S53" i="92"/>
  <c r="S52" i="92"/>
  <c r="S21" i="92"/>
  <c r="S22" i="92"/>
  <c r="S23" i="92"/>
  <c r="S24" i="92"/>
  <c r="S25" i="92"/>
  <c r="S26" i="92"/>
  <c r="S27" i="92"/>
  <c r="S28" i="92"/>
  <c r="S29" i="92"/>
  <c r="S30" i="92"/>
  <c r="S31" i="92"/>
  <c r="S32" i="92"/>
  <c r="S33" i="92"/>
  <c r="S34" i="92"/>
  <c r="S35" i="92"/>
  <c r="S36" i="92"/>
  <c r="S37" i="92"/>
  <c r="S38" i="92"/>
  <c r="S39" i="92"/>
  <c r="S40" i="92"/>
  <c r="S41" i="92"/>
  <c r="S42" i="92"/>
  <c r="S43" i="92"/>
  <c r="S44" i="92"/>
  <c r="S20" i="92"/>
  <c r="S19" i="92"/>
  <c r="E11" i="75"/>
  <c r="E11" i="36"/>
  <c r="S91" i="92" l="1"/>
  <c r="S45" i="92"/>
  <c r="V93" i="92"/>
  <c r="U93" i="92"/>
  <c r="X91" i="92"/>
  <c r="R91" i="92"/>
  <c r="P91" i="92"/>
  <c r="K9" i="92"/>
  <c r="E9" i="92"/>
  <c r="J16" i="90" l="1"/>
  <c r="H15" i="90"/>
  <c r="H12" i="90"/>
  <c r="G12" i="90"/>
  <c r="E11" i="90"/>
  <c r="E10" i="90"/>
  <c r="J24" i="89"/>
  <c r="H23" i="89"/>
  <c r="J23" i="89" s="1"/>
  <c r="H20" i="89"/>
  <c r="G20" i="89"/>
  <c r="E20" i="89"/>
  <c r="H14" i="89"/>
  <c r="G14" i="89"/>
  <c r="E14" i="89"/>
  <c r="J17" i="88"/>
  <c r="J16" i="88"/>
  <c r="H13" i="88"/>
  <c r="G13" i="88"/>
  <c r="E13" i="88"/>
  <c r="J17" i="87"/>
  <c r="H16" i="87"/>
  <c r="J16" i="87" s="1"/>
  <c r="I13" i="87"/>
  <c r="H13" i="87"/>
  <c r="G13" i="87"/>
  <c r="E12" i="87"/>
  <c r="E13" i="87" s="1"/>
  <c r="E11" i="87"/>
  <c r="J17" i="86"/>
  <c r="J16" i="86"/>
  <c r="I14" i="86"/>
  <c r="H14" i="86"/>
  <c r="G14" i="86"/>
  <c r="E13" i="86"/>
  <c r="E12" i="86"/>
  <c r="E14" i="86" s="1"/>
  <c r="I17" i="85"/>
  <c r="I16" i="85"/>
  <c r="F13" i="85"/>
  <c r="E13" i="85"/>
  <c r="I17" i="84"/>
  <c r="I16" i="84"/>
  <c r="H13" i="84"/>
  <c r="G13" i="84"/>
  <c r="F13" i="84"/>
  <c r="E13" i="84"/>
  <c r="J17" i="83"/>
  <c r="J16" i="83"/>
  <c r="I13" i="83"/>
  <c r="H13" i="83"/>
  <c r="G13" i="83"/>
  <c r="E12" i="83"/>
  <c r="E11" i="83"/>
  <c r="I18" i="82"/>
  <c r="G17" i="82"/>
  <c r="I17" i="82" s="1"/>
  <c r="I14" i="82"/>
  <c r="H14" i="82"/>
  <c r="G14" i="82"/>
  <c r="E14" i="82"/>
  <c r="E13" i="82"/>
  <c r="E12" i="82"/>
  <c r="J17" i="81"/>
  <c r="H16" i="81"/>
  <c r="H13" i="81"/>
  <c r="G13" i="81"/>
  <c r="E12" i="81"/>
  <c r="E11" i="81"/>
  <c r="J17" i="80"/>
  <c r="J16" i="80"/>
  <c r="I13" i="80"/>
  <c r="H13" i="80"/>
  <c r="G13" i="80"/>
  <c r="E13" i="80"/>
  <c r="J16" i="79"/>
  <c r="J15" i="79"/>
  <c r="I12" i="79"/>
  <c r="H12" i="79"/>
  <c r="G12" i="79"/>
  <c r="E10" i="79"/>
  <c r="J16" i="78"/>
  <c r="J15" i="78"/>
  <c r="G12" i="78"/>
  <c r="E12" i="78"/>
  <c r="J17" i="76"/>
  <c r="H16" i="76"/>
  <c r="J16" i="76" s="1"/>
  <c r="H13" i="76"/>
  <c r="G13" i="76"/>
  <c r="E12" i="76"/>
  <c r="E11" i="76"/>
  <c r="J18" i="75"/>
  <c r="H17" i="75"/>
  <c r="J17" i="75" s="1"/>
  <c r="I13" i="75"/>
  <c r="H13" i="75"/>
  <c r="G13" i="75"/>
  <c r="E12" i="75"/>
  <c r="E13" i="75"/>
  <c r="J16" i="74"/>
  <c r="J15" i="74"/>
  <c r="I12" i="74"/>
  <c r="H12" i="74"/>
  <c r="G12" i="74"/>
  <c r="E11" i="74"/>
  <c r="E10" i="74"/>
  <c r="J17" i="73"/>
  <c r="J16" i="73"/>
  <c r="I13" i="73"/>
  <c r="H13" i="73"/>
  <c r="G13" i="73"/>
  <c r="E12" i="73"/>
  <c r="E11" i="73"/>
  <c r="H13" i="72"/>
  <c r="E12" i="72"/>
  <c r="E13" i="72" s="1"/>
  <c r="E11" i="72"/>
  <c r="J18" i="71"/>
  <c r="J17" i="71"/>
  <c r="I14" i="71"/>
  <c r="H14" i="71"/>
  <c r="G14" i="71"/>
  <c r="E13" i="71"/>
  <c r="E14" i="71" s="1"/>
  <c r="E12" i="71"/>
  <c r="J16" i="70"/>
  <c r="J15" i="70"/>
  <c r="G12" i="70"/>
  <c r="E12" i="70"/>
  <c r="E13" i="76" l="1"/>
  <c r="E12" i="90"/>
  <c r="E13" i="83"/>
  <c r="E13" i="81"/>
  <c r="E12" i="74"/>
  <c r="E13" i="73"/>
  <c r="J15" i="90"/>
  <c r="J16" i="81"/>
  <c r="L17" i="69" l="1"/>
  <c r="L16" i="69"/>
  <c r="J13" i="69"/>
  <c r="I13" i="69"/>
  <c r="H13" i="69"/>
  <c r="G13" i="69"/>
  <c r="F13" i="69"/>
  <c r="E13" i="69"/>
  <c r="J17" i="68"/>
  <c r="H16" i="68"/>
  <c r="J16" i="68" s="1"/>
  <c r="I13" i="68"/>
  <c r="G13" i="68"/>
  <c r="E12" i="68"/>
  <c r="E11" i="68"/>
  <c r="J17" i="67"/>
  <c r="H16" i="67"/>
  <c r="I13" i="67"/>
  <c r="G13" i="67"/>
  <c r="E12" i="67"/>
  <c r="E13" i="67" s="1"/>
  <c r="E11" i="67"/>
  <c r="J17" i="66"/>
  <c r="J16" i="66"/>
  <c r="I13" i="66"/>
  <c r="E12" i="66"/>
  <c r="E13" i="66" s="1"/>
  <c r="E11" i="66"/>
  <c r="J17" i="65"/>
  <c r="J16" i="65"/>
  <c r="I13" i="65"/>
  <c r="G13" i="65"/>
  <c r="E12" i="65"/>
  <c r="E11" i="65"/>
  <c r="I13" i="64"/>
  <c r="E12" i="64"/>
  <c r="E13" i="64" s="1"/>
  <c r="E11" i="64"/>
  <c r="J16" i="63"/>
  <c r="J15" i="63"/>
  <c r="I12" i="63"/>
  <c r="G12" i="63"/>
  <c r="E11" i="63"/>
  <c r="E12" i="63" s="1"/>
  <c r="E10" i="63"/>
  <c r="J16" i="62"/>
  <c r="J15" i="62"/>
  <c r="I12" i="62"/>
  <c r="E11" i="62"/>
  <c r="E10" i="62"/>
  <c r="J17" i="61"/>
  <c r="H16" i="61"/>
  <c r="J16" i="61" s="1"/>
  <c r="I13" i="61"/>
  <c r="G13" i="61"/>
  <c r="E13" i="61"/>
  <c r="I19" i="60"/>
  <c r="I18" i="60"/>
  <c r="I15" i="60"/>
  <c r="H15" i="60"/>
  <c r="G15" i="60"/>
  <c r="E14" i="60"/>
  <c r="E13" i="60"/>
  <c r="E15" i="60" s="1"/>
  <c r="J16" i="59"/>
  <c r="J15" i="59"/>
  <c r="J12" i="59"/>
  <c r="I12" i="59"/>
  <c r="E11" i="59"/>
  <c r="E12" i="59" s="1"/>
  <c r="E10" i="59"/>
  <c r="I18" i="58"/>
  <c r="G17" i="58"/>
  <c r="J14" i="58"/>
  <c r="I14" i="58"/>
  <c r="H14" i="58"/>
  <c r="G14" i="58"/>
  <c r="F14" i="58"/>
  <c r="E13" i="58"/>
  <c r="E12" i="58"/>
  <c r="E14" i="58" s="1"/>
  <c r="J17" i="57"/>
  <c r="J16" i="57"/>
  <c r="J13" i="57"/>
  <c r="I13" i="57"/>
  <c r="G13" i="57"/>
  <c r="E13" i="57"/>
  <c r="J16" i="56"/>
  <c r="H15" i="56"/>
  <c r="J15" i="56" s="1"/>
  <c r="I12" i="56"/>
  <c r="H12" i="56"/>
  <c r="G12" i="56"/>
  <c r="E11" i="56"/>
  <c r="E12" i="56" s="1"/>
  <c r="E10" i="56"/>
  <c r="J17" i="55"/>
  <c r="J16" i="55"/>
  <c r="I13" i="55"/>
  <c r="G13" i="55"/>
  <c r="E13" i="55"/>
  <c r="J17" i="54"/>
  <c r="J16" i="54"/>
  <c r="I13" i="54"/>
  <c r="H13" i="54"/>
  <c r="G13" i="54"/>
  <c r="E12" i="54"/>
  <c r="E13" i="54" s="1"/>
  <c r="E11" i="54"/>
  <c r="J17" i="53"/>
  <c r="J16" i="53"/>
  <c r="I13" i="53"/>
  <c r="H13" i="53"/>
  <c r="E13" i="53"/>
  <c r="H13" i="52"/>
  <c r="G13" i="52"/>
  <c r="E12" i="52"/>
  <c r="E13" i="52" s="1"/>
  <c r="E11" i="52"/>
  <c r="E13" i="68" l="1"/>
  <c r="E13" i="65"/>
  <c r="E12" i="62"/>
  <c r="J16" i="67"/>
  <c r="I17" i="58"/>
  <c r="I12" i="51" l="1"/>
  <c r="E11" i="51"/>
  <c r="E10" i="51"/>
  <c r="H16" i="50"/>
  <c r="I13" i="50"/>
  <c r="E12" i="50"/>
  <c r="E13" i="50" s="1"/>
  <c r="E11" i="50"/>
  <c r="H12" i="49"/>
  <c r="G12" i="49"/>
  <c r="E11" i="49"/>
  <c r="E12" i="49" s="1"/>
  <c r="E10" i="49"/>
  <c r="J16" i="48"/>
  <c r="I12" i="48"/>
  <c r="G12" i="48"/>
  <c r="E11" i="48"/>
  <c r="E12" i="48" s="1"/>
  <c r="E10" i="48"/>
  <c r="J16" i="47"/>
  <c r="J15" i="47"/>
  <c r="H12" i="47"/>
  <c r="G12" i="47"/>
  <c r="E11" i="47"/>
  <c r="E12" i="47" s="1"/>
  <c r="E10" i="47"/>
  <c r="J16" i="46"/>
  <c r="H15" i="46"/>
  <c r="J15" i="46" s="1"/>
  <c r="J12" i="46"/>
  <c r="I12" i="46"/>
  <c r="H12" i="46"/>
  <c r="G12" i="46"/>
  <c r="E12" i="46"/>
  <c r="E11" i="46"/>
  <c r="E10" i="46"/>
  <c r="H13" i="44"/>
  <c r="E12" i="44"/>
  <c r="E13" i="44" s="1"/>
  <c r="E11" i="44"/>
  <c r="J17" i="43"/>
  <c r="J16" i="43"/>
  <c r="J17" i="42"/>
  <c r="J16" i="42"/>
  <c r="I13" i="42"/>
  <c r="H13" i="42"/>
  <c r="G13" i="42"/>
  <c r="E13" i="42"/>
  <c r="E12" i="51" l="1"/>
  <c r="J16" i="41"/>
  <c r="H15" i="41"/>
  <c r="J15" i="41" s="1"/>
  <c r="K12" i="41"/>
  <c r="I12" i="41"/>
  <c r="H12" i="41"/>
  <c r="G12" i="41"/>
  <c r="E11" i="41"/>
  <c r="E10" i="41"/>
  <c r="E12" i="41" l="1"/>
  <c r="J16" i="40"/>
  <c r="J15" i="40"/>
  <c r="I12" i="40"/>
  <c r="H12" i="40"/>
  <c r="G12" i="40"/>
  <c r="E11" i="40"/>
  <c r="E10" i="40"/>
  <c r="E12" i="40" l="1"/>
  <c r="J17" i="38"/>
  <c r="J16" i="38"/>
  <c r="I13" i="38"/>
  <c r="H13" i="38"/>
  <c r="G13" i="38"/>
  <c r="E12" i="38"/>
  <c r="E13" i="38" s="1"/>
  <c r="E11" i="38"/>
  <c r="J17" i="37" l="1"/>
  <c r="J16" i="37"/>
  <c r="I15" i="37"/>
  <c r="I13" i="37"/>
  <c r="H13" i="37"/>
  <c r="G13" i="37"/>
  <c r="E11" i="37"/>
  <c r="E13" i="37" s="1"/>
  <c r="L16" i="36"/>
  <c r="L15" i="36"/>
  <c r="I12" i="36"/>
  <c r="H12" i="36"/>
  <c r="G12" i="36"/>
  <c r="E10" i="36"/>
  <c r="E12" i="36" s="1"/>
  <c r="L16" i="35" l="1"/>
  <c r="L15" i="35"/>
  <c r="G12" i="35"/>
  <c r="E12" i="35"/>
  <c r="J24" i="34" l="1"/>
  <c r="H23" i="34"/>
  <c r="J23" i="34" s="1"/>
  <c r="H20" i="34"/>
  <c r="G20" i="34"/>
  <c r="E20" i="34"/>
  <c r="H14" i="34"/>
  <c r="G14" i="34"/>
  <c r="E14" i="34"/>
  <c r="J24" i="33" l="1"/>
  <c r="J23" i="33"/>
  <c r="H20" i="33"/>
  <c r="G20" i="33"/>
  <c r="E20" i="33"/>
  <c r="H14" i="33"/>
  <c r="G14" i="33"/>
  <c r="E14" i="33"/>
  <c r="J19" i="32" l="1"/>
  <c r="J18" i="32"/>
  <c r="I15" i="32"/>
  <c r="H15" i="32"/>
  <c r="G15" i="32"/>
  <c r="F15" i="32"/>
  <c r="E15" i="32"/>
  <c r="J17" i="31" l="1"/>
  <c r="J16" i="31"/>
  <c r="H13" i="31"/>
  <c r="G13" i="31"/>
  <c r="E13" i="31"/>
  <c r="J17" i="30" l="1"/>
  <c r="J16" i="30"/>
  <c r="H13" i="30"/>
  <c r="G13" i="30"/>
  <c r="E13" i="30"/>
  <c r="I18" i="29" l="1"/>
  <c r="I17" i="29"/>
  <c r="I14" i="29"/>
  <c r="G14" i="29"/>
  <c r="F14" i="29"/>
  <c r="E14" i="29"/>
  <c r="J17" i="28" l="1"/>
  <c r="H16" i="28"/>
  <c r="J16" i="28" s="1"/>
  <c r="I13" i="28"/>
  <c r="H13" i="28"/>
  <c r="E13" i="28"/>
  <c r="J17" i="27" l="1"/>
  <c r="H16" i="27"/>
  <c r="J16" i="27" s="1"/>
  <c r="I13" i="27"/>
  <c r="H13" i="27"/>
  <c r="E12" i="27"/>
  <c r="E13" i="27" s="1"/>
  <c r="E11" i="27"/>
</calcChain>
</file>

<file path=xl/sharedStrings.xml><?xml version="1.0" encoding="utf-8"?>
<sst xmlns="http://schemas.openxmlformats.org/spreadsheetml/2006/main" count="4459" uniqueCount="1875">
  <si>
    <t>　研修実施状況報告書　</t>
    <rPh sb="1" eb="3">
      <t>ケンシュウ</t>
    </rPh>
    <rPh sb="3" eb="5">
      <t>ジッシ</t>
    </rPh>
    <rPh sb="5" eb="7">
      <t>ジョウキョウ</t>
    </rPh>
    <rPh sb="7" eb="10">
      <t>ホウコクショ</t>
    </rPh>
    <phoneticPr fontId="3"/>
  </si>
  <si>
    <t>研修名（科目名）：新規採用職員研修（採用時研修）</t>
    <rPh sb="0" eb="2">
      <t>ケンシュウ</t>
    </rPh>
    <rPh sb="2" eb="3">
      <t>メイ</t>
    </rPh>
    <rPh sb="4" eb="7">
      <t>カモクメイ</t>
    </rPh>
    <rPh sb="18" eb="23">
      <t>サイヨウジケンシュウ</t>
    </rPh>
    <phoneticPr fontId="3"/>
  </si>
  <si>
    <t>1 研修企画</t>
  </si>
  <si>
    <t xml:space="preserve"> (1) ねらい</t>
  </si>
  <si>
    <t>職務を遂行するにあたり府職員として必要な基礎的知識・技能と職務遂行能力を養成する。</t>
  </si>
  <si>
    <t>　</t>
  </si>
  <si>
    <t>2 実施状況</t>
  </si>
  <si>
    <t xml:space="preserve"> (1) 対象者</t>
  </si>
  <si>
    <t xml:space="preserve"> (2) 研修生</t>
  </si>
  <si>
    <t>合計</t>
  </si>
  <si>
    <t>昨年度</t>
    <rPh sb="0" eb="3">
      <t>サクネンド</t>
    </rPh>
    <phoneticPr fontId="3"/>
  </si>
  <si>
    <t>決定者</t>
    <rPh sb="0" eb="2">
      <t>ケッテイ</t>
    </rPh>
    <rPh sb="2" eb="3">
      <t>シャ</t>
    </rPh>
    <phoneticPr fontId="3"/>
  </si>
  <si>
    <t>修了者</t>
    <rPh sb="0" eb="3">
      <t>シュウリョウシャ</t>
    </rPh>
    <phoneticPr fontId="3"/>
  </si>
  <si>
    <t>修了率（％）</t>
    <rPh sb="0" eb="2">
      <t>シュウリョウ</t>
    </rPh>
    <rPh sb="2" eb="3">
      <t>リツ</t>
    </rPh>
    <phoneticPr fontId="3"/>
  </si>
  <si>
    <t>今年度</t>
    <rPh sb="0" eb="3">
      <t>コンネンド</t>
    </rPh>
    <phoneticPr fontId="3"/>
  </si>
  <si>
    <t>比較</t>
    <rPh sb="0" eb="2">
      <t>ヒカク</t>
    </rPh>
    <phoneticPr fontId="3"/>
  </si>
  <si>
    <t>平均目的達成度（％）</t>
  </si>
  <si>
    <t>平均研修内容評価値（５段階評価）</t>
  </si>
  <si>
    <t xml:space="preserve"> (3)実施時期・場所</t>
    <rPh sb="4" eb="6">
      <t>ジッシ</t>
    </rPh>
    <rPh sb="6" eb="8">
      <t>ジキ</t>
    </rPh>
    <rPh sb="9" eb="11">
      <t>バショ</t>
    </rPh>
    <phoneticPr fontId="3"/>
  </si>
  <si>
    <t>時期</t>
    <rPh sb="0" eb="2">
      <t>ジキ</t>
    </rPh>
    <phoneticPr fontId="3"/>
  </si>
  <si>
    <t>場所</t>
    <rPh sb="0" eb="2">
      <t>バショ</t>
    </rPh>
    <phoneticPr fontId="3"/>
  </si>
  <si>
    <t xml:space="preserve"> (4) 日数（時間）</t>
  </si>
  <si>
    <t>日数</t>
    <rPh sb="0" eb="2">
      <t>ニッスウ</t>
    </rPh>
    <phoneticPr fontId="3"/>
  </si>
  <si>
    <t>時間数</t>
    <rPh sb="0" eb="3">
      <t>ジカンスウ</t>
    </rPh>
    <phoneticPr fontId="3"/>
  </si>
  <si>
    <t>それぞれ１プログラムあたりの数値</t>
    <rPh sb="14" eb="16">
      <t>スウチ</t>
    </rPh>
    <phoneticPr fontId="3"/>
  </si>
  <si>
    <t xml:space="preserve"> (5) 内容</t>
  </si>
  <si>
    <t>内　容・講　師</t>
  </si>
  <si>
    <t>時間</t>
    <rPh sb="0" eb="2">
      <t>ジカン</t>
    </rPh>
    <phoneticPr fontId="3"/>
  </si>
  <si>
    <t>要　旨</t>
  </si>
  <si>
    <t>○</t>
  </si>
  <si>
    <t>講義と演習</t>
    <rPh sb="0" eb="2">
      <t>コウギ</t>
    </rPh>
    <rPh sb="3" eb="5">
      <t>エンシュウ</t>
    </rPh>
    <phoneticPr fontId="3"/>
  </si>
  <si>
    <t>7H</t>
    <phoneticPr fontId="3"/>
  </si>
  <si>
    <t>・はじめに</t>
    <phoneticPr fontId="3"/>
  </si>
  <si>
    <t>・</t>
    <phoneticPr fontId="3"/>
  </si>
  <si>
    <t>仕事の基礎と接遇・マナー</t>
    <rPh sb="0" eb="2">
      <t>シゴト</t>
    </rPh>
    <rPh sb="3" eb="5">
      <t>キソ</t>
    </rPh>
    <rPh sb="6" eb="8">
      <t>セツグウ</t>
    </rPh>
    <phoneticPr fontId="3"/>
  </si>
  <si>
    <t>株式会社東京リーガルマインド</t>
    <rPh sb="0" eb="4">
      <t>カブシキガイシャ</t>
    </rPh>
    <rPh sb="4" eb="6">
      <t>トウキョウ</t>
    </rPh>
    <phoneticPr fontId="3"/>
  </si>
  <si>
    <t>・接遇・マナーの基本</t>
    <rPh sb="1" eb="3">
      <t>セツグウ</t>
    </rPh>
    <rPh sb="8" eb="10">
      <t>キホン</t>
    </rPh>
    <phoneticPr fontId="3"/>
  </si>
  <si>
    <t>織井 智子　講師</t>
    <rPh sb="0" eb="2">
      <t>オリイ</t>
    </rPh>
    <rPh sb="3" eb="5">
      <t>トモコ</t>
    </rPh>
    <rPh sb="6" eb="8">
      <t>コウシ</t>
    </rPh>
    <phoneticPr fontId="3"/>
  </si>
  <si>
    <t>・電話応対　　・来客・訪問のマナー</t>
    <rPh sb="1" eb="3">
      <t>デンワ</t>
    </rPh>
    <rPh sb="3" eb="5">
      <t>オウタイ</t>
    </rPh>
    <phoneticPr fontId="3"/>
  </si>
  <si>
    <t>・名刺交換　　・文書・メール</t>
    <rPh sb="1" eb="3">
      <t>メイシ</t>
    </rPh>
    <rPh sb="3" eb="5">
      <t>コウカン</t>
    </rPh>
    <phoneticPr fontId="3"/>
  </si>
  <si>
    <t>・社会人としての考え方</t>
    <rPh sb="1" eb="3">
      <t>シャカイ</t>
    </rPh>
    <rPh sb="3" eb="4">
      <t>ジン</t>
    </rPh>
    <rPh sb="8" eb="9">
      <t>カンガ</t>
    </rPh>
    <rPh sb="10" eb="11">
      <t>カタ</t>
    </rPh>
    <phoneticPr fontId="3"/>
  </si>
  <si>
    <t>・チームで仕事をするという意識を持つ</t>
    <rPh sb="5" eb="7">
      <t>シゴト</t>
    </rPh>
    <rPh sb="13" eb="15">
      <t>イシキ</t>
    </rPh>
    <rPh sb="16" eb="17">
      <t>モ</t>
    </rPh>
    <phoneticPr fontId="3"/>
  </si>
  <si>
    <t>安井 匠　講師</t>
    <rPh sb="0" eb="2">
      <t>ヤスイ</t>
    </rPh>
    <rPh sb="3" eb="4">
      <t>タクミ</t>
    </rPh>
    <rPh sb="5" eb="7">
      <t>コウシ</t>
    </rPh>
    <phoneticPr fontId="3"/>
  </si>
  <si>
    <t>・自身のキャリアのための自己研鑽</t>
    <phoneticPr fontId="3"/>
  </si>
  <si>
    <t>・社会に貢献する仕事の進め方</t>
    <phoneticPr fontId="3"/>
  </si>
  <si>
    <t>eラーニング</t>
    <phoneticPr fontId="3"/>
  </si>
  <si>
    <t>新規採用職員に期待する</t>
    <rPh sb="0" eb="6">
      <t>シンキサイヨウショクイン</t>
    </rPh>
    <rPh sb="7" eb="9">
      <t>キタイ</t>
    </rPh>
    <phoneticPr fontId="3"/>
  </si>
  <si>
    <t>30M</t>
    <phoneticPr fontId="3"/>
  </si>
  <si>
    <t>公務員倫理</t>
    <rPh sb="0" eb="5">
      <t>コウムインリンリ</t>
    </rPh>
    <phoneticPr fontId="3"/>
  </si>
  <si>
    <t>40M</t>
    <phoneticPr fontId="3"/>
  </si>
  <si>
    <t>・公務員倫理とは</t>
    <rPh sb="1" eb="6">
      <t>コウムインリンリ</t>
    </rPh>
    <phoneticPr fontId="3"/>
  </si>
  <si>
    <t>・公務員の服務規律について</t>
    <rPh sb="1" eb="4">
      <t>コウムイン</t>
    </rPh>
    <rPh sb="5" eb="7">
      <t>フクム</t>
    </rPh>
    <rPh sb="7" eb="9">
      <t>キリツ</t>
    </rPh>
    <phoneticPr fontId="3"/>
  </si>
  <si>
    <t>・公務員としての心構え</t>
    <rPh sb="1" eb="4">
      <t>コウムイン</t>
    </rPh>
    <rPh sb="8" eb="10">
      <t>ココロガマ</t>
    </rPh>
    <phoneticPr fontId="3"/>
  </si>
  <si>
    <t>大阪府の仕事と組織</t>
    <rPh sb="0" eb="3">
      <t>オオサカフ</t>
    </rPh>
    <rPh sb="4" eb="6">
      <t>シゴト</t>
    </rPh>
    <rPh sb="7" eb="9">
      <t>ソシキ</t>
    </rPh>
    <phoneticPr fontId="3"/>
  </si>
  <si>
    <t>・大阪府の役割・仕事</t>
    <rPh sb="1" eb="4">
      <t>オオサカフ</t>
    </rPh>
    <rPh sb="5" eb="7">
      <t>ヤクワリ</t>
    </rPh>
    <rPh sb="8" eb="10">
      <t>シゴト</t>
    </rPh>
    <phoneticPr fontId="3"/>
  </si>
  <si>
    <t>・大阪府の組織と職員数</t>
    <rPh sb="1" eb="4">
      <t>オオサカフ</t>
    </rPh>
    <rPh sb="5" eb="7">
      <t>ソシキ</t>
    </rPh>
    <rPh sb="8" eb="11">
      <t>ショクインスウ</t>
    </rPh>
    <phoneticPr fontId="3"/>
  </si>
  <si>
    <t>・職員数管理目標</t>
    <rPh sb="1" eb="4">
      <t>ショクインスウ</t>
    </rPh>
    <rPh sb="4" eb="8">
      <t>カンリモクヒョウ</t>
    </rPh>
    <phoneticPr fontId="3"/>
  </si>
  <si>
    <t>・大阪府職員基本条例</t>
    <rPh sb="1" eb="4">
      <t>オオサカフ</t>
    </rPh>
    <rPh sb="4" eb="10">
      <t>ショクインキホンジョウレイ</t>
    </rPh>
    <phoneticPr fontId="3"/>
  </si>
  <si>
    <t>SSCの利用にあたって</t>
    <rPh sb="4" eb="6">
      <t>リヨウ</t>
    </rPh>
    <phoneticPr fontId="3"/>
  </si>
  <si>
    <t>・SSCとは</t>
    <phoneticPr fontId="3"/>
  </si>
  <si>
    <t>・画面の紹介</t>
    <rPh sb="1" eb="3">
      <t>ガメン</t>
    </rPh>
    <rPh sb="4" eb="6">
      <t>ショウカイ</t>
    </rPh>
    <phoneticPr fontId="3"/>
  </si>
  <si>
    <t>・操作について</t>
    <rPh sb="1" eb="3">
      <t>ソウサ</t>
    </rPh>
    <phoneticPr fontId="3"/>
  </si>
  <si>
    <t>文書管理制度</t>
    <rPh sb="0" eb="6">
      <t>ブンショカンリセイド</t>
    </rPh>
    <phoneticPr fontId="3"/>
  </si>
  <si>
    <t>45M</t>
    <phoneticPr fontId="3"/>
  </si>
  <si>
    <t>地方自治制度のあらまし</t>
    <rPh sb="0" eb="6">
      <t>チホウジチセイド</t>
    </rPh>
    <phoneticPr fontId="3"/>
  </si>
  <si>
    <t>・法令の基本構造</t>
    <rPh sb="1" eb="3">
      <t>ホウレイ</t>
    </rPh>
    <rPh sb="4" eb="8">
      <t>キホンコウゾウ</t>
    </rPh>
    <phoneticPr fontId="3"/>
  </si>
  <si>
    <t>・地方自治制度の概要</t>
    <rPh sb="1" eb="7">
      <t>チホウジチセイド</t>
    </rPh>
    <rPh sb="8" eb="10">
      <t>ガイヨウ</t>
    </rPh>
    <phoneticPr fontId="3"/>
  </si>
  <si>
    <t>府内市町村の状況</t>
    <rPh sb="0" eb="5">
      <t>フナイシチョウソン</t>
    </rPh>
    <rPh sb="6" eb="8">
      <t>ジョウキョウ</t>
    </rPh>
    <phoneticPr fontId="3"/>
  </si>
  <si>
    <t>20M</t>
    <phoneticPr fontId="3"/>
  </si>
  <si>
    <t>・都道府県と市町村の関係</t>
    <rPh sb="1" eb="5">
      <t>トドウフケン</t>
    </rPh>
    <rPh sb="6" eb="9">
      <t>シチョウソン</t>
    </rPh>
    <rPh sb="10" eb="12">
      <t>カンケイ</t>
    </rPh>
    <phoneticPr fontId="3"/>
  </si>
  <si>
    <t>・府内市町村の特徴</t>
    <rPh sb="1" eb="3">
      <t>フナイ</t>
    </rPh>
    <rPh sb="3" eb="6">
      <t>シチョウソン</t>
    </rPh>
    <rPh sb="7" eb="9">
      <t>トクチョウ</t>
    </rPh>
    <phoneticPr fontId="3"/>
  </si>
  <si>
    <t>・市町村が直面する行政課題</t>
    <rPh sb="1" eb="4">
      <t>シチョウソン</t>
    </rPh>
    <rPh sb="5" eb="7">
      <t>チョクメン</t>
    </rPh>
    <rPh sb="9" eb="13">
      <t>ギョウセイカダイ</t>
    </rPh>
    <phoneticPr fontId="3"/>
  </si>
  <si>
    <t>・実際に使える情報集</t>
    <rPh sb="1" eb="3">
      <t>ジッサイ</t>
    </rPh>
    <rPh sb="4" eb="5">
      <t>ツカ</t>
    </rPh>
    <rPh sb="7" eb="10">
      <t>ジョウホウシュウ</t>
    </rPh>
    <phoneticPr fontId="3"/>
  </si>
  <si>
    <t>府の現状と課題</t>
    <rPh sb="0" eb="1">
      <t>フ</t>
    </rPh>
    <rPh sb="2" eb="4">
      <t>ゲンジョウ</t>
    </rPh>
    <rPh sb="5" eb="7">
      <t>カダイ</t>
    </rPh>
    <phoneticPr fontId="3"/>
  </si>
  <si>
    <t>60M</t>
    <phoneticPr fontId="3"/>
  </si>
  <si>
    <t>府の財政状況</t>
    <rPh sb="0" eb="1">
      <t>フ</t>
    </rPh>
    <rPh sb="2" eb="4">
      <t>ザイセイ</t>
    </rPh>
    <rPh sb="4" eb="6">
      <t>ジョウキョウ</t>
    </rPh>
    <phoneticPr fontId="3"/>
  </si>
  <si>
    <t>・財政状況の推移</t>
    <rPh sb="1" eb="5">
      <t>ザイセイジョウキョウ</t>
    </rPh>
    <rPh sb="6" eb="8">
      <t>スイイ</t>
    </rPh>
    <phoneticPr fontId="3"/>
  </si>
  <si>
    <t>・自治体の健全化判断のための4指標</t>
    <rPh sb="1" eb="4">
      <t>ジチタイ</t>
    </rPh>
    <rPh sb="5" eb="8">
      <t>ケンゼンカ</t>
    </rPh>
    <rPh sb="8" eb="10">
      <t>ハンダン</t>
    </rPh>
    <rPh sb="15" eb="17">
      <t>シヒョウ</t>
    </rPh>
    <phoneticPr fontId="3"/>
  </si>
  <si>
    <t>税のあらまし</t>
    <rPh sb="0" eb="1">
      <t>ゼイ</t>
    </rPh>
    <phoneticPr fontId="3"/>
  </si>
  <si>
    <t>55M</t>
    <phoneticPr fontId="3"/>
  </si>
  <si>
    <t>・税の役割と原則</t>
    <rPh sb="1" eb="2">
      <t>ゼイ</t>
    </rPh>
    <rPh sb="3" eb="5">
      <t>ヤクワリ</t>
    </rPh>
    <rPh sb="6" eb="8">
      <t>ゲンソク</t>
    </rPh>
    <phoneticPr fontId="3"/>
  </si>
  <si>
    <t>・国税・地方税の概要</t>
    <rPh sb="1" eb="3">
      <t>コクゼイ</t>
    </rPh>
    <rPh sb="4" eb="7">
      <t>チホウゼイ</t>
    </rPh>
    <rPh sb="8" eb="10">
      <t>ガイヨウ</t>
    </rPh>
    <phoneticPr fontId="3"/>
  </si>
  <si>
    <t>・課税自主権の活用</t>
    <rPh sb="1" eb="3">
      <t>カゼイ</t>
    </rPh>
    <rPh sb="3" eb="6">
      <t>ジシュケン</t>
    </rPh>
    <rPh sb="7" eb="9">
      <t>カツヨウ</t>
    </rPh>
    <phoneticPr fontId="3"/>
  </si>
  <si>
    <t>・府税の内訳</t>
    <rPh sb="1" eb="3">
      <t>フゼイ</t>
    </rPh>
    <rPh sb="4" eb="6">
      <t>ウチワケ</t>
    </rPh>
    <phoneticPr fontId="3"/>
  </si>
  <si>
    <t>・府税収入の推移</t>
    <rPh sb="1" eb="5">
      <t>フゼイシュウニュウ</t>
    </rPh>
    <rPh sb="6" eb="8">
      <t>スイイ</t>
    </rPh>
    <phoneticPr fontId="3"/>
  </si>
  <si>
    <t>・地方税をめぐる状況</t>
    <rPh sb="1" eb="4">
      <t>チホウゼイ</t>
    </rPh>
    <rPh sb="8" eb="10">
      <t>ジョウキョウ</t>
    </rPh>
    <phoneticPr fontId="3"/>
  </si>
  <si>
    <t>・滞納整理　　・まとめ</t>
    <rPh sb="1" eb="5">
      <t>タイノウセイリ</t>
    </rPh>
    <phoneticPr fontId="3"/>
  </si>
  <si>
    <t>地方分権改革</t>
    <rPh sb="0" eb="6">
      <t>チホウブンケンカイカク</t>
    </rPh>
    <phoneticPr fontId="3"/>
  </si>
  <si>
    <t>・地方分権改革の流れ</t>
    <rPh sb="1" eb="7">
      <t>チホウブンケンカイカク</t>
    </rPh>
    <rPh sb="8" eb="9">
      <t>ナガ</t>
    </rPh>
    <phoneticPr fontId="3"/>
  </si>
  <si>
    <t>・大阪府の地方分権改革の取組</t>
    <rPh sb="1" eb="4">
      <t>オオサカフ</t>
    </rPh>
    <rPh sb="5" eb="9">
      <t>チホウブンケン</t>
    </rPh>
    <rPh sb="9" eb="11">
      <t>カイカク</t>
    </rPh>
    <rPh sb="12" eb="14">
      <t>トリクミ</t>
    </rPh>
    <phoneticPr fontId="3"/>
  </si>
  <si>
    <t>府の人権施策①</t>
    <rPh sb="0" eb="1">
      <t>フ</t>
    </rPh>
    <rPh sb="2" eb="4">
      <t>ジンケン</t>
    </rPh>
    <rPh sb="4" eb="6">
      <t>セサク</t>
    </rPh>
    <phoneticPr fontId="3"/>
  </si>
  <si>
    <t>・身近な人権のこと</t>
    <phoneticPr fontId="3"/>
  </si>
  <si>
    <t>・大阪府の人権施策</t>
    <phoneticPr fontId="3"/>
  </si>
  <si>
    <t>府の人権施策②</t>
    <rPh sb="0" eb="1">
      <t>フ</t>
    </rPh>
    <rPh sb="2" eb="4">
      <t>ジンケン</t>
    </rPh>
    <rPh sb="4" eb="6">
      <t>セサク</t>
    </rPh>
    <phoneticPr fontId="3"/>
  </si>
  <si>
    <t>35M</t>
    <phoneticPr fontId="3"/>
  </si>
  <si>
    <t>人権講話</t>
    <rPh sb="0" eb="4">
      <t>ジンケンコウワ</t>
    </rPh>
    <phoneticPr fontId="3"/>
  </si>
  <si>
    <t>府の障がい福祉施策</t>
    <rPh sb="0" eb="1">
      <t>フ</t>
    </rPh>
    <rPh sb="2" eb="3">
      <t>ショウ</t>
    </rPh>
    <rPh sb="5" eb="9">
      <t>フクシセサク</t>
    </rPh>
    <phoneticPr fontId="3"/>
  </si>
  <si>
    <t>・「障がい」はどこにある？</t>
    <rPh sb="2" eb="3">
      <t>ショウ</t>
    </rPh>
    <phoneticPr fontId="3"/>
  </si>
  <si>
    <t>・府の障がい福祉施策</t>
    <rPh sb="1" eb="2">
      <t>フ</t>
    </rPh>
    <rPh sb="3" eb="4">
      <t>ショウ</t>
    </rPh>
    <rPh sb="6" eb="8">
      <t>フクシ</t>
    </rPh>
    <rPh sb="8" eb="10">
      <t>セサク</t>
    </rPh>
    <phoneticPr fontId="3"/>
  </si>
  <si>
    <t>会計事務</t>
    <rPh sb="0" eb="4">
      <t>カイケイジム</t>
    </rPh>
    <phoneticPr fontId="3"/>
  </si>
  <si>
    <t>90M</t>
    <phoneticPr fontId="3"/>
  </si>
  <si>
    <t>・新公会計制度について</t>
    <rPh sb="1" eb="2">
      <t>シン</t>
    </rPh>
    <rPh sb="2" eb="3">
      <t>コウ</t>
    </rPh>
    <rPh sb="3" eb="5">
      <t>カイケイ</t>
    </rPh>
    <rPh sb="5" eb="7">
      <t>セイド</t>
    </rPh>
    <phoneticPr fontId="3"/>
  </si>
  <si>
    <t>「大阪」を知ろう！</t>
    <rPh sb="1" eb="3">
      <t>オオサカ</t>
    </rPh>
    <rPh sb="5" eb="6">
      <t>シ</t>
    </rPh>
    <phoneticPr fontId="3"/>
  </si>
  <si>
    <t>70M</t>
    <phoneticPr fontId="3"/>
  </si>
  <si>
    <t>生活衛生室</t>
    <rPh sb="0" eb="2">
      <t>セイカツ</t>
    </rPh>
    <rPh sb="2" eb="4">
      <t>エイセイ</t>
    </rPh>
    <rPh sb="4" eb="5">
      <t>シツ</t>
    </rPh>
    <phoneticPr fontId="3"/>
  </si>
  <si>
    <t>・「大阪」を知ろう！</t>
    <phoneticPr fontId="3"/>
  </si>
  <si>
    <t>　①国語、②歴史・地理、③産業・交通、</t>
    <rPh sb="2" eb="4">
      <t>コクゴ</t>
    </rPh>
    <rPh sb="6" eb="8">
      <t>レキシ</t>
    </rPh>
    <rPh sb="9" eb="11">
      <t>チリ</t>
    </rPh>
    <rPh sb="13" eb="15">
      <t>サンギョウ</t>
    </rPh>
    <rPh sb="16" eb="18">
      <t>コウツウ</t>
    </rPh>
    <phoneticPr fontId="3"/>
  </si>
  <si>
    <t>　④スポーツ、⑤芸術・娯楽、⑥食・生活</t>
    <rPh sb="8" eb="10">
      <t>ゲイジュツ</t>
    </rPh>
    <rPh sb="11" eb="13">
      <t>ゴラク</t>
    </rPh>
    <rPh sb="15" eb="16">
      <t>ショク</t>
    </rPh>
    <rPh sb="17" eb="19">
      <t>セイカツ</t>
    </rPh>
    <phoneticPr fontId="3"/>
  </si>
  <si>
    <t>・「大阪府」を知ろう！</t>
    <rPh sb="2" eb="5">
      <t>オオサカフ</t>
    </rPh>
    <rPh sb="7" eb="8">
      <t>シ</t>
    </rPh>
    <phoneticPr fontId="3"/>
  </si>
  <si>
    <t>保健医療室感染症対策支援課</t>
    <rPh sb="0" eb="5">
      <t>ホケンイリョウシツ</t>
    </rPh>
    <rPh sb="5" eb="8">
      <t>カンセンショウ</t>
    </rPh>
    <rPh sb="8" eb="13">
      <t>タイサクシエンカ</t>
    </rPh>
    <phoneticPr fontId="3"/>
  </si>
  <si>
    <t>・「大阪」をもっと知ろう！</t>
    <rPh sb="2" eb="4">
      <t>オオサカ</t>
    </rPh>
    <rPh sb="9" eb="10">
      <t>シ</t>
    </rPh>
    <phoneticPr fontId="3"/>
  </si>
  <si>
    <t>府の災害対策と防災体制</t>
    <rPh sb="0" eb="1">
      <t>フ</t>
    </rPh>
    <rPh sb="2" eb="6">
      <t>サイガイタイサク</t>
    </rPh>
    <rPh sb="7" eb="11">
      <t>ボウサイタイセイ</t>
    </rPh>
    <phoneticPr fontId="3"/>
  </si>
  <si>
    <t>・危機事象とはどんなもの</t>
    <rPh sb="1" eb="3">
      <t>キキ</t>
    </rPh>
    <rPh sb="3" eb="5">
      <t>ジショウ</t>
    </rPh>
    <phoneticPr fontId="3"/>
  </si>
  <si>
    <t>・さまざまな災害による被害</t>
    <rPh sb="6" eb="8">
      <t>サイガイ</t>
    </rPh>
    <rPh sb="11" eb="13">
      <t>ヒガイ</t>
    </rPh>
    <phoneticPr fontId="3"/>
  </si>
  <si>
    <t>・大阪府応急対策実施組織</t>
    <rPh sb="1" eb="4">
      <t>オオサカフ</t>
    </rPh>
    <rPh sb="4" eb="6">
      <t>オウキュウ</t>
    </rPh>
    <rPh sb="6" eb="12">
      <t>タイサクジッシソシキ</t>
    </rPh>
    <phoneticPr fontId="3"/>
  </si>
  <si>
    <t>・大阪府職員としての心構え　他</t>
    <rPh sb="1" eb="6">
      <t>オオサカフショクイン</t>
    </rPh>
    <rPh sb="10" eb="12">
      <t>ココロガマ</t>
    </rPh>
    <rPh sb="14" eb="15">
      <t>ホカ</t>
    </rPh>
    <phoneticPr fontId="3"/>
  </si>
  <si>
    <t>府議会の仕組み</t>
    <rPh sb="0" eb="3">
      <t>フギカイ</t>
    </rPh>
    <rPh sb="4" eb="6">
      <t>シク</t>
    </rPh>
    <phoneticPr fontId="3"/>
  </si>
  <si>
    <t>・府議会の役割</t>
    <rPh sb="1" eb="4">
      <t>フギカイ</t>
    </rPh>
    <rPh sb="5" eb="7">
      <t>ヤクワリ</t>
    </rPh>
    <phoneticPr fontId="3"/>
  </si>
  <si>
    <t>・府議会議員の選挙</t>
    <rPh sb="1" eb="4">
      <t>フギカイ</t>
    </rPh>
    <rPh sb="4" eb="6">
      <t>ギイン</t>
    </rPh>
    <rPh sb="7" eb="9">
      <t>センキョ</t>
    </rPh>
    <phoneticPr fontId="3"/>
  </si>
  <si>
    <t>・府議会のしくみ</t>
    <rPh sb="1" eb="4">
      <t>フギカイ</t>
    </rPh>
    <phoneticPr fontId="3"/>
  </si>
  <si>
    <t>・会議の流れ</t>
    <rPh sb="1" eb="3">
      <t>カイギ</t>
    </rPh>
    <rPh sb="4" eb="5">
      <t>ナガ</t>
    </rPh>
    <phoneticPr fontId="3"/>
  </si>
  <si>
    <t>情報公開制度・個人情報保護制度</t>
    <rPh sb="0" eb="4">
      <t>ジョウホウコウカイ</t>
    </rPh>
    <rPh sb="4" eb="6">
      <t>セイド</t>
    </rPh>
    <rPh sb="7" eb="13">
      <t>コジンジョウホウホゴ</t>
    </rPh>
    <rPh sb="13" eb="15">
      <t>セイド</t>
    </rPh>
    <phoneticPr fontId="3"/>
  </si>
  <si>
    <t>・情報公開制度</t>
    <rPh sb="1" eb="7">
      <t>ジョウホウコウカイセイド</t>
    </rPh>
    <phoneticPr fontId="3"/>
  </si>
  <si>
    <t>行政DXの推進と情報セキュリティ</t>
    <rPh sb="0" eb="2">
      <t>ギョウセイ</t>
    </rPh>
    <rPh sb="5" eb="7">
      <t>スイシン</t>
    </rPh>
    <rPh sb="8" eb="10">
      <t>ジョウホウ</t>
    </rPh>
    <phoneticPr fontId="3"/>
  </si>
  <si>
    <t>先輩からのアドバイス</t>
    <rPh sb="0" eb="2">
      <t>センパイ</t>
    </rPh>
    <phoneticPr fontId="3"/>
  </si>
  <si>
    <t>・先輩からのアドバイス</t>
    <rPh sb="1" eb="3">
      <t>センパイ</t>
    </rPh>
    <phoneticPr fontId="3"/>
  </si>
  <si>
    <t>法的思考の基礎</t>
    <rPh sb="0" eb="2">
      <t>ホウテキ</t>
    </rPh>
    <rPh sb="2" eb="4">
      <t>シコウ</t>
    </rPh>
    <rPh sb="5" eb="7">
      <t>キソ</t>
    </rPh>
    <phoneticPr fontId="3"/>
  </si>
  <si>
    <t>株式会社東京リーガルマインド</t>
    <rPh sb="0" eb="2">
      <t>カブシキ</t>
    </rPh>
    <rPh sb="2" eb="4">
      <t>カイシャ</t>
    </rPh>
    <rPh sb="4" eb="6">
      <t>トウキョウ</t>
    </rPh>
    <phoneticPr fontId="3"/>
  </si>
  <si>
    <t>・第１編「法」とは何か</t>
    <rPh sb="1" eb="2">
      <t>ダイ</t>
    </rPh>
    <rPh sb="3" eb="4">
      <t>ペン</t>
    </rPh>
    <rPh sb="5" eb="6">
      <t>ホウ</t>
    </rPh>
    <rPh sb="9" eb="10">
      <t>ナニ</t>
    </rPh>
    <phoneticPr fontId="3"/>
  </si>
  <si>
    <t>坪倉 直人　講師</t>
    <rPh sb="0" eb="2">
      <t>ツボクラ</t>
    </rPh>
    <rPh sb="3" eb="5">
      <t>ナオト</t>
    </rPh>
    <rPh sb="6" eb="8">
      <t>コウシ</t>
    </rPh>
    <phoneticPr fontId="3"/>
  </si>
  <si>
    <t>・第２編「法」の適用</t>
    <rPh sb="1" eb="2">
      <t>ダイ</t>
    </rPh>
    <rPh sb="3" eb="4">
      <t>ペン</t>
    </rPh>
    <rPh sb="5" eb="6">
      <t>ホウ</t>
    </rPh>
    <rPh sb="8" eb="10">
      <t>テキヨウ</t>
    </rPh>
    <phoneticPr fontId="3"/>
  </si>
  <si>
    <t>・第３編 法律用語の公式</t>
    <rPh sb="1" eb="2">
      <t>ダイ</t>
    </rPh>
    <rPh sb="3" eb="4">
      <t>ペン</t>
    </rPh>
    <rPh sb="5" eb="7">
      <t>ホウリツ</t>
    </rPh>
    <rPh sb="7" eb="9">
      <t>ヨウゴ</t>
    </rPh>
    <rPh sb="10" eb="12">
      <t>コウシキ</t>
    </rPh>
    <phoneticPr fontId="3"/>
  </si>
  <si>
    <t>・第４編「法」の解釈</t>
    <rPh sb="1" eb="2">
      <t>ダイ</t>
    </rPh>
    <rPh sb="3" eb="4">
      <t>ペン</t>
    </rPh>
    <rPh sb="5" eb="6">
      <t>ホウ</t>
    </rPh>
    <rPh sb="8" eb="10">
      <t>カイシャク</t>
    </rPh>
    <phoneticPr fontId="3"/>
  </si>
  <si>
    <t>・第９編 地方自治制度</t>
    <rPh sb="1" eb="2">
      <t>ダイ</t>
    </rPh>
    <rPh sb="2" eb="2">
      <t>ペン</t>
    </rPh>
    <rPh sb="3" eb="4">
      <t>ヘン</t>
    </rPh>
    <rPh sb="5" eb="11">
      <t>チホウジチセイド</t>
    </rPh>
    <phoneticPr fontId="3"/>
  </si>
  <si>
    <t>・第１０編 地方公務員法</t>
    <rPh sb="1" eb="2">
      <t>ペンダイヘンチホウコウムインホウ</t>
    </rPh>
    <phoneticPr fontId="3"/>
  </si>
  <si>
    <t>平均目的達成度（％）</t>
    <rPh sb="0" eb="2">
      <t>ヘイキン</t>
    </rPh>
    <rPh sb="2" eb="4">
      <t>モクテキ</t>
    </rPh>
    <rPh sb="4" eb="6">
      <t>タッセイ</t>
    </rPh>
    <rPh sb="6" eb="7">
      <t>ド</t>
    </rPh>
    <phoneticPr fontId="3"/>
  </si>
  <si>
    <t>平均研修内容評価値（５段階評価）</t>
    <rPh sb="0" eb="2">
      <t>ヘイキン</t>
    </rPh>
    <rPh sb="2" eb="4">
      <t>ケンシュウ</t>
    </rPh>
    <rPh sb="4" eb="6">
      <t>ナイヨウ</t>
    </rPh>
    <rPh sb="6" eb="8">
      <t>ヒョウカ</t>
    </rPh>
    <rPh sb="8" eb="9">
      <t>チ</t>
    </rPh>
    <rPh sb="11" eb="13">
      <t>ダンカイ</t>
    </rPh>
    <rPh sb="13" eb="15">
      <t>ヒョウカ</t>
    </rPh>
    <phoneticPr fontId="3"/>
  </si>
  <si>
    <t>・</t>
  </si>
  <si>
    <t xml:space="preserve"> 研修実施状況報告書 </t>
    <rPh sb="1" eb="3">
      <t>ケンシュウ</t>
    </rPh>
    <rPh sb="3" eb="5">
      <t>ジッシ</t>
    </rPh>
    <rPh sb="5" eb="7">
      <t>ジョウキョウ</t>
    </rPh>
    <rPh sb="7" eb="10">
      <t>ホウコクショ</t>
    </rPh>
    <phoneticPr fontId="3"/>
  </si>
  <si>
    <t>研修名（科目名）：  主査級職員研修（マネジメント基礎）</t>
    <rPh sb="0" eb="2">
      <t>ケンシュウ</t>
    </rPh>
    <rPh sb="2" eb="3">
      <t>メイ</t>
    </rPh>
    <rPh sb="4" eb="7">
      <t>カモクメイ</t>
    </rPh>
    <rPh sb="11" eb="13">
      <t>シュサ</t>
    </rPh>
    <rPh sb="13" eb="14">
      <t>キュウ</t>
    </rPh>
    <rPh sb="14" eb="16">
      <t>ショクイン</t>
    </rPh>
    <rPh sb="16" eb="18">
      <t>ケンシュウ</t>
    </rPh>
    <rPh sb="25" eb="27">
      <t>キソ</t>
    </rPh>
    <phoneticPr fontId="3"/>
  </si>
  <si>
    <t>1 研修企画</t>
    <phoneticPr fontId="3"/>
  </si>
  <si>
    <t xml:space="preserve"> (1) ねらい
</t>
    <phoneticPr fontId="3"/>
  </si>
  <si>
    <t>主査級職員として必要な能力のうち、マネジメント力やOJTを担う職員の指導力の向上を図る。</t>
    <phoneticPr fontId="3"/>
  </si>
  <si>
    <t>　</t>
    <phoneticPr fontId="3"/>
  </si>
  <si>
    <t>2 実施状況</t>
    <phoneticPr fontId="3"/>
  </si>
  <si>
    <t xml:space="preserve"> (1) 対象者</t>
    <phoneticPr fontId="3"/>
  </si>
  <si>
    <t xml:space="preserve"> (2) 研修生</t>
    <phoneticPr fontId="3"/>
  </si>
  <si>
    <t>合計</t>
    <phoneticPr fontId="3"/>
  </si>
  <si>
    <t>指名</t>
    <rPh sb="0" eb="2">
      <t>シメイ</t>
    </rPh>
    <phoneticPr fontId="3"/>
  </si>
  <si>
    <t>申込</t>
    <rPh sb="0" eb="2">
      <t>モウシコミ</t>
    </rPh>
    <phoneticPr fontId="3"/>
  </si>
  <si>
    <t xml:space="preserve"> (3)実施時期・場所
</t>
    <rPh sb="4" eb="6">
      <t>ジッシ</t>
    </rPh>
    <rPh sb="6" eb="8">
      <t>ジキ</t>
    </rPh>
    <rPh sb="9" eb="11">
      <t>バショ</t>
    </rPh>
    <phoneticPr fontId="3"/>
  </si>
  <si>
    <t xml:space="preserve">時期
</t>
    <rPh sb="0" eb="2">
      <t>ジキ</t>
    </rPh>
    <phoneticPr fontId="3"/>
  </si>
  <si>
    <t>職員研修センター　研修室大（咲洲庁舎３２階）</t>
    <rPh sb="0" eb="4">
      <t>ショクインケンシュウ</t>
    </rPh>
    <rPh sb="9" eb="12">
      <t>ケンシュウシツ</t>
    </rPh>
    <rPh sb="12" eb="13">
      <t>ダイ</t>
    </rPh>
    <rPh sb="14" eb="16">
      <t>サキシマ</t>
    </rPh>
    <rPh sb="16" eb="18">
      <t>チョウシャ</t>
    </rPh>
    <rPh sb="20" eb="21">
      <t>カイ</t>
    </rPh>
    <phoneticPr fontId="3"/>
  </si>
  <si>
    <t xml:space="preserve"> (4) 日数（時間）</t>
    <phoneticPr fontId="3"/>
  </si>
  <si>
    <t>１日</t>
    <rPh sb="1" eb="2">
      <t>ヒ</t>
    </rPh>
    <phoneticPr fontId="3"/>
  </si>
  <si>
    <t>4H30Ｍ</t>
    <phoneticPr fontId="3"/>
  </si>
  <si>
    <t xml:space="preserve"> (5) 内容</t>
    <phoneticPr fontId="3"/>
  </si>
  <si>
    <t>○</t>
    <phoneticPr fontId="3"/>
  </si>
  <si>
    <t>マネジメント基礎</t>
    <phoneticPr fontId="3"/>
  </si>
  <si>
    <t>4Ｈ30Ｍ</t>
    <phoneticPr fontId="3"/>
  </si>
  <si>
    <t>・求められる役割とは</t>
    <phoneticPr fontId="3"/>
  </si>
  <si>
    <t>株式会社東京リーガルマンド</t>
    <rPh sb="0" eb="4">
      <t>カブシキガイシャ</t>
    </rPh>
    <rPh sb="4" eb="6">
      <t>トウキョウ</t>
    </rPh>
    <phoneticPr fontId="3"/>
  </si>
  <si>
    <t>・主査級職員としての個人の生産性を</t>
    <rPh sb="1" eb="3">
      <t>シュサ</t>
    </rPh>
    <rPh sb="3" eb="4">
      <t>キュウ</t>
    </rPh>
    <rPh sb="4" eb="6">
      <t>ショクイン</t>
    </rPh>
    <rPh sb="10" eb="12">
      <t>コジン</t>
    </rPh>
    <rPh sb="13" eb="16">
      <t>セイサンセイ</t>
    </rPh>
    <phoneticPr fontId="3"/>
  </si>
  <si>
    <t>西嶋 衞司　講師</t>
    <rPh sb="6" eb="8">
      <t>コウシ</t>
    </rPh>
    <phoneticPr fontId="3"/>
  </si>
  <si>
    <t>　高める</t>
    <phoneticPr fontId="3"/>
  </si>
  <si>
    <t>・部下・後輩の業務遂行を支援し</t>
    <rPh sb="1" eb="3">
      <t>ブカ</t>
    </rPh>
    <rPh sb="4" eb="6">
      <t>コウハイ</t>
    </rPh>
    <rPh sb="7" eb="9">
      <t>ギョウム</t>
    </rPh>
    <rPh sb="9" eb="11">
      <t>スイコウ</t>
    </rPh>
    <rPh sb="12" eb="14">
      <t>シエン</t>
    </rPh>
    <phoneticPr fontId="3"/>
  </si>
  <si>
    <t>　早期戦略化する</t>
    <phoneticPr fontId="3"/>
  </si>
  <si>
    <t>・現場のリスク管理～適切なチェック～</t>
    <rPh sb="1" eb="3">
      <t>ゲンバ</t>
    </rPh>
    <rPh sb="7" eb="9">
      <t>カンリ</t>
    </rPh>
    <rPh sb="10" eb="12">
      <t>テキセツ</t>
    </rPh>
    <phoneticPr fontId="3"/>
  </si>
  <si>
    <t>・まとめ</t>
    <phoneticPr fontId="3"/>
  </si>
  <si>
    <t>　　</t>
    <phoneticPr fontId="3"/>
  </si>
  <si>
    <t>研修名（科目名）：評価者研修（事例研修）</t>
    <rPh sb="0" eb="2">
      <t>ケンシュウ</t>
    </rPh>
    <rPh sb="2" eb="3">
      <t>メイ</t>
    </rPh>
    <rPh sb="4" eb="7">
      <t>カモクメイ</t>
    </rPh>
    <rPh sb="15" eb="17">
      <t>ジレイ</t>
    </rPh>
    <rPh sb="17" eb="19">
      <t>ケンシュウ</t>
    </rPh>
    <phoneticPr fontId="11"/>
  </si>
  <si>
    <t xml:space="preserve"> (1) ねらい</t>
    <phoneticPr fontId="3"/>
  </si>
  <si>
    <t>人事評価制度について、評価者として制度の理解を深めるとともに、事例演習等を通じて適切な評価の内容を学ぶことにより、評価能力の向上を図る。</t>
    <phoneticPr fontId="3"/>
  </si>
  <si>
    <t>出席者</t>
    <rPh sb="0" eb="3">
      <t>シュッセキシャ</t>
    </rPh>
    <phoneticPr fontId="3"/>
  </si>
  <si>
    <t>場所</t>
    <phoneticPr fontId="3"/>
  </si>
  <si>
    <t>職員研修センター　研修室大</t>
    <rPh sb="0" eb="4">
      <t>ショクインケンシュウ</t>
    </rPh>
    <rPh sb="9" eb="12">
      <t>ケンシュウシツ</t>
    </rPh>
    <rPh sb="12" eb="13">
      <t>ダイ</t>
    </rPh>
    <phoneticPr fontId="3"/>
  </si>
  <si>
    <t>1日</t>
    <rPh sb="1" eb="2">
      <t>ニチ</t>
    </rPh>
    <phoneticPr fontId="3"/>
  </si>
  <si>
    <t>3H</t>
    <phoneticPr fontId="3"/>
  </si>
  <si>
    <t>講義</t>
    <rPh sb="0" eb="2">
      <t>コウギ</t>
    </rPh>
    <phoneticPr fontId="3"/>
  </si>
  <si>
    <t>株式会社東京リーガルマインド</t>
    <rPh sb="0" eb="6">
      <t>カブシキガイシャトウキョウ</t>
    </rPh>
    <phoneticPr fontId="3"/>
  </si>
  <si>
    <t>・事例演習</t>
    <rPh sb="1" eb="5">
      <t>ジレイエンシュウ</t>
    </rPh>
    <phoneticPr fontId="3"/>
  </si>
  <si>
    <t>小玉 奈保子　講師</t>
    <rPh sb="0" eb="2">
      <t>コダマ</t>
    </rPh>
    <rPh sb="3" eb="6">
      <t>ナホコ</t>
    </rPh>
    <rPh sb="7" eb="9">
      <t>コウシ</t>
    </rPh>
    <phoneticPr fontId="3"/>
  </si>
  <si>
    <t>・グループ討議・発表</t>
    <rPh sb="5" eb="7">
      <t>トウギ</t>
    </rPh>
    <rPh sb="8" eb="10">
      <t>ハッピョウ</t>
    </rPh>
    <phoneticPr fontId="3"/>
  </si>
  <si>
    <t>出席率（％）</t>
    <rPh sb="0" eb="2">
      <t>シュッセキ</t>
    </rPh>
    <rPh sb="2" eb="3">
      <t>リツ</t>
    </rPh>
    <phoneticPr fontId="3"/>
  </si>
  <si>
    <t>研修名（科目名）：評価者研修（面談研修）</t>
    <rPh sb="0" eb="2">
      <t>ケンシュウ</t>
    </rPh>
    <rPh sb="2" eb="3">
      <t>メイ</t>
    </rPh>
    <rPh sb="4" eb="7">
      <t>カモクメイ</t>
    </rPh>
    <rPh sb="15" eb="17">
      <t>メンダン</t>
    </rPh>
    <rPh sb="17" eb="19">
      <t>ケンシュウ</t>
    </rPh>
    <phoneticPr fontId="11"/>
  </si>
  <si>
    <t>部下との面談を実施する際のポイントや手法、注意点を理解し、面談能力の向上を図る。</t>
    <phoneticPr fontId="3"/>
  </si>
  <si>
    <t>職員研修センター　研修室大</t>
    <rPh sb="0" eb="4">
      <t>ショクインケンシュウ</t>
    </rPh>
    <rPh sb="9" eb="11">
      <t>ケンシュウ</t>
    </rPh>
    <rPh sb="11" eb="12">
      <t>シツ</t>
    </rPh>
    <rPh sb="12" eb="13">
      <t>ダイ</t>
    </rPh>
    <phoneticPr fontId="3"/>
  </si>
  <si>
    <t>4H</t>
    <phoneticPr fontId="3"/>
  </si>
  <si>
    <t>・面談の進め方のポイント</t>
    <rPh sb="1" eb="3">
      <t>メンダン</t>
    </rPh>
    <rPh sb="4" eb="5">
      <t>スス</t>
    </rPh>
    <rPh sb="6" eb="7">
      <t>カタ</t>
    </rPh>
    <phoneticPr fontId="3"/>
  </si>
  <si>
    <t>・面談</t>
    <rPh sb="1" eb="3">
      <t>メンダン</t>
    </rPh>
    <phoneticPr fontId="3"/>
  </si>
  <si>
    <t>　ロールプレイング</t>
    <phoneticPr fontId="3"/>
  </si>
  <si>
    <t>・グループ討議・講評</t>
    <rPh sb="5" eb="7">
      <t>トウギ</t>
    </rPh>
    <rPh sb="8" eb="10">
      <t>コウヒョウ</t>
    </rPh>
    <phoneticPr fontId="3"/>
  </si>
  <si>
    <t xml:space="preserve">研修名（科目名）：主査級昇任考査必須研修　戦略的思考力パワーアップ研修 </t>
    <rPh sb="0" eb="2">
      <t>ケンシュウ</t>
    </rPh>
    <rPh sb="2" eb="3">
      <t>メイ</t>
    </rPh>
    <rPh sb="4" eb="7">
      <t>カモクメイ</t>
    </rPh>
    <rPh sb="9" eb="11">
      <t>シュサ</t>
    </rPh>
    <rPh sb="11" eb="12">
      <t>キュウ</t>
    </rPh>
    <rPh sb="12" eb="20">
      <t>ショウニンコウサヒッスケンシュウ</t>
    </rPh>
    <phoneticPr fontId="3"/>
  </si>
  <si>
    <t>政策形成のプロセスや戦略的思考法の基礎知識などを学ぶことにより、政策形成の基礎となる企画立案能力や戦略的思考力を養成する。</t>
    <phoneticPr fontId="3"/>
  </si>
  <si>
    <t>９時３０分～１７時３０分</t>
    <rPh sb="1" eb="2">
      <t>ジ</t>
    </rPh>
    <rPh sb="4" eb="5">
      <t>フン</t>
    </rPh>
    <rPh sb="8" eb="9">
      <t>ジ</t>
    </rPh>
    <rPh sb="11" eb="12">
      <t>フン</t>
    </rPh>
    <phoneticPr fontId="3"/>
  </si>
  <si>
    <t>職員研修センター　研修室大（咲州庁舎３２階）</t>
    <rPh sb="0" eb="2">
      <t>ショクイン</t>
    </rPh>
    <rPh sb="2" eb="4">
      <t>ケンシュウ</t>
    </rPh>
    <rPh sb="9" eb="11">
      <t>ケンシュウ</t>
    </rPh>
    <rPh sb="11" eb="12">
      <t>シツ</t>
    </rPh>
    <rPh sb="12" eb="13">
      <t>ダイ</t>
    </rPh>
    <rPh sb="14" eb="16">
      <t>サキシマ</t>
    </rPh>
    <rPh sb="16" eb="18">
      <t>チョウシャ</t>
    </rPh>
    <rPh sb="20" eb="21">
      <t>カイ</t>
    </rPh>
    <phoneticPr fontId="3"/>
  </si>
  <si>
    <t>１日</t>
    <rPh sb="1" eb="2">
      <t>ニチ</t>
    </rPh>
    <phoneticPr fontId="3"/>
  </si>
  <si>
    <t>・戦略的思考とは何か</t>
    <rPh sb="1" eb="3">
      <t>センリャク</t>
    </rPh>
    <rPh sb="3" eb="4">
      <t>テキ</t>
    </rPh>
    <rPh sb="4" eb="6">
      <t>シコウ</t>
    </rPh>
    <rPh sb="8" eb="9">
      <t>ナニ</t>
    </rPh>
    <phoneticPr fontId="3"/>
  </si>
  <si>
    <t>・外部環境分析</t>
    <rPh sb="1" eb="3">
      <t>ガイブ</t>
    </rPh>
    <rPh sb="3" eb="5">
      <t>カンキョウ</t>
    </rPh>
    <rPh sb="5" eb="7">
      <t>ブンセキ</t>
    </rPh>
    <phoneticPr fontId="3"/>
  </si>
  <si>
    <t>・内部環境分析</t>
    <rPh sb="1" eb="3">
      <t>ナイブ</t>
    </rPh>
    <rPh sb="3" eb="5">
      <t>カンキョウ</t>
    </rPh>
    <rPh sb="5" eb="7">
      <t>ブンセキ</t>
    </rPh>
    <phoneticPr fontId="3"/>
  </si>
  <si>
    <t>・論理的思考スキル</t>
    <rPh sb="1" eb="4">
      <t>ロンリテキ</t>
    </rPh>
    <rPh sb="4" eb="6">
      <t>シコウ</t>
    </rPh>
    <phoneticPr fontId="3"/>
  </si>
  <si>
    <t>・理解度テスト</t>
    <rPh sb="1" eb="4">
      <t>リカイド</t>
    </rPh>
    <phoneticPr fontId="3"/>
  </si>
  <si>
    <t xml:space="preserve">研修名（科目名）：部下職員指導支援研修 </t>
    <rPh sb="0" eb="2">
      <t>ケンシュウ</t>
    </rPh>
    <rPh sb="2" eb="3">
      <t>メイ</t>
    </rPh>
    <rPh sb="4" eb="7">
      <t>カモクメイ</t>
    </rPh>
    <phoneticPr fontId="3"/>
  </si>
  <si>
    <t>部局・所属における個別指導研修等の実施にあたり、専門家の助言を通じて適切な指導手法を習得する。</t>
    <phoneticPr fontId="3"/>
  </si>
  <si>
    <t>（２）個別指導研修等に関係する主査級以上の職員で所属長が推薦する者</t>
    <phoneticPr fontId="3"/>
  </si>
  <si>
    <t>申込</t>
  </si>
  <si>
    <t>うち（３）
のみ（指名）</t>
    <rPh sb="9" eb="11">
      <t>シメイ</t>
    </rPh>
    <phoneticPr fontId="3"/>
  </si>
  <si>
    <t>出席者</t>
    <rPh sb="0" eb="3">
      <t>シュッセキシャ</t>
    </rPh>
    <phoneticPr fontId="11"/>
  </si>
  <si>
    <t>出席率（％）</t>
    <phoneticPr fontId="3"/>
  </si>
  <si>
    <t>９時３０分～１７時３０分</t>
    <phoneticPr fontId="3"/>
  </si>
  <si>
    <t>職員研修センター　研修室大（咲洲庁舎３２階）</t>
    <rPh sb="0" eb="2">
      <t>ショクイン</t>
    </rPh>
    <rPh sb="2" eb="4">
      <t>ケンシュウ</t>
    </rPh>
    <rPh sb="9" eb="11">
      <t>ケンシュウ</t>
    </rPh>
    <rPh sb="11" eb="12">
      <t>シツ</t>
    </rPh>
    <rPh sb="12" eb="13">
      <t>ダイ</t>
    </rPh>
    <rPh sb="14" eb="16">
      <t>サキシマ</t>
    </rPh>
    <rPh sb="16" eb="18">
      <t>チョウシャ</t>
    </rPh>
    <rPh sb="20" eb="21">
      <t>カイ</t>
    </rPh>
    <phoneticPr fontId="3"/>
  </si>
  <si>
    <t>(1)(2) 6.5H 
(3)   7H</t>
    <phoneticPr fontId="3"/>
  </si>
  <si>
    <t>講義</t>
    <phoneticPr fontId="3"/>
  </si>
  <si>
    <t>分限処分の指針</t>
    <phoneticPr fontId="3"/>
  </si>
  <si>
    <t>・研修の趣旨、概要</t>
  </si>
  <si>
    <t>人事課</t>
    <rPh sb="0" eb="3">
      <t>ジンジカ</t>
    </rPh>
    <phoneticPr fontId="3"/>
  </si>
  <si>
    <t>・職員の分限に関する条例</t>
    <rPh sb="1" eb="3">
      <t>ショクイン</t>
    </rPh>
    <rPh sb="4" eb="6">
      <t>ブンゲン</t>
    </rPh>
    <rPh sb="7" eb="8">
      <t>カン</t>
    </rPh>
    <rPh sb="10" eb="12">
      <t>ジョウレイ</t>
    </rPh>
    <phoneticPr fontId="3"/>
  </si>
  <si>
    <t>・大阪府分限処分の指針</t>
    <rPh sb="1" eb="4">
      <t>オオサカフ</t>
    </rPh>
    <rPh sb="4" eb="6">
      <t>ブンゲン</t>
    </rPh>
    <rPh sb="6" eb="8">
      <t>ショブン</t>
    </rPh>
    <rPh sb="9" eb="11">
      <t>シシン</t>
    </rPh>
    <phoneticPr fontId="3"/>
  </si>
  <si>
    <t>講義と演習</t>
    <phoneticPr fontId="3"/>
  </si>
  <si>
    <t>課題を抱える部下職員等の</t>
    <phoneticPr fontId="3"/>
  </si>
  <si>
    <t>・課題ある職員とは</t>
    <rPh sb="1" eb="3">
      <t>カダイ</t>
    </rPh>
    <rPh sb="5" eb="7">
      <t>ショクイン</t>
    </rPh>
    <phoneticPr fontId="3"/>
  </si>
  <si>
    <t>指導・アドバイス方法等１</t>
    <phoneticPr fontId="3"/>
  </si>
  <si>
    <t>・指導力を高める職場での部下対応</t>
    <rPh sb="1" eb="4">
      <t>シドウリョク</t>
    </rPh>
    <rPh sb="5" eb="6">
      <t>タカ</t>
    </rPh>
    <rPh sb="8" eb="10">
      <t>ショクバ</t>
    </rPh>
    <rPh sb="12" eb="16">
      <t>ブカタイオウ</t>
    </rPh>
    <phoneticPr fontId="3"/>
  </si>
  <si>
    <t>職場での指導方法等</t>
    <phoneticPr fontId="3"/>
  </si>
  <si>
    <t>・部下の特徴に合わせたアドバイスの仕方</t>
    <rPh sb="1" eb="3">
      <t>ブカ</t>
    </rPh>
    <rPh sb="4" eb="6">
      <t>トクチョウ</t>
    </rPh>
    <rPh sb="7" eb="8">
      <t>ア</t>
    </rPh>
    <rPh sb="17" eb="19">
      <t>シカタ</t>
    </rPh>
    <phoneticPr fontId="3"/>
  </si>
  <si>
    <t>株式会社東京リーガルマインド</t>
    <rPh sb="4" eb="6">
      <t>トウキョウ</t>
    </rPh>
    <phoneticPr fontId="3"/>
  </si>
  <si>
    <t>・メンタル不調者への対応</t>
    <rPh sb="5" eb="8">
      <t>フチョウシャ</t>
    </rPh>
    <rPh sb="10" eb="12">
      <t>タイオウ</t>
    </rPh>
    <phoneticPr fontId="3"/>
  </si>
  <si>
    <t>小西 繁雄　講師</t>
    <rPh sb="0" eb="2">
      <t>コニシ</t>
    </rPh>
    <rPh sb="3" eb="5">
      <t>シゲオ</t>
    </rPh>
    <phoneticPr fontId="3"/>
  </si>
  <si>
    <t>・事例検討</t>
    <rPh sb="1" eb="3">
      <t>ジレイ</t>
    </rPh>
    <rPh sb="3" eb="5">
      <t>ケントウ</t>
    </rPh>
    <phoneticPr fontId="3"/>
  </si>
  <si>
    <t>２H</t>
    <phoneticPr fontId="3"/>
  </si>
  <si>
    <t>・大阪府における分限処分</t>
    <phoneticPr fontId="3"/>
  </si>
  <si>
    <t>指導・アドバイス方法等２</t>
    <phoneticPr fontId="3"/>
  </si>
  <si>
    <t>・管理職としての対応</t>
  </si>
  <si>
    <t>法的視点での対処方法等</t>
    <phoneticPr fontId="3"/>
  </si>
  <si>
    <t>・労働法的考え方と対応</t>
  </si>
  <si>
    <t>・パワハラ・メンタルシック対応</t>
    <rPh sb="13" eb="15">
      <t>タイオウ</t>
    </rPh>
    <phoneticPr fontId="3"/>
  </si>
  <si>
    <t>吉田 肇　講師</t>
    <rPh sb="0" eb="2">
      <t>ヨシダ</t>
    </rPh>
    <rPh sb="3" eb="4">
      <t>ハジメ</t>
    </rPh>
    <phoneticPr fontId="3"/>
  </si>
  <si>
    <t>・適格性欠如の分限免職事例の検討</t>
    <phoneticPr fontId="3"/>
  </si>
  <si>
    <t>・訴訟で役立つ記載のポイント</t>
    <rPh sb="1" eb="3">
      <t>ソショウ</t>
    </rPh>
    <rPh sb="4" eb="6">
      <t>ヤクダ</t>
    </rPh>
    <rPh sb="7" eb="9">
      <t>キサイ</t>
    </rPh>
    <phoneticPr fontId="3"/>
  </si>
  <si>
    <t>・証拠を作成・管理するときの注意</t>
    <rPh sb="1" eb="3">
      <t>ショウコ</t>
    </rPh>
    <rPh sb="4" eb="6">
      <t>サクセイ</t>
    </rPh>
    <rPh sb="7" eb="9">
      <t>カンリ</t>
    </rPh>
    <rPh sb="14" eb="16">
      <t>チュウイ</t>
    </rPh>
    <phoneticPr fontId="3"/>
  </si>
  <si>
    <t>分限対応の流れ等</t>
    <phoneticPr fontId="3"/>
  </si>
  <si>
    <t>３０M</t>
    <phoneticPr fontId="3"/>
  </si>
  <si>
    <t>研修名（科目名）：仕事力向上・コンプライアンス研修Ⅰ</t>
    <rPh sb="0" eb="2">
      <t>ケンシュウ</t>
    </rPh>
    <rPh sb="2" eb="3">
      <t>メイ</t>
    </rPh>
    <rPh sb="4" eb="7">
      <t>カモクメイ</t>
    </rPh>
    <rPh sb="9" eb="14">
      <t>シゴトリョクコウジョウ</t>
    </rPh>
    <rPh sb="23" eb="25">
      <t>ケンシュウ</t>
    </rPh>
    <phoneticPr fontId="3"/>
  </si>
  <si>
    <t>職員の能力の自発的な発展を促すため、自己のキャリアを振り返り、自己理解を深めること等を通じて、意識改革を行い、モチベーションの向上を図るとともに、公務員倫理、コンプライアンスについて、認識を深める。</t>
    <phoneticPr fontId="3"/>
  </si>
  <si>
    <t>９時３０分　～　１７時３０分</t>
    <phoneticPr fontId="3"/>
  </si>
  <si>
    <t>職員研修センター　研修室８（咲洲庁舎３１階）</t>
    <rPh sb="0" eb="2">
      <t>ショクイン</t>
    </rPh>
    <rPh sb="2" eb="4">
      <t>ケンシュウ</t>
    </rPh>
    <rPh sb="9" eb="11">
      <t>ケンシュウ</t>
    </rPh>
    <rPh sb="11" eb="12">
      <t>シツ</t>
    </rPh>
    <rPh sb="14" eb="16">
      <t>サキシマ</t>
    </rPh>
    <rPh sb="16" eb="18">
      <t>チョウシャ</t>
    </rPh>
    <rPh sb="20" eb="21">
      <t>カイ</t>
    </rPh>
    <phoneticPr fontId="3"/>
  </si>
  <si>
    <t>講話</t>
    <rPh sb="0" eb="2">
      <t>コウワ</t>
    </rPh>
    <phoneticPr fontId="3"/>
  </si>
  <si>
    <t>公務員倫理・服務管理</t>
    <rPh sb="0" eb="3">
      <t>コウムイン</t>
    </rPh>
    <rPh sb="3" eb="5">
      <t>リンリ</t>
    </rPh>
    <rPh sb="6" eb="8">
      <t>フクム</t>
    </rPh>
    <rPh sb="8" eb="10">
      <t>カンリ</t>
    </rPh>
    <phoneticPr fontId="3"/>
  </si>
  <si>
    <t>４０M</t>
    <phoneticPr fontId="3"/>
  </si>
  <si>
    <t>・府職員の倫理保持のためのルールに</t>
    <rPh sb="1" eb="2">
      <t>フ</t>
    </rPh>
    <rPh sb="2" eb="4">
      <t>ショクイン</t>
    </rPh>
    <rPh sb="5" eb="7">
      <t>リンリ</t>
    </rPh>
    <rPh sb="7" eb="9">
      <t>ホジ</t>
    </rPh>
    <phoneticPr fontId="3"/>
  </si>
  <si>
    <t>コンプライアンス</t>
    <phoneticPr fontId="3"/>
  </si>
  <si>
    <t>　ついて</t>
    <phoneticPr fontId="3"/>
  </si>
  <si>
    <t xml:space="preserve">人事課 </t>
    <phoneticPr fontId="3"/>
  </si>
  <si>
    <t>・懲戒処分について</t>
    <rPh sb="1" eb="3">
      <t>チョウカイ</t>
    </rPh>
    <rPh sb="3" eb="5">
      <t>ショブン</t>
    </rPh>
    <phoneticPr fontId="3"/>
  </si>
  <si>
    <t>・職員基本条例について</t>
    <rPh sb="1" eb="3">
      <t>ショクイン</t>
    </rPh>
    <rPh sb="3" eb="5">
      <t>キホン</t>
    </rPh>
    <rPh sb="5" eb="7">
      <t>ジョウレイ</t>
    </rPh>
    <phoneticPr fontId="3"/>
  </si>
  <si>
    <t>・服務指導指針について</t>
    <rPh sb="1" eb="3">
      <t>フクム</t>
    </rPh>
    <rPh sb="3" eb="5">
      <t>シドウ</t>
    </rPh>
    <rPh sb="5" eb="7">
      <t>シシン</t>
    </rPh>
    <phoneticPr fontId="3"/>
  </si>
  <si>
    <t>仕事力向上に向けて</t>
    <phoneticPr fontId="3"/>
  </si>
  <si>
    <t>６H２０M</t>
    <phoneticPr fontId="3"/>
  </si>
  <si>
    <t>・自分のこれまでを振り返ってみよう</t>
    <phoneticPr fontId="3"/>
  </si>
  <si>
    <t>・動機づけ（モチベーション）の重要性</t>
    <phoneticPr fontId="3"/>
  </si>
  <si>
    <t>岡井 保千代　講師</t>
    <rPh sb="0" eb="2">
      <t>オカイ</t>
    </rPh>
    <rPh sb="3" eb="4">
      <t>ヤス</t>
    </rPh>
    <rPh sb="4" eb="6">
      <t>チヨ</t>
    </rPh>
    <rPh sb="7" eb="9">
      <t>コウシ</t>
    </rPh>
    <phoneticPr fontId="3"/>
  </si>
  <si>
    <t>・働くとは</t>
    <rPh sb="1" eb="2">
      <t>ハタラ</t>
    </rPh>
    <phoneticPr fontId="3"/>
  </si>
  <si>
    <t>・相手の立場で考える</t>
    <rPh sb="1" eb="3">
      <t>アイテ</t>
    </rPh>
    <rPh sb="4" eb="6">
      <t>タチバ</t>
    </rPh>
    <rPh sb="7" eb="8">
      <t>カンガ</t>
    </rPh>
    <phoneticPr fontId="3"/>
  </si>
  <si>
    <t>・自分事として物事を捉える</t>
    <rPh sb="1" eb="4">
      <t>ジブンゴト</t>
    </rPh>
    <rPh sb="7" eb="9">
      <t>モノゴト</t>
    </rPh>
    <rPh sb="10" eb="11">
      <t>トラ</t>
    </rPh>
    <phoneticPr fontId="3"/>
  </si>
  <si>
    <t>・キャリアを仕事に生かす
（組織で働くことの本質）</t>
    <rPh sb="6" eb="8">
      <t>シゴト</t>
    </rPh>
    <rPh sb="9" eb="10">
      <t>イ</t>
    </rPh>
    <phoneticPr fontId="3"/>
  </si>
  <si>
    <t>・まとめ～一歩先に～</t>
    <phoneticPr fontId="3"/>
  </si>
  <si>
    <t>・受講レポートの作成</t>
  </si>
  <si>
    <t>研修名（科目名）：仕事力向上・コンプライアンス研修Ⅱ</t>
    <rPh sb="0" eb="2">
      <t>ケンシュウ</t>
    </rPh>
    <rPh sb="2" eb="3">
      <t>メイ</t>
    </rPh>
    <rPh sb="4" eb="7">
      <t>カモクメイ</t>
    </rPh>
    <rPh sb="9" eb="14">
      <t>シゴトリョクコウジョウ</t>
    </rPh>
    <rPh sb="23" eb="25">
      <t>ケンシュウ</t>
    </rPh>
    <phoneticPr fontId="3"/>
  </si>
  <si>
    <t>　指定された時間</t>
    <rPh sb="1" eb="3">
      <t>シテイ</t>
    </rPh>
    <rPh sb="6" eb="8">
      <t>ジカン</t>
    </rPh>
    <phoneticPr fontId="3"/>
  </si>
  <si>
    <t>　９時３０分　～　１７時３０分</t>
    <phoneticPr fontId="3"/>
  </si>
  <si>
    <t>アセスメント面談：指定された場所</t>
    <rPh sb="6" eb="8">
      <t>メンダン</t>
    </rPh>
    <rPh sb="9" eb="11">
      <t>シテイ</t>
    </rPh>
    <rPh sb="14" eb="16">
      <t>バショ</t>
    </rPh>
    <phoneticPr fontId="3"/>
  </si>
  <si>
    <t>集合研修：職員研修センター　研修室８（咲洲庁舎３１階）</t>
    <rPh sb="0" eb="4">
      <t>シュウゴウケンシュウ</t>
    </rPh>
    <rPh sb="5" eb="7">
      <t>ショクイン</t>
    </rPh>
    <rPh sb="7" eb="9">
      <t>ケンシュウ</t>
    </rPh>
    <rPh sb="14" eb="16">
      <t>ケンシュウ</t>
    </rPh>
    <rPh sb="16" eb="17">
      <t>シツ</t>
    </rPh>
    <rPh sb="19" eb="21">
      <t>サキシマ</t>
    </rPh>
    <rPh sb="21" eb="23">
      <t>チョウシャ</t>
    </rPh>
    <rPh sb="25" eb="26">
      <t>カイ</t>
    </rPh>
    <phoneticPr fontId="3"/>
  </si>
  <si>
    <t>アセスメント面談</t>
    <rPh sb="6" eb="8">
      <t>メンダン</t>
    </rPh>
    <phoneticPr fontId="3"/>
  </si>
  <si>
    <t>・講師による個人面談</t>
    <rPh sb="1" eb="3">
      <t>コウシ</t>
    </rPh>
    <rPh sb="6" eb="10">
      <t>コジンメンダン</t>
    </rPh>
    <phoneticPr fontId="3"/>
  </si>
  <si>
    <t>・その他</t>
    <rPh sb="3" eb="4">
      <t>タ</t>
    </rPh>
    <phoneticPr fontId="3"/>
  </si>
  <si>
    <t>・自分のこれまでを振り返ってみよう</t>
    <rPh sb="1" eb="3">
      <t>ジブン</t>
    </rPh>
    <rPh sb="9" eb="10">
      <t>フ</t>
    </rPh>
    <rPh sb="11" eb="12">
      <t>カエ</t>
    </rPh>
    <phoneticPr fontId="3"/>
  </si>
  <si>
    <t>・動機付け（モチベーション）の重要性</t>
    <rPh sb="1" eb="4">
      <t>ドウキヅ</t>
    </rPh>
    <rPh sb="15" eb="18">
      <t>ジュウヨウセイ</t>
    </rPh>
    <phoneticPr fontId="3"/>
  </si>
  <si>
    <t>岡井　保千代　講師</t>
    <rPh sb="0" eb="2">
      <t>オカイ</t>
    </rPh>
    <rPh sb="3" eb="6">
      <t>ヤスチヨ</t>
    </rPh>
    <rPh sb="7" eb="9">
      <t>コウシ</t>
    </rPh>
    <phoneticPr fontId="3"/>
  </si>
  <si>
    <t>・まとめ　～一歩先に～</t>
    <phoneticPr fontId="3"/>
  </si>
  <si>
    <t>・明日から働くための目標設定</t>
    <rPh sb="1" eb="3">
      <t>アス</t>
    </rPh>
    <rPh sb="5" eb="6">
      <t>ハタラ</t>
    </rPh>
    <rPh sb="10" eb="14">
      <t>モクヒョウセッテイ</t>
    </rPh>
    <phoneticPr fontId="3"/>
  </si>
  <si>
    <t>・アクションプランシート、受講レポート
　の作成</t>
    <phoneticPr fontId="3"/>
  </si>
  <si>
    <t>研修名（科目名）：コミュニケーション力、折衝・調整力、CS向上研修Ⅰ・Ⅱ</t>
    <rPh sb="0" eb="2">
      <t>ケンシュウ</t>
    </rPh>
    <rPh sb="2" eb="3">
      <t>メイ</t>
    </rPh>
    <rPh sb="4" eb="7">
      <t>カモクメイ</t>
    </rPh>
    <rPh sb="18" eb="19">
      <t>リョク</t>
    </rPh>
    <rPh sb="20" eb="22">
      <t>セッショウ</t>
    </rPh>
    <rPh sb="23" eb="26">
      <t>チョウセイリョク</t>
    </rPh>
    <rPh sb="29" eb="31">
      <t>コウジョウ</t>
    </rPh>
    <rPh sb="31" eb="33">
      <t>ケンシュウ</t>
    </rPh>
    <phoneticPr fontId="11"/>
  </si>
  <si>
    <t>相手の主張、立場を理解する姿勢を身に付け、意思疎通を図り、お互いの意見、考えの相違を踏まえながら、自らの言葉でわかりやすく説明し、相手の理解や合意を得るための技術を習得するとともに、ＣＳマインドの考え方を学び、接遇スキルの向上を図る。</t>
    <phoneticPr fontId="3"/>
  </si>
  <si>
    <t>対象者Ⅰ</t>
    <rPh sb="0" eb="3">
      <t>タイショウシャ</t>
    </rPh>
    <phoneticPr fontId="3"/>
  </si>
  <si>
    <t>対象者Ⅱ</t>
    <rPh sb="0" eb="3">
      <t>タイショウシャ</t>
    </rPh>
    <phoneticPr fontId="3"/>
  </si>
  <si>
    <t>コミュニケーション力、</t>
    <rPh sb="9" eb="10">
      <t>リョク</t>
    </rPh>
    <phoneticPr fontId="3"/>
  </si>
  <si>
    <t>・コミュニケーションの基本</t>
    <rPh sb="11" eb="13">
      <t>キホン</t>
    </rPh>
    <phoneticPr fontId="3"/>
  </si>
  <si>
    <t>折衝・調整力、CSの向上</t>
    <rPh sb="0" eb="2">
      <t>セッショウ</t>
    </rPh>
    <rPh sb="3" eb="6">
      <t>チョウセイリョク</t>
    </rPh>
    <rPh sb="10" eb="12">
      <t>コウジョウ</t>
    </rPh>
    <phoneticPr fontId="3"/>
  </si>
  <si>
    <t>・CS・接遇の基礎</t>
    <rPh sb="4" eb="6">
      <t>セツグウ</t>
    </rPh>
    <rPh sb="7" eb="9">
      <t>キソ</t>
    </rPh>
    <phoneticPr fontId="3"/>
  </si>
  <si>
    <t>・「聴く」スキル＝「傾聴力」のポイント</t>
    <rPh sb="2" eb="3">
      <t>キ</t>
    </rPh>
    <rPh sb="10" eb="12">
      <t>ケイチョウ</t>
    </rPh>
    <rPh sb="12" eb="13">
      <t>リョク</t>
    </rPh>
    <phoneticPr fontId="3"/>
  </si>
  <si>
    <t>岡井　保千代　講師</t>
    <rPh sb="0" eb="2">
      <t>オカイ</t>
    </rPh>
    <rPh sb="3" eb="4">
      <t>ヤス</t>
    </rPh>
    <rPh sb="4" eb="6">
      <t>チヨ</t>
    </rPh>
    <rPh sb="7" eb="9">
      <t>コウシ</t>
    </rPh>
    <phoneticPr fontId="3"/>
  </si>
  <si>
    <t>・「訊く」スキル＝「質問力」のポイント</t>
    <rPh sb="2" eb="3">
      <t>キ</t>
    </rPh>
    <rPh sb="10" eb="12">
      <t>シツモン</t>
    </rPh>
    <rPh sb="12" eb="13">
      <t>リョク</t>
    </rPh>
    <phoneticPr fontId="3"/>
  </si>
  <si>
    <t>・伝えるスキル～アサーティブコミュニ
　ケーション</t>
    <rPh sb="1" eb="2">
      <t>ツタ</t>
    </rPh>
    <phoneticPr fontId="3"/>
  </si>
  <si>
    <t>・折衝・調整力</t>
    <rPh sb="1" eb="3">
      <t>セッショウ</t>
    </rPh>
    <rPh sb="4" eb="7">
      <t>チョウセイリョク</t>
    </rPh>
    <phoneticPr fontId="3"/>
  </si>
  <si>
    <t>・クレーム対応</t>
    <rPh sb="5" eb="7">
      <t>タイオウ</t>
    </rPh>
    <phoneticPr fontId="3"/>
  </si>
  <si>
    <t>・受講レポート作成</t>
    <rPh sb="1" eb="3">
      <t>ジュコウ</t>
    </rPh>
    <rPh sb="7" eb="9">
      <t>サクセイ</t>
    </rPh>
    <phoneticPr fontId="3"/>
  </si>
  <si>
    <t>研修名（科目名）：業務改善・改革力向上研修Ⅰ・Ⅱ</t>
    <rPh sb="0" eb="2">
      <t>ケンシュウ</t>
    </rPh>
    <rPh sb="2" eb="3">
      <t>メイ</t>
    </rPh>
    <rPh sb="4" eb="7">
      <t>カモクメイ</t>
    </rPh>
    <rPh sb="9" eb="13">
      <t>ギョウムカイゼン</t>
    </rPh>
    <rPh sb="14" eb="17">
      <t>カイカクリョク</t>
    </rPh>
    <rPh sb="17" eb="21">
      <t>コウジョウケンシュウ</t>
    </rPh>
    <phoneticPr fontId="3"/>
  </si>
  <si>
    <t>問題意識をもって課題の発見を行い、前例や既存概念にとらわれることなく、より効率的で効果的な手法により、業務改善や改革に向けた取組みを積極的に行う力を養う。</t>
    <rPh sb="0" eb="4">
      <t>モンダイイシキ</t>
    </rPh>
    <rPh sb="8" eb="10">
      <t>カダイ</t>
    </rPh>
    <rPh sb="11" eb="13">
      <t>ハッケン</t>
    </rPh>
    <rPh sb="14" eb="15">
      <t>オコナ</t>
    </rPh>
    <rPh sb="17" eb="19">
      <t>ゼンレイ</t>
    </rPh>
    <rPh sb="20" eb="22">
      <t>キソン</t>
    </rPh>
    <rPh sb="22" eb="24">
      <t>ガイネン</t>
    </rPh>
    <rPh sb="37" eb="40">
      <t>コウリツテキ</t>
    </rPh>
    <rPh sb="41" eb="44">
      <t>コウカテキ</t>
    </rPh>
    <rPh sb="45" eb="47">
      <t>シュホウ</t>
    </rPh>
    <rPh sb="51" eb="55">
      <t>ギョウムカイゼン</t>
    </rPh>
    <rPh sb="56" eb="58">
      <t>カイカク</t>
    </rPh>
    <rPh sb="59" eb="60">
      <t>ム</t>
    </rPh>
    <rPh sb="62" eb="64">
      <t>トリクミ</t>
    </rPh>
    <rPh sb="66" eb="69">
      <t>セッキョクテキ</t>
    </rPh>
    <rPh sb="70" eb="71">
      <t>オコナ</t>
    </rPh>
    <rPh sb="72" eb="73">
      <t>チカラ</t>
    </rPh>
    <rPh sb="74" eb="75">
      <t>ヤシナ</t>
    </rPh>
    <phoneticPr fontId="3"/>
  </si>
  <si>
    <t>職員研修センター　研修室８（咲洲庁舎３１階）</t>
    <rPh sb="0" eb="2">
      <t>ショクイン</t>
    </rPh>
    <rPh sb="2" eb="4">
      <t>ケンシュウ</t>
    </rPh>
    <rPh sb="9" eb="12">
      <t>ケンシュウシツ</t>
    </rPh>
    <rPh sb="14" eb="16">
      <t>サキシマ</t>
    </rPh>
    <rPh sb="16" eb="18">
      <t>チョウシャ</t>
    </rPh>
    <rPh sb="20" eb="21">
      <t>カイ</t>
    </rPh>
    <phoneticPr fontId="3"/>
  </si>
  <si>
    <t>〇</t>
    <phoneticPr fontId="3"/>
  </si>
  <si>
    <t>業務改善・改革力の向上</t>
    <rPh sb="0" eb="4">
      <t>ギョウムカイゼン</t>
    </rPh>
    <rPh sb="5" eb="8">
      <t>カイカクリョク</t>
    </rPh>
    <rPh sb="9" eb="11">
      <t>コウジョウ</t>
    </rPh>
    <phoneticPr fontId="3"/>
  </si>
  <si>
    <t>７H</t>
    <phoneticPr fontId="3"/>
  </si>
  <si>
    <t>・身の回りの改革に挑戦する</t>
    <rPh sb="1" eb="2">
      <t>ミ</t>
    </rPh>
    <rPh sb="3" eb="4">
      <t>マワ</t>
    </rPh>
    <rPh sb="6" eb="8">
      <t>カイカク</t>
    </rPh>
    <rPh sb="9" eb="11">
      <t>チョウセン</t>
    </rPh>
    <phoneticPr fontId="3"/>
  </si>
  <si>
    <t>株式会社東京リーガルマインド</t>
    <rPh sb="0" eb="4">
      <t>カブシキカイシャ</t>
    </rPh>
    <rPh sb="4" eb="6">
      <t>トウキョウ</t>
    </rPh>
    <phoneticPr fontId="3"/>
  </si>
  <si>
    <t>・自身の業務改善・改革のために</t>
    <rPh sb="1" eb="3">
      <t>ジシン</t>
    </rPh>
    <rPh sb="4" eb="8">
      <t>ギョウムカイゼン</t>
    </rPh>
    <rPh sb="9" eb="11">
      <t>カイカク</t>
    </rPh>
    <phoneticPr fontId="3"/>
  </si>
  <si>
    <t>小西　繁雄</t>
    <rPh sb="0" eb="2">
      <t>コニシ</t>
    </rPh>
    <rPh sb="3" eb="5">
      <t>シゲオ</t>
    </rPh>
    <phoneticPr fontId="3"/>
  </si>
  <si>
    <t>　～整理力の向上</t>
    <rPh sb="2" eb="5">
      <t>セイリリョク</t>
    </rPh>
    <rPh sb="6" eb="8">
      <t>コウジョウ</t>
    </rPh>
    <phoneticPr fontId="3"/>
  </si>
  <si>
    <t>・整理の基礎</t>
    <rPh sb="1" eb="3">
      <t>セイリ</t>
    </rPh>
    <rPh sb="4" eb="6">
      <t>キソ</t>
    </rPh>
    <phoneticPr fontId="3"/>
  </si>
  <si>
    <t>・身の回りの整理力</t>
    <rPh sb="1" eb="2">
      <t>ミ</t>
    </rPh>
    <rPh sb="3" eb="4">
      <t>マワ</t>
    </rPh>
    <rPh sb="6" eb="9">
      <t>セイリリョク</t>
    </rPh>
    <phoneticPr fontId="3"/>
  </si>
  <si>
    <t>・仕事の整理力</t>
    <rPh sb="1" eb="3">
      <t>シゴト</t>
    </rPh>
    <rPh sb="4" eb="7">
      <t>セイリリョク</t>
    </rPh>
    <phoneticPr fontId="3"/>
  </si>
  <si>
    <t>・頭の整理力</t>
    <rPh sb="1" eb="2">
      <t>アタマ</t>
    </rPh>
    <rPh sb="3" eb="6">
      <t>セイリリョク</t>
    </rPh>
    <phoneticPr fontId="3"/>
  </si>
  <si>
    <t>・受講レポートの作成</t>
    <rPh sb="1" eb="3">
      <t>ジュコウ</t>
    </rPh>
    <rPh sb="8" eb="10">
      <t>サクセイ</t>
    </rPh>
    <phoneticPr fontId="3"/>
  </si>
  <si>
    <t>研修名（科目名）：主事・技師級職員研修Ⅲ（全体講義）</t>
    <rPh sb="0" eb="2">
      <t>ケンシュウ</t>
    </rPh>
    <rPh sb="2" eb="3">
      <t>メイ</t>
    </rPh>
    <rPh sb="4" eb="7">
      <t>カモクメイ</t>
    </rPh>
    <rPh sb="9" eb="11">
      <t>シュジ</t>
    </rPh>
    <rPh sb="12" eb="15">
      <t>ギシキュウ</t>
    </rPh>
    <rPh sb="15" eb="17">
      <t>ショクイン</t>
    </rPh>
    <rPh sb="17" eb="19">
      <t>ケンシュウ</t>
    </rPh>
    <rPh sb="21" eb="25">
      <t>ゼンタイコウギ</t>
    </rPh>
    <phoneticPr fontId="3"/>
  </si>
  <si>
    <t>自治体運営に必要な基礎的能力を養成する。</t>
    <rPh sb="0" eb="5">
      <t>ジチタイウンエイ</t>
    </rPh>
    <rPh sb="6" eb="8">
      <t>ヒツヨウ</t>
    </rPh>
    <rPh sb="9" eb="12">
      <t>キソテキ</t>
    </rPh>
    <rPh sb="12" eb="14">
      <t>ノウリョク</t>
    </rPh>
    <rPh sb="15" eb="17">
      <t>ヨウセイ</t>
    </rPh>
    <phoneticPr fontId="3"/>
  </si>
  <si>
    <t>人権施策</t>
    <rPh sb="0" eb="4">
      <t>ジンケンセサク</t>
    </rPh>
    <phoneticPr fontId="3"/>
  </si>
  <si>
    <t>・大阪府の人権施策</t>
    <rPh sb="1" eb="4">
      <t>オオサカフ</t>
    </rPh>
    <rPh sb="5" eb="9">
      <t>ジンケンセサク</t>
    </rPh>
    <phoneticPr fontId="3"/>
  </si>
  <si>
    <t>人権局人権企画課</t>
    <rPh sb="0" eb="3">
      <t>ジンケンキョク</t>
    </rPh>
    <rPh sb="3" eb="8">
      <t>ジンケンキカクカ</t>
    </rPh>
    <phoneticPr fontId="3"/>
  </si>
  <si>
    <t>・会計年度出納の閉鎖</t>
    <rPh sb="1" eb="3">
      <t>カイケイ</t>
    </rPh>
    <rPh sb="3" eb="5">
      <t>ネンド</t>
    </rPh>
    <rPh sb="5" eb="7">
      <t>スイトウ</t>
    </rPh>
    <rPh sb="8" eb="10">
      <t>ヘイサ</t>
    </rPh>
    <phoneticPr fontId="3"/>
  </si>
  <si>
    <t>会計局会計指導課</t>
    <rPh sb="0" eb="3">
      <t>カイケイキョク</t>
    </rPh>
    <rPh sb="3" eb="8">
      <t>カイケイシドウカ</t>
    </rPh>
    <phoneticPr fontId="3"/>
  </si>
  <si>
    <t>・収入事務</t>
    <rPh sb="1" eb="5">
      <t>シュウニュウジム</t>
    </rPh>
    <phoneticPr fontId="3"/>
  </si>
  <si>
    <t>・支出事務</t>
    <rPh sb="1" eb="3">
      <t>シシュツ</t>
    </rPh>
    <rPh sb="3" eb="5">
      <t>ジム</t>
    </rPh>
    <phoneticPr fontId="3"/>
  </si>
  <si>
    <t>・公金管理</t>
    <rPh sb="1" eb="5">
      <t>コウキンカンリ</t>
    </rPh>
    <phoneticPr fontId="3"/>
  </si>
  <si>
    <t>政策形成に役立つ統計情報</t>
    <rPh sb="0" eb="2">
      <t>セイサク</t>
    </rPh>
    <rPh sb="2" eb="4">
      <t>ケイセイ</t>
    </rPh>
    <rPh sb="5" eb="7">
      <t>ヤクダ</t>
    </rPh>
    <rPh sb="8" eb="12">
      <t>トウケイジョウホウ</t>
    </rPh>
    <phoneticPr fontId="3"/>
  </si>
  <si>
    <t>・統計情報の必要性・重要性</t>
    <rPh sb="1" eb="5">
      <t>トウケイジョウホウ</t>
    </rPh>
    <rPh sb="6" eb="9">
      <t>ヒツヨウセイ</t>
    </rPh>
    <rPh sb="10" eb="13">
      <t>ジュウヨウセイ</t>
    </rPh>
    <phoneticPr fontId="3"/>
  </si>
  <si>
    <t>統計課</t>
    <rPh sb="0" eb="3">
      <t>トウケイカ</t>
    </rPh>
    <phoneticPr fontId="3"/>
  </si>
  <si>
    <t>・統計情報の入手・利用</t>
    <rPh sb="1" eb="5">
      <t>トウケイジョウホウ</t>
    </rPh>
    <rPh sb="6" eb="8">
      <t>ニュウシュ</t>
    </rPh>
    <rPh sb="9" eb="11">
      <t>リヨウ</t>
    </rPh>
    <phoneticPr fontId="3"/>
  </si>
  <si>
    <t>マーケティング・リサーチの基礎</t>
    <rPh sb="13" eb="15">
      <t>キソ</t>
    </rPh>
    <phoneticPr fontId="3"/>
  </si>
  <si>
    <t>50M</t>
    <phoneticPr fontId="3"/>
  </si>
  <si>
    <t>・マーケティング・リサーチとは</t>
    <phoneticPr fontId="3"/>
  </si>
  <si>
    <t>企画室推進課</t>
    <rPh sb="0" eb="3">
      <t>キカクシツ</t>
    </rPh>
    <rPh sb="3" eb="6">
      <t>スイシンカ</t>
    </rPh>
    <phoneticPr fontId="3"/>
  </si>
  <si>
    <t>・政策マーケティング・リサーチとは</t>
    <rPh sb="1" eb="3">
      <t>セイサク</t>
    </rPh>
    <phoneticPr fontId="3"/>
  </si>
  <si>
    <t>・政策マーケティング・リサーチの手法</t>
    <rPh sb="1" eb="3">
      <t>セイサク</t>
    </rPh>
    <rPh sb="16" eb="18">
      <t>シュホウ</t>
    </rPh>
    <phoneticPr fontId="3"/>
  </si>
  <si>
    <t>・調査目的・調査仮説の設定</t>
    <phoneticPr fontId="3"/>
  </si>
  <si>
    <t>・検討に用いる主なツール</t>
    <phoneticPr fontId="3"/>
  </si>
  <si>
    <t>・PDCAサイクルと政策マーケティングリサーチ</t>
    <phoneticPr fontId="3"/>
  </si>
  <si>
    <t>・大阪の現状と課題</t>
    <rPh sb="1" eb="3">
      <t>オオサカ</t>
    </rPh>
    <rPh sb="4" eb="6">
      <t>ゲンジョウ</t>
    </rPh>
    <rPh sb="7" eb="9">
      <t>カダイ</t>
    </rPh>
    <phoneticPr fontId="3"/>
  </si>
  <si>
    <t>政策法務の基礎</t>
    <rPh sb="0" eb="4">
      <t>セイサクホウム</t>
    </rPh>
    <rPh sb="5" eb="7">
      <t>キソ</t>
    </rPh>
    <phoneticPr fontId="3"/>
  </si>
  <si>
    <t>諸坂 佐利　講師</t>
    <rPh sb="6" eb="8">
      <t>コウシ</t>
    </rPh>
    <phoneticPr fontId="3"/>
  </si>
  <si>
    <t>研修実施状況報告書</t>
    <rPh sb="0" eb="2">
      <t>ケンシュウ</t>
    </rPh>
    <rPh sb="2" eb="4">
      <t>ジッシ</t>
    </rPh>
    <rPh sb="4" eb="6">
      <t>ジョウキョウ</t>
    </rPh>
    <rPh sb="6" eb="9">
      <t>ホウコクショ</t>
    </rPh>
    <phoneticPr fontId="3"/>
  </si>
  <si>
    <t>研修名（科目名）： 主事・技師級職員研修Ⅲ（政策形成の基礎）</t>
    <rPh sb="0" eb="2">
      <t>ケンシュウ</t>
    </rPh>
    <rPh sb="2" eb="3">
      <t>メイ</t>
    </rPh>
    <rPh sb="4" eb="7">
      <t>カモクメイ</t>
    </rPh>
    <rPh sb="24" eb="26">
      <t>ケイセイ</t>
    </rPh>
    <rPh sb="27" eb="29">
      <t>キソ</t>
    </rPh>
    <phoneticPr fontId="3"/>
  </si>
  <si>
    <t>政策マーケティングリサーチ手法を理解し、自治体職員として必要な基礎的な政策形成能力を養成する。</t>
    <phoneticPr fontId="3"/>
  </si>
  <si>
    <t>（１）</t>
  </si>
  <si>
    <t>採用後３年目（令和3年４月１日採用）の主事・技師級職員（主査級以上を除く行政職のみ。令和元年度中途採用者を含む。）</t>
    <rPh sb="7" eb="9">
      <t>レイワ</t>
    </rPh>
    <rPh sb="42" eb="44">
      <t>レイワ</t>
    </rPh>
    <rPh sb="44" eb="45">
      <t>ガン</t>
    </rPh>
    <rPh sb="45" eb="46">
      <t>ネン</t>
    </rPh>
    <phoneticPr fontId="3"/>
  </si>
  <si>
    <t>（２）</t>
  </si>
  <si>
    <t>採用３年目当時、受講・修了できなかった主事・技師級職員のうち本研修の受講を希望する者及び行政職以外で本研修の受講を希望する者で、所属長が推薦する者</t>
  </si>
  <si>
    <t>各日とも９時３０分～１７時３０分</t>
  </si>
  <si>
    <t>職員研修センター　研修室 大</t>
    <phoneticPr fontId="3"/>
  </si>
  <si>
    <t>11H30M</t>
    <phoneticPr fontId="3"/>
  </si>
  <si>
    <t>政策形成の基礎（講義）</t>
    <rPh sb="0" eb="4">
      <t>セイサクケイセイ</t>
    </rPh>
    <rPh sb="5" eb="7">
      <t>キソ</t>
    </rPh>
    <rPh sb="8" eb="10">
      <t>コウギ</t>
    </rPh>
    <phoneticPr fontId="3"/>
  </si>
  <si>
    <t>3H30M</t>
    <phoneticPr fontId="3"/>
  </si>
  <si>
    <t>・政策形成の方法を学ぶ意義</t>
    <rPh sb="1" eb="5">
      <t>セイサクケイセイ</t>
    </rPh>
    <rPh sb="6" eb="8">
      <t>ホウホウ</t>
    </rPh>
    <rPh sb="9" eb="10">
      <t>マナ</t>
    </rPh>
    <rPh sb="11" eb="13">
      <t>イギ</t>
    </rPh>
    <phoneticPr fontId="3"/>
  </si>
  <si>
    <t>・政策形成とは何か</t>
    <rPh sb="1" eb="5">
      <t>セイサクケイセイ</t>
    </rPh>
    <rPh sb="7" eb="8">
      <t>ナニ</t>
    </rPh>
    <phoneticPr fontId="3"/>
  </si>
  <si>
    <t>・政策形成で求められる基本的な視点</t>
    <rPh sb="1" eb="5">
      <t>セイサクケイセイ</t>
    </rPh>
    <rPh sb="6" eb="7">
      <t>モト</t>
    </rPh>
    <rPh sb="11" eb="14">
      <t>キホンテキ</t>
    </rPh>
    <rPh sb="15" eb="17">
      <t>シテン</t>
    </rPh>
    <phoneticPr fontId="3"/>
  </si>
  <si>
    <t>・課題の設定</t>
    <rPh sb="1" eb="3">
      <t>カダイ</t>
    </rPh>
    <rPh sb="4" eb="6">
      <t>セッテイ</t>
    </rPh>
    <phoneticPr fontId="3"/>
  </si>
  <si>
    <t>・解決手段の立案</t>
    <rPh sb="1" eb="3">
      <t>カイケツ</t>
    </rPh>
    <rPh sb="3" eb="5">
      <t>シュダン</t>
    </rPh>
    <rPh sb="6" eb="8">
      <t>リツアン</t>
    </rPh>
    <phoneticPr fontId="3"/>
  </si>
  <si>
    <t>「EBPM」に資する統計</t>
    <rPh sb="7" eb="8">
      <t>シ</t>
    </rPh>
    <rPh sb="10" eb="12">
      <t>トウケイ</t>
    </rPh>
    <phoneticPr fontId="3"/>
  </si>
  <si>
    <t>１H</t>
    <phoneticPr fontId="3"/>
  </si>
  <si>
    <t>・EBPMの概要</t>
    <rPh sb="6" eb="8">
      <t>ガイヨウ</t>
    </rPh>
    <phoneticPr fontId="3"/>
  </si>
  <si>
    <t>データ利活用について</t>
    <rPh sb="3" eb="6">
      <t>リカツヨウ</t>
    </rPh>
    <phoneticPr fontId="3"/>
  </si>
  <si>
    <t>・EBPMの事例</t>
    <rPh sb="6" eb="8">
      <t>ジレイ</t>
    </rPh>
    <phoneticPr fontId="3"/>
  </si>
  <si>
    <t>・統計データの収集・活用ツール</t>
    <rPh sb="1" eb="3">
      <t>トウケイ</t>
    </rPh>
    <rPh sb="7" eb="9">
      <t>シュウシュウ</t>
    </rPh>
    <rPh sb="10" eb="12">
      <t>カツヨウ</t>
    </rPh>
    <phoneticPr fontId="3"/>
  </si>
  <si>
    <t>集合研修</t>
    <rPh sb="0" eb="4">
      <t>シュウゴウケンシュウ</t>
    </rPh>
    <phoneticPr fontId="3"/>
  </si>
  <si>
    <t>政策形成の基礎（演習）</t>
    <rPh sb="0" eb="4">
      <t>セイサクケイセイ</t>
    </rPh>
    <rPh sb="5" eb="7">
      <t>キソ</t>
    </rPh>
    <rPh sb="8" eb="10">
      <t>エンシュウ</t>
    </rPh>
    <phoneticPr fontId="3"/>
  </si>
  <si>
    <t>・発表</t>
    <rPh sb="1" eb="3">
      <t>ハッピョウ</t>
    </rPh>
    <phoneticPr fontId="3"/>
  </si>
  <si>
    <t>　研修実施状況報告書</t>
    <rPh sb="1" eb="3">
      <t>ケンシュウ</t>
    </rPh>
    <rPh sb="3" eb="5">
      <t>ジッシ</t>
    </rPh>
    <rPh sb="5" eb="7">
      <t>ジョウキョウ</t>
    </rPh>
    <rPh sb="7" eb="10">
      <t>ホウコクショ</t>
    </rPh>
    <phoneticPr fontId="3"/>
  </si>
  <si>
    <t xml:space="preserve">研修名（科目名）：新任副主査研修   </t>
    <rPh sb="0" eb="2">
      <t>ケンシュウ</t>
    </rPh>
    <rPh sb="2" eb="3">
      <t>メイ</t>
    </rPh>
    <rPh sb="4" eb="7">
      <t>カモクメイ</t>
    </rPh>
    <rPh sb="9" eb="14">
      <t>シンニンフクシュサ</t>
    </rPh>
    <rPh sb="14" eb="16">
      <t>ケンシュウ</t>
    </rPh>
    <phoneticPr fontId="3"/>
  </si>
  <si>
    <t>副主査としての役割認識と必要な知識の向上を図り、業務の積極的推進を担う職員を育成する。</t>
    <phoneticPr fontId="3"/>
  </si>
  <si>
    <t>各日とも１３時３０分～１７時３０分</t>
    <phoneticPr fontId="3"/>
  </si>
  <si>
    <t>5.0H</t>
    <phoneticPr fontId="3"/>
  </si>
  <si>
    <t>講義と演習</t>
  </si>
  <si>
    <t>中堅・先輩職員としての</t>
    <phoneticPr fontId="3"/>
  </si>
  <si>
    <t>４H</t>
    <phoneticPr fontId="3"/>
  </si>
  <si>
    <t>・副主査としての役割を考える</t>
    <phoneticPr fontId="3"/>
  </si>
  <si>
    <t>心構えと役割等</t>
    <rPh sb="4" eb="6">
      <t>ヤクワリ</t>
    </rPh>
    <rPh sb="6" eb="7">
      <t>トウ</t>
    </rPh>
    <phoneticPr fontId="3"/>
  </si>
  <si>
    <t>・組織における仕事において、</t>
    <rPh sb="1" eb="3">
      <t>ソシキ</t>
    </rPh>
    <rPh sb="7" eb="9">
      <t>シゴト</t>
    </rPh>
    <phoneticPr fontId="3"/>
  </si>
  <si>
    <t>　あらためて“目的”を意識する</t>
    <rPh sb="7" eb="9">
      <t>モクテキ</t>
    </rPh>
    <rPh sb="11" eb="13">
      <t>イシキ</t>
    </rPh>
    <phoneticPr fontId="3"/>
  </si>
  <si>
    <t>　～仕事のプランニング～</t>
    <phoneticPr fontId="3"/>
  </si>
  <si>
    <t>・組織全体に関わる身近な改善に</t>
    <rPh sb="1" eb="3">
      <t>ソシキ</t>
    </rPh>
    <rPh sb="3" eb="5">
      <t>ゼンタイ</t>
    </rPh>
    <rPh sb="6" eb="7">
      <t>カカ</t>
    </rPh>
    <rPh sb="9" eb="11">
      <t>ミジカ</t>
    </rPh>
    <rPh sb="12" eb="14">
      <t>カイゼン</t>
    </rPh>
    <phoneticPr fontId="3"/>
  </si>
  <si>
    <t>　取り組んでみよう！</t>
    <phoneticPr fontId="3"/>
  </si>
  <si>
    <t>・組織として目標を達成するために</t>
    <rPh sb="1" eb="3">
      <t>ソシキ</t>
    </rPh>
    <rPh sb="6" eb="8">
      <t>モクヒョウ</t>
    </rPh>
    <rPh sb="9" eb="11">
      <t>タッセイ</t>
    </rPh>
    <phoneticPr fontId="3"/>
  </si>
  <si>
    <t>　～後輩を育成する～</t>
    <rPh sb="5" eb="7">
      <t>イクセイ</t>
    </rPh>
    <phoneticPr fontId="3"/>
  </si>
  <si>
    <t>ホスピタリティ向上のために</t>
    <phoneticPr fontId="3"/>
  </si>
  <si>
    <t>現状</t>
    <rPh sb="0" eb="2">
      <t>ゲンジョウ</t>
    </rPh>
    <phoneticPr fontId="3"/>
  </si>
  <si>
    <t>～接遇マニュアルと府民の声～</t>
    <phoneticPr fontId="3"/>
  </si>
  <si>
    <t>「府民の声」に寄せられた意見より</t>
    <rPh sb="1" eb="3">
      <t>フミン</t>
    </rPh>
    <rPh sb="4" eb="5">
      <t>コエ</t>
    </rPh>
    <rPh sb="7" eb="8">
      <t>ヨ</t>
    </rPh>
    <rPh sb="12" eb="14">
      <t>イケン</t>
    </rPh>
    <phoneticPr fontId="3"/>
  </si>
  <si>
    <t>マニュアルの活用について</t>
    <rPh sb="6" eb="8">
      <t>カツヨウ</t>
    </rPh>
    <phoneticPr fontId="3"/>
  </si>
  <si>
    <t>接遇に関するセルフチェック</t>
    <rPh sb="0" eb="2">
      <t>セツグウ</t>
    </rPh>
    <rPh sb="3" eb="4">
      <t>カン</t>
    </rPh>
    <phoneticPr fontId="3"/>
  </si>
  <si>
    <t>公務員倫理</t>
    <phoneticPr fontId="3"/>
  </si>
  <si>
    <t>・府職員の倫理保持のルールについて</t>
    <phoneticPr fontId="3"/>
  </si>
  <si>
    <t>府のハラスメントの現状・</t>
    <rPh sb="0" eb="1">
      <t>フ</t>
    </rPh>
    <rPh sb="9" eb="11">
      <t>ゲンジョウ</t>
    </rPh>
    <phoneticPr fontId="3"/>
  </si>
  <si>
    <t>・ハラスメント相談の現状・相談体制について</t>
    <rPh sb="7" eb="9">
      <t>ソウダン</t>
    </rPh>
    <rPh sb="10" eb="12">
      <t>ゲンジョウ</t>
    </rPh>
    <rPh sb="13" eb="15">
      <t>ソウダン</t>
    </rPh>
    <rPh sb="15" eb="17">
      <t>タイセイ</t>
    </rPh>
    <phoneticPr fontId="3"/>
  </si>
  <si>
    <t>指針等</t>
    <rPh sb="0" eb="2">
      <t>シシン</t>
    </rPh>
    <rPh sb="2" eb="3">
      <t>トウ</t>
    </rPh>
    <phoneticPr fontId="3"/>
  </si>
  <si>
    <t>・職員の認識すべき事項</t>
    <rPh sb="1" eb="3">
      <t>ショクイン</t>
    </rPh>
    <rPh sb="4" eb="6">
      <t>ニンシキ</t>
    </rPh>
    <rPh sb="9" eb="11">
      <t>ジコウ</t>
    </rPh>
    <phoneticPr fontId="3"/>
  </si>
  <si>
    <t>企画厚生課</t>
    <phoneticPr fontId="3"/>
  </si>
  <si>
    <t>・ケーススタディ動画</t>
    <rPh sb="8" eb="10">
      <t>ドウガ</t>
    </rPh>
    <phoneticPr fontId="3"/>
  </si>
  <si>
    <t>今求められるリーダーシップ</t>
    <rPh sb="0" eb="1">
      <t>イマ</t>
    </rPh>
    <phoneticPr fontId="3"/>
  </si>
  <si>
    <t>府のハラスメントの現状・指針等</t>
    <rPh sb="0" eb="1">
      <t>フ</t>
    </rPh>
    <rPh sb="9" eb="11">
      <t>ゲンジョウ</t>
    </rPh>
    <rPh sb="12" eb="14">
      <t>シシン</t>
    </rPh>
    <rPh sb="14" eb="15">
      <t>トウ</t>
    </rPh>
    <phoneticPr fontId="3"/>
  </si>
  <si>
    <t>ハラスメント相談の現状・相談体制について</t>
    <rPh sb="6" eb="8">
      <t>ソウダン</t>
    </rPh>
    <rPh sb="9" eb="11">
      <t>ゲンジョウ</t>
    </rPh>
    <rPh sb="12" eb="14">
      <t>ソウダン</t>
    </rPh>
    <rPh sb="14" eb="16">
      <t>タイセイ</t>
    </rPh>
    <phoneticPr fontId="3"/>
  </si>
  <si>
    <t>企画厚生課</t>
    <rPh sb="0" eb="2">
      <t>キカク</t>
    </rPh>
    <rPh sb="2" eb="4">
      <t>コウセイ</t>
    </rPh>
    <rPh sb="4" eb="5">
      <t>カ</t>
    </rPh>
    <phoneticPr fontId="3"/>
  </si>
  <si>
    <t>管理監督者の責務と職員の認識すべき事項</t>
    <rPh sb="0" eb="2">
      <t>カンリ</t>
    </rPh>
    <rPh sb="2" eb="5">
      <t>カントクシャ</t>
    </rPh>
    <rPh sb="6" eb="8">
      <t>セキム</t>
    </rPh>
    <rPh sb="9" eb="11">
      <t>ショクイン</t>
    </rPh>
    <rPh sb="12" eb="14">
      <t>ニンシキ</t>
    </rPh>
    <rPh sb="17" eb="19">
      <t>ジコウ</t>
    </rPh>
    <phoneticPr fontId="3"/>
  </si>
  <si>
    <t>ケーススタディ動画</t>
    <rPh sb="7" eb="9">
      <t>ドウガ</t>
    </rPh>
    <phoneticPr fontId="3"/>
  </si>
  <si>
    <t>過重労働・メンタルヘルス</t>
    <rPh sb="0" eb="2">
      <t>カジュウ</t>
    </rPh>
    <rPh sb="2" eb="4">
      <t>ロウドウ</t>
    </rPh>
    <phoneticPr fontId="3"/>
  </si>
  <si>
    <t>過重労働と自律神経との関係</t>
    <rPh sb="0" eb="2">
      <t>カジュウ</t>
    </rPh>
    <rPh sb="2" eb="4">
      <t>ロウドウ</t>
    </rPh>
    <rPh sb="5" eb="7">
      <t>ジリツ</t>
    </rPh>
    <rPh sb="7" eb="9">
      <t>シンケイ</t>
    </rPh>
    <rPh sb="11" eb="13">
      <t>カンケイ</t>
    </rPh>
    <phoneticPr fontId="3"/>
  </si>
  <si>
    <t>対応の基本</t>
    <phoneticPr fontId="3"/>
  </si>
  <si>
    <t>メンタル不調者への対応</t>
    <rPh sb="4" eb="6">
      <t>フチョウ</t>
    </rPh>
    <rPh sb="6" eb="7">
      <t>シャ</t>
    </rPh>
    <rPh sb="9" eb="11">
      <t>タイオウ</t>
    </rPh>
    <phoneticPr fontId="3"/>
  </si>
  <si>
    <t>研修名（科目名）：新任課長級職員研修（全体講義）</t>
    <rPh sb="0" eb="2">
      <t>ケンシュウ</t>
    </rPh>
    <rPh sb="2" eb="3">
      <t>メイ</t>
    </rPh>
    <rPh sb="4" eb="7">
      <t>カモクメイ</t>
    </rPh>
    <rPh sb="9" eb="11">
      <t>シンニン</t>
    </rPh>
    <rPh sb="11" eb="13">
      <t>カチョウ</t>
    </rPh>
    <rPh sb="13" eb="14">
      <t>キュウ</t>
    </rPh>
    <rPh sb="14" eb="16">
      <t>ショクイン</t>
    </rPh>
    <rPh sb="19" eb="21">
      <t>ゼンタイ</t>
    </rPh>
    <rPh sb="21" eb="23">
      <t>コウギ</t>
    </rPh>
    <phoneticPr fontId="3"/>
  </si>
  <si>
    <t>課長級職員としての役割を認識するとともに管理能力の向上を図る。</t>
    <phoneticPr fontId="3"/>
  </si>
  <si>
    <t>１３時００分～１７時３０分</t>
    <rPh sb="2" eb="3">
      <t>ジ</t>
    </rPh>
    <rPh sb="5" eb="6">
      <t>フン</t>
    </rPh>
    <rPh sb="9" eb="10">
      <t>ジ</t>
    </rPh>
    <rPh sb="12" eb="13">
      <t>プン</t>
    </rPh>
    <phoneticPr fontId="3"/>
  </si>
  <si>
    <t>職員研修センター　研修室 大（咲洲庁舎３２階）</t>
    <rPh sb="0" eb="2">
      <t>ショクイン</t>
    </rPh>
    <rPh sb="2" eb="4">
      <t>ケンシュウ</t>
    </rPh>
    <rPh sb="9" eb="11">
      <t>ケンシュウ</t>
    </rPh>
    <rPh sb="11" eb="12">
      <t>シツ</t>
    </rPh>
    <rPh sb="13" eb="14">
      <t>ダイ</t>
    </rPh>
    <rPh sb="15" eb="17">
      <t>サキシマ</t>
    </rPh>
    <rPh sb="17" eb="19">
      <t>チョウシャ</t>
    </rPh>
    <rPh sb="21" eb="22">
      <t>カイ</t>
    </rPh>
    <phoneticPr fontId="3"/>
  </si>
  <si>
    <t>課長級職員に</t>
    <phoneticPr fontId="3"/>
  </si>
  <si>
    <t>2H15M</t>
    <phoneticPr fontId="3"/>
  </si>
  <si>
    <t>斧出 吉隆　講師</t>
    <rPh sb="0" eb="1">
      <t>オノ</t>
    </rPh>
    <rPh sb="1" eb="2">
      <t>デ</t>
    </rPh>
    <rPh sb="3" eb="5">
      <t>ヨシタカ</t>
    </rPh>
    <rPh sb="6" eb="8">
      <t>コウシ</t>
    </rPh>
    <phoneticPr fontId="3"/>
  </si>
  <si>
    <t>ハラスメントと</t>
    <phoneticPr fontId="3"/>
  </si>
  <si>
    <t>ハラスメント</t>
    <phoneticPr fontId="3"/>
  </si>
  <si>
    <t>メンタルヘルスマネジメント</t>
    <phoneticPr fontId="3"/>
  </si>
  <si>
    <t>メンタルヘルス</t>
    <phoneticPr fontId="3"/>
  </si>
  <si>
    <t>各種相談窓口の紹介</t>
    <rPh sb="0" eb="6">
      <t>カクシュソウダンマドグチ</t>
    </rPh>
    <rPh sb="7" eb="9">
      <t>ショウカイ</t>
    </rPh>
    <phoneticPr fontId="3"/>
  </si>
  <si>
    <t>所属長・管理職マネジメント等</t>
    <rPh sb="0" eb="2">
      <t>ショゾク</t>
    </rPh>
    <rPh sb="2" eb="3">
      <t>チョウ</t>
    </rPh>
    <rPh sb="4" eb="6">
      <t>カンリ</t>
    </rPh>
    <rPh sb="6" eb="7">
      <t>ショク</t>
    </rPh>
    <rPh sb="13" eb="14">
      <t>トウ</t>
    </rPh>
    <phoneticPr fontId="3"/>
  </si>
  <si>
    <t>２０M</t>
    <phoneticPr fontId="3"/>
  </si>
  <si>
    <t>管理職として求められるもの</t>
    <rPh sb="0" eb="2">
      <t>カンリ</t>
    </rPh>
    <rPh sb="2" eb="3">
      <t>ショク</t>
    </rPh>
    <rPh sb="6" eb="7">
      <t>モト</t>
    </rPh>
    <phoneticPr fontId="3"/>
  </si>
  <si>
    <t>大阪府の人権施策</t>
    <rPh sb="0" eb="2">
      <t>オオサカ</t>
    </rPh>
    <rPh sb="2" eb="3">
      <t>フ</t>
    </rPh>
    <rPh sb="4" eb="6">
      <t>ジンケン</t>
    </rPh>
    <rPh sb="6" eb="7">
      <t>セ</t>
    </rPh>
    <rPh sb="7" eb="8">
      <t>サク</t>
    </rPh>
    <phoneticPr fontId="3"/>
  </si>
  <si>
    <t>障がいを理由とする差別の</t>
    <rPh sb="0" eb="1">
      <t>ショウ</t>
    </rPh>
    <rPh sb="4" eb="6">
      <t>リユウ</t>
    </rPh>
    <rPh sb="9" eb="11">
      <t>サベツ</t>
    </rPh>
    <phoneticPr fontId="3"/>
  </si>
  <si>
    <t>障害者差別解消法の概要</t>
    <rPh sb="0" eb="3">
      <t>ショウガイシャ</t>
    </rPh>
    <rPh sb="3" eb="5">
      <t>サベツ</t>
    </rPh>
    <rPh sb="5" eb="7">
      <t>カイショウ</t>
    </rPh>
    <rPh sb="7" eb="8">
      <t>ホウ</t>
    </rPh>
    <rPh sb="9" eb="11">
      <t>ガイヨウ</t>
    </rPh>
    <phoneticPr fontId="3"/>
  </si>
  <si>
    <t>解消に向けて</t>
    <rPh sb="0" eb="2">
      <t>カイショウ</t>
    </rPh>
    <rPh sb="3" eb="4">
      <t>ム</t>
    </rPh>
    <phoneticPr fontId="3"/>
  </si>
  <si>
    <t>・大阪府における障がい者差別解消の取組み</t>
    <rPh sb="1" eb="4">
      <t>オオサカフ</t>
    </rPh>
    <rPh sb="8" eb="9">
      <t>ショウ</t>
    </rPh>
    <rPh sb="11" eb="12">
      <t>シャ</t>
    </rPh>
    <rPh sb="12" eb="16">
      <t>サベツカイショウ</t>
    </rPh>
    <rPh sb="17" eb="19">
      <t>トリク</t>
    </rPh>
    <phoneticPr fontId="3"/>
  </si>
  <si>
    <t>不当な差別的取扱い　・合理的配慮</t>
    <rPh sb="0" eb="2">
      <t>フトウ</t>
    </rPh>
    <rPh sb="3" eb="5">
      <t>サベツ</t>
    </rPh>
    <rPh sb="5" eb="6">
      <t>テキ</t>
    </rPh>
    <rPh sb="6" eb="8">
      <t>トリアツカ</t>
    </rPh>
    <rPh sb="11" eb="16">
      <t>ゴウリテキハイリョ</t>
    </rPh>
    <phoneticPr fontId="3"/>
  </si>
  <si>
    <t>環境の整備</t>
    <rPh sb="0" eb="2">
      <t>カンキョウ</t>
    </rPh>
    <rPh sb="3" eb="5">
      <t>セイビ</t>
    </rPh>
    <phoneticPr fontId="3"/>
  </si>
  <si>
    <t>身近な事例を元に考える</t>
    <rPh sb="0" eb="2">
      <t>ミヂカ</t>
    </rPh>
    <rPh sb="3" eb="5">
      <t>ジレイ</t>
    </rPh>
    <rPh sb="6" eb="7">
      <t>モト</t>
    </rPh>
    <rPh sb="8" eb="9">
      <t>カンガ</t>
    </rPh>
    <phoneticPr fontId="3"/>
  </si>
  <si>
    <t>職員対応要領</t>
    <phoneticPr fontId="3"/>
  </si>
  <si>
    <t>２５M</t>
    <phoneticPr fontId="3"/>
  </si>
  <si>
    <t>はじめに</t>
    <phoneticPr fontId="3"/>
  </si>
  <si>
    <t>懲戒処分について</t>
    <rPh sb="0" eb="2">
      <t>チョウカイ</t>
    </rPh>
    <rPh sb="2" eb="4">
      <t>ショブン</t>
    </rPh>
    <phoneticPr fontId="3"/>
  </si>
  <si>
    <t>府職員の倫理保持のためのルールに</t>
    <rPh sb="0" eb="1">
      <t>フ</t>
    </rPh>
    <rPh sb="1" eb="3">
      <t>ショクイン</t>
    </rPh>
    <rPh sb="4" eb="6">
      <t>リンリ</t>
    </rPh>
    <rPh sb="6" eb="8">
      <t>ホジ</t>
    </rPh>
    <phoneticPr fontId="3"/>
  </si>
  <si>
    <t>服務管理について</t>
    <rPh sb="0" eb="2">
      <t>フクム</t>
    </rPh>
    <rPh sb="2" eb="4">
      <t>カンリ</t>
    </rPh>
    <phoneticPr fontId="3"/>
  </si>
  <si>
    <t>府のコンプライアンスに</t>
    <rPh sb="0" eb="1">
      <t>フ</t>
    </rPh>
    <phoneticPr fontId="3"/>
  </si>
  <si>
    <t>コンプライアンスとは</t>
    <phoneticPr fontId="3"/>
  </si>
  <si>
    <t>関する取組み</t>
    <phoneticPr fontId="3"/>
  </si>
  <si>
    <t>コンプライアンスはなぜ必要か</t>
    <rPh sb="11" eb="13">
      <t>ヒツヨウ</t>
    </rPh>
    <phoneticPr fontId="3"/>
  </si>
  <si>
    <t>法務課</t>
    <rPh sb="0" eb="2">
      <t>ホウム</t>
    </rPh>
    <rPh sb="2" eb="3">
      <t>カ</t>
    </rPh>
    <phoneticPr fontId="3"/>
  </si>
  <si>
    <t>府職員に必要なコンプライアンスとは</t>
    <rPh sb="0" eb="1">
      <t>フ</t>
    </rPh>
    <rPh sb="1" eb="3">
      <t>ショクイン</t>
    </rPh>
    <rPh sb="4" eb="6">
      <t>ヒツヨウ</t>
    </rPh>
    <phoneticPr fontId="3"/>
  </si>
  <si>
    <t>会計事務</t>
    <rPh sb="0" eb="2">
      <t>カイケイ</t>
    </rPh>
    <rPh sb="2" eb="4">
      <t>ジム</t>
    </rPh>
    <phoneticPr fontId="3"/>
  </si>
  <si>
    <t>会計事務の概要について</t>
    <rPh sb="0" eb="2">
      <t>カイケイ</t>
    </rPh>
    <rPh sb="2" eb="4">
      <t>ジム</t>
    </rPh>
    <rPh sb="5" eb="7">
      <t>ガイヨウ</t>
    </rPh>
    <phoneticPr fontId="3"/>
  </si>
  <si>
    <t>出納機関</t>
    <rPh sb="0" eb="2">
      <t>スイトウ</t>
    </rPh>
    <rPh sb="2" eb="4">
      <t>キカン</t>
    </rPh>
    <phoneticPr fontId="3"/>
  </si>
  <si>
    <t>現金等の管理</t>
    <rPh sb="0" eb="2">
      <t>ゲンキン</t>
    </rPh>
    <rPh sb="2" eb="3">
      <t>トウ</t>
    </rPh>
    <rPh sb="4" eb="6">
      <t>カンリ</t>
    </rPh>
    <phoneticPr fontId="3"/>
  </si>
  <si>
    <t>公金の管理</t>
    <rPh sb="0" eb="2">
      <t>コウキン</t>
    </rPh>
    <rPh sb="3" eb="5">
      <t>カンリ</t>
    </rPh>
    <phoneticPr fontId="3"/>
  </si>
  <si>
    <t>府の危機管理</t>
    <rPh sb="0" eb="1">
      <t>フ</t>
    </rPh>
    <rPh sb="2" eb="4">
      <t>キキ</t>
    </rPh>
    <rPh sb="4" eb="6">
      <t>カンリ</t>
    </rPh>
    <phoneticPr fontId="3"/>
  </si>
  <si>
    <t>災害対策課</t>
    <rPh sb="0" eb="2">
      <t>サイガイ</t>
    </rPh>
    <rPh sb="2" eb="4">
      <t>タイサク</t>
    </rPh>
    <phoneticPr fontId="3"/>
  </si>
  <si>
    <t>研修名（科目名）：評価者研修（制度説明）</t>
    <rPh sb="0" eb="2">
      <t>ケンシュウ</t>
    </rPh>
    <rPh sb="2" eb="3">
      <t>メイ</t>
    </rPh>
    <rPh sb="4" eb="7">
      <t>カモクメイ</t>
    </rPh>
    <phoneticPr fontId="11"/>
  </si>
  <si>
    <t>人事評価制度について理解を深めることにより、評価者に必要な能力の向上を図る。</t>
    <phoneticPr fontId="3"/>
  </si>
  <si>
    <t>-</t>
    <phoneticPr fontId="3"/>
  </si>
  <si>
    <t>4H30M</t>
    <phoneticPr fontId="3"/>
  </si>
  <si>
    <t>人事評価制度について</t>
    <rPh sb="0" eb="2">
      <t>ジンジ</t>
    </rPh>
    <rPh sb="2" eb="4">
      <t>ヒョウカ</t>
    </rPh>
    <rPh sb="4" eb="6">
      <t>セイド</t>
    </rPh>
    <phoneticPr fontId="3"/>
  </si>
  <si>
    <t>・人事評価制度について</t>
    <phoneticPr fontId="3"/>
  </si>
  <si>
    <t>・人事評価制度の目的</t>
    <phoneticPr fontId="3"/>
  </si>
  <si>
    <t>・人事評価と部下の指導・育成</t>
    <phoneticPr fontId="3"/>
  </si>
  <si>
    <t>・人事評価（基本、評価基準、留意点）</t>
    <phoneticPr fontId="3"/>
  </si>
  <si>
    <t>・チャレンジシートについて</t>
    <phoneticPr fontId="3"/>
  </si>
  <si>
    <t>統計データ利活用センター職員</t>
    <rPh sb="0" eb="2">
      <t>トウケイ</t>
    </rPh>
    <rPh sb="5" eb="8">
      <t>リカツヨウ</t>
    </rPh>
    <rPh sb="12" eb="14">
      <t>ショクイン</t>
    </rPh>
    <phoneticPr fontId="3"/>
  </si>
  <si>
    <t>①令和６年度新任課長補佐級職員
②令和６年度新一次評価者（平成25年度以降の評価者研修に指名されたことのない職員）
③令和６年度一次評価者で①②を除く過去に評価者の経験がない職員
④令和６年度新二次評価者
⑤上記以外の一次評価者及び二次評価者で、受講を希望する職員</t>
    <phoneticPr fontId="3"/>
  </si>
  <si>
    <t>令和６年５月１４日（火）9:00～12:15／14:15～17:30
　　　　５月１５日（水）9:00～12:15
　　　　５月２２日（水）9:00～12:15
　　　　５月２９日（水）9:00～12:15／14:15～17:30</t>
    <rPh sb="10" eb="11">
      <t>ヒ</t>
    </rPh>
    <rPh sb="40" eb="41">
      <t>ガツ</t>
    </rPh>
    <rPh sb="43" eb="44">
      <t>ニチ</t>
    </rPh>
    <rPh sb="45" eb="46">
      <t>スイ</t>
    </rPh>
    <rPh sb="63" eb="64">
      <t>ガツ</t>
    </rPh>
    <rPh sb="66" eb="67">
      <t>ニチ</t>
    </rPh>
    <rPh sb="68" eb="69">
      <t>スイ</t>
    </rPh>
    <rPh sb="86" eb="87">
      <t>ガツ</t>
    </rPh>
    <rPh sb="89" eb="90">
      <t>ニチ</t>
    </rPh>
    <rPh sb="91" eb="92">
      <t>スイ</t>
    </rPh>
    <phoneticPr fontId="3"/>
  </si>
  <si>
    <t>①令和６年度新二次評価者
②一次評価者及び二次評価者で、受講を希望する職員</t>
    <phoneticPr fontId="3"/>
  </si>
  <si>
    <t>令和６年５月１５日（水）、５月２２日（水）　13：15～17：30</t>
    <rPh sb="10" eb="11">
      <t>スイ</t>
    </rPh>
    <rPh sb="14" eb="15">
      <t>ガツ</t>
    </rPh>
    <rPh sb="17" eb="18">
      <t>ニチ</t>
    </rPh>
    <rPh sb="19" eb="20">
      <t>スイ</t>
    </rPh>
    <phoneticPr fontId="3"/>
  </si>
  <si>
    <t>令和6年５月１６日（木）、１7日（金）、２8日（火）</t>
    <rPh sb="0" eb="2">
      <t>レイワ</t>
    </rPh>
    <rPh sb="3" eb="4">
      <t>ネン</t>
    </rPh>
    <rPh sb="5" eb="6">
      <t>ガツ</t>
    </rPh>
    <rPh sb="8" eb="9">
      <t>ニチ</t>
    </rPh>
    <rPh sb="10" eb="11">
      <t>モク</t>
    </rPh>
    <rPh sb="15" eb="16">
      <t>ニチ</t>
    </rPh>
    <rPh sb="17" eb="18">
      <t>キン</t>
    </rPh>
    <rPh sb="22" eb="23">
      <t>ニチ</t>
    </rPh>
    <rPh sb="24" eb="25">
      <t>カ</t>
    </rPh>
    <phoneticPr fontId="3"/>
  </si>
  <si>
    <t>アセスメント面談：令和6 年5月20日（月）、27日（月）</t>
    <rPh sb="6" eb="8">
      <t>メンダン</t>
    </rPh>
    <rPh sb="9" eb="11">
      <t>レイワ</t>
    </rPh>
    <rPh sb="13" eb="14">
      <t>ネン</t>
    </rPh>
    <rPh sb="15" eb="16">
      <t>ガツ</t>
    </rPh>
    <rPh sb="18" eb="19">
      <t>ニチ</t>
    </rPh>
    <rPh sb="20" eb="21">
      <t>ツキ</t>
    </rPh>
    <rPh sb="25" eb="26">
      <t>ニチ</t>
    </rPh>
    <rPh sb="27" eb="28">
      <t>ゲツ</t>
    </rPh>
    <phoneticPr fontId="3"/>
  </si>
  <si>
    <t>集合研修：令和6年6月12日（水）</t>
    <rPh sb="0" eb="4">
      <t>シュウゴウケンシュウ</t>
    </rPh>
    <rPh sb="15" eb="16">
      <t>スイ</t>
    </rPh>
    <phoneticPr fontId="3"/>
  </si>
  <si>
    <t>令和6年6月12日（水）、19日（水）、25日（火）、26日（水）</t>
    <rPh sb="0" eb="1">
      <t>レイ</t>
    </rPh>
    <rPh sb="1" eb="2">
      <t>カズ</t>
    </rPh>
    <rPh sb="3" eb="4">
      <t>ネン</t>
    </rPh>
    <rPh sb="5" eb="6">
      <t>ガツ</t>
    </rPh>
    <rPh sb="10" eb="11">
      <t>スイ</t>
    </rPh>
    <rPh sb="17" eb="18">
      <t>スイ</t>
    </rPh>
    <rPh sb="24" eb="25">
      <t>カ</t>
    </rPh>
    <rPh sb="31" eb="32">
      <t>スイ</t>
    </rPh>
    <phoneticPr fontId="3"/>
  </si>
  <si>
    <t>中川 功一　講師</t>
    <rPh sb="0" eb="2">
      <t>ナカガワ</t>
    </rPh>
    <rPh sb="3" eb="5">
      <t>コウイチ</t>
    </rPh>
    <rPh sb="6" eb="8">
      <t>コウシ</t>
    </rPh>
    <phoneticPr fontId="3"/>
  </si>
  <si>
    <t>・ステークホルダーの利害を調整するCVCA</t>
    <rPh sb="10" eb="12">
      <t>リガイ</t>
    </rPh>
    <rPh sb="13" eb="15">
      <t>チョウセイ</t>
    </rPh>
    <phoneticPr fontId="3"/>
  </si>
  <si>
    <t>令和６年６月１７日（月）、１９日（水）</t>
    <rPh sb="10" eb="11">
      <t>ツキ</t>
    </rPh>
    <rPh sb="15" eb="16">
      <t>ニチ</t>
    </rPh>
    <rPh sb="17" eb="18">
      <t>スイ</t>
    </rPh>
    <phoneticPr fontId="3"/>
  </si>
  <si>
    <t>令和６年６月２５日（火）</t>
    <rPh sb="3" eb="4">
      <t>ネン</t>
    </rPh>
    <rPh sb="10" eb="11">
      <t>ヒ</t>
    </rPh>
    <phoneticPr fontId="3"/>
  </si>
  <si>
    <t>令和６年度新規採用職員及び令和５年度中途採用職員</t>
    <rPh sb="0" eb="2">
      <t>レイワ</t>
    </rPh>
    <rPh sb="13" eb="15">
      <t>レイワ</t>
    </rPh>
    <rPh sb="16" eb="18">
      <t>ネンド</t>
    </rPh>
    <phoneticPr fontId="3"/>
  </si>
  <si>
    <t>第1部</t>
    <rPh sb="0" eb="1">
      <t>ダイ</t>
    </rPh>
    <rPh sb="2" eb="3">
      <t>ブ</t>
    </rPh>
    <phoneticPr fontId="3"/>
  </si>
  <si>
    <t>　令和6年4月1日（月）13:00～17:30
　令和6年4月2日（火）9:00～17:30</t>
    <rPh sb="1" eb="3">
      <t>レイワ</t>
    </rPh>
    <rPh sb="4" eb="5">
      <t>ネン</t>
    </rPh>
    <rPh sb="6" eb="7">
      <t>ガツ</t>
    </rPh>
    <rPh sb="8" eb="9">
      <t>ニチ</t>
    </rPh>
    <rPh sb="10" eb="11">
      <t>ゲツ</t>
    </rPh>
    <rPh sb="25" eb="27">
      <t>レイワ</t>
    </rPh>
    <rPh sb="28" eb="29">
      <t>ネン</t>
    </rPh>
    <rPh sb="30" eb="31">
      <t>ガツ</t>
    </rPh>
    <rPh sb="32" eb="33">
      <t>ニチ</t>
    </rPh>
    <rPh sb="34" eb="35">
      <t>カ</t>
    </rPh>
    <phoneticPr fontId="3"/>
  </si>
  <si>
    <t>第2部</t>
    <rPh sb="0" eb="1">
      <t>ダイ</t>
    </rPh>
    <rPh sb="2" eb="3">
      <t>ブ</t>
    </rPh>
    <phoneticPr fontId="3"/>
  </si>
  <si>
    <t>・仕事の基礎と接遇・マナー
　令和6年4月4日（木）9:00～17:30（行政職・事務職）
　令和6年4月17日（水）9:00～17:30（技術職）
・庁内講師
　令和6年4月5日（金）9:00～17:30（行政職・事務職）
　令和6年4月19日（金）9:00～17:30（技術職）</t>
    <rPh sb="1" eb="3">
      <t>シゴト</t>
    </rPh>
    <rPh sb="4" eb="6">
      <t>キソ</t>
    </rPh>
    <rPh sb="7" eb="9">
      <t>セツグウ</t>
    </rPh>
    <rPh sb="15" eb="17">
      <t>レイワ</t>
    </rPh>
    <rPh sb="18" eb="19">
      <t>ネン</t>
    </rPh>
    <rPh sb="20" eb="21">
      <t>ガツ</t>
    </rPh>
    <rPh sb="22" eb="23">
      <t>ニチ</t>
    </rPh>
    <rPh sb="24" eb="25">
      <t>モク</t>
    </rPh>
    <rPh sb="37" eb="40">
      <t>ギョウセイショク</t>
    </rPh>
    <rPh sb="41" eb="44">
      <t>ジムショク</t>
    </rPh>
    <rPh sb="47" eb="49">
      <t>レイワ</t>
    </rPh>
    <rPh sb="50" eb="51">
      <t>ネン</t>
    </rPh>
    <rPh sb="52" eb="53">
      <t>ガツ</t>
    </rPh>
    <rPh sb="55" eb="56">
      <t>ニチ</t>
    </rPh>
    <rPh sb="57" eb="58">
      <t>スイ</t>
    </rPh>
    <rPh sb="70" eb="73">
      <t>ギジュツショク</t>
    </rPh>
    <rPh sb="76" eb="80">
      <t>チョウナイコウシ</t>
    </rPh>
    <rPh sb="82" eb="84">
      <t>レイワ</t>
    </rPh>
    <rPh sb="85" eb="86">
      <t>ネン</t>
    </rPh>
    <rPh sb="87" eb="88">
      <t>ガツ</t>
    </rPh>
    <rPh sb="89" eb="90">
      <t>ニチ</t>
    </rPh>
    <rPh sb="91" eb="92">
      <t>キン</t>
    </rPh>
    <rPh sb="114" eb="116">
      <t>レイワ</t>
    </rPh>
    <rPh sb="117" eb="118">
      <t>ネン</t>
    </rPh>
    <rPh sb="119" eb="120">
      <t>ガツ</t>
    </rPh>
    <rPh sb="122" eb="123">
      <t>ニチ</t>
    </rPh>
    <rPh sb="124" eb="125">
      <t>キン</t>
    </rPh>
    <rPh sb="137" eb="140">
      <t>ギジュツショク</t>
    </rPh>
    <phoneticPr fontId="3"/>
  </si>
  <si>
    <t>第3部</t>
    <rPh sb="0" eb="1">
      <t>ダイ</t>
    </rPh>
    <rPh sb="2" eb="3">
      <t>ブ</t>
    </rPh>
    <phoneticPr fontId="3"/>
  </si>
  <si>
    <t>　令和6年4月22日（月）～26日（金）
　　10:30～12:15／13:15～15:00／15:30～17:15</t>
    <rPh sb="1" eb="3">
      <t>レイワ</t>
    </rPh>
    <rPh sb="4" eb="5">
      <t>ネン</t>
    </rPh>
    <rPh sb="6" eb="7">
      <t>ガツ</t>
    </rPh>
    <rPh sb="9" eb="10">
      <t>ニチ</t>
    </rPh>
    <rPh sb="11" eb="12">
      <t>ゲツ</t>
    </rPh>
    <rPh sb="16" eb="17">
      <t>ニチ</t>
    </rPh>
    <rPh sb="18" eb="19">
      <t>キン</t>
    </rPh>
    <phoneticPr fontId="3"/>
  </si>
  <si>
    <t>職種別（行政職・事務職）　※修了判定の対象外</t>
    <rPh sb="0" eb="3">
      <t>ショクシュベツ</t>
    </rPh>
    <rPh sb="4" eb="7">
      <t>ギョウセイショク</t>
    </rPh>
    <rPh sb="8" eb="11">
      <t>ジムショク</t>
    </rPh>
    <rPh sb="14" eb="18">
      <t>シュウリョウハンテイ</t>
    </rPh>
    <rPh sb="19" eb="22">
      <t>タイショウガイ</t>
    </rPh>
    <phoneticPr fontId="3"/>
  </si>
  <si>
    <t>職種別（技術職）　※修了判定の対象外</t>
    <rPh sb="0" eb="3">
      <t>ショクシュベツ</t>
    </rPh>
    <rPh sb="4" eb="7">
      <t>ギジュツショク</t>
    </rPh>
    <phoneticPr fontId="3"/>
  </si>
  <si>
    <t>・社会人としての仕事（技術職）
　令和6年4月18日（木）9:00～12:15／14:15～17:30</t>
    <rPh sb="1" eb="4">
      <t>シャカイジン</t>
    </rPh>
    <rPh sb="8" eb="10">
      <t>シゴト</t>
    </rPh>
    <rPh sb="17" eb="19">
      <t>レイワ</t>
    </rPh>
    <rPh sb="20" eb="21">
      <t>ネン</t>
    </rPh>
    <rPh sb="22" eb="23">
      <t>ガツ</t>
    </rPh>
    <rPh sb="25" eb="26">
      <t>ニチ</t>
    </rPh>
    <rPh sb="27" eb="28">
      <t>モク</t>
    </rPh>
    <phoneticPr fontId="3"/>
  </si>
  <si>
    <t>・4/1・2　大研修室（大手前庁舎新別館南館8階）
・4/3　職員研修センター　研修室大・５・８、OA研修室
　　　　（咲洲庁舎32・31階）
・4/4～19　職員研修センター　研修室大（咲洲庁舎32階）
・4/22～26　職員研修センター　OA研修室（咲洲庁舎32階）</t>
    <rPh sb="7" eb="11">
      <t>ダイケンシュウシツ</t>
    </rPh>
    <rPh sb="12" eb="17">
      <t>オオテマエチョウシャ</t>
    </rPh>
    <rPh sb="17" eb="20">
      <t>シンベッカン</t>
    </rPh>
    <rPh sb="20" eb="22">
      <t>ミナミカン</t>
    </rPh>
    <rPh sb="23" eb="24">
      <t>カイ</t>
    </rPh>
    <rPh sb="40" eb="43">
      <t>ケンシュウシツ</t>
    </rPh>
    <rPh sb="43" eb="44">
      <t>ダイ</t>
    </rPh>
    <rPh sb="51" eb="54">
      <t>ケンシュウシツ</t>
    </rPh>
    <rPh sb="69" eb="70">
      <t>カイ</t>
    </rPh>
    <rPh sb="80" eb="84">
      <t>ショクインケンシュウ</t>
    </rPh>
    <rPh sb="89" eb="92">
      <t>ケンシュウシツ</t>
    </rPh>
    <rPh sb="92" eb="93">
      <t>ダイ</t>
    </rPh>
    <rPh sb="94" eb="98">
      <t>サキシマチョウシャ</t>
    </rPh>
    <rPh sb="100" eb="101">
      <t>カイ</t>
    </rPh>
    <rPh sb="112" eb="116">
      <t>ショクインケンシュウ</t>
    </rPh>
    <rPh sb="123" eb="126">
      <t>ケンシュウシツ</t>
    </rPh>
    <rPh sb="127" eb="131">
      <t>サキシマチョウシャ</t>
    </rPh>
    <rPh sb="133" eb="134">
      <t>カイ</t>
    </rPh>
    <phoneticPr fontId="3"/>
  </si>
  <si>
    <t>8日</t>
    <rPh sb="1" eb="2">
      <t>ニチ</t>
    </rPh>
    <phoneticPr fontId="3"/>
  </si>
  <si>
    <t>51.5H</t>
    <phoneticPr fontId="3"/>
  </si>
  <si>
    <t>それぞれ１プログラムあたりの数値（行政職・事務職）</t>
    <rPh sb="14" eb="16">
      <t>スウチ</t>
    </rPh>
    <rPh sb="17" eb="20">
      <t>ギョウセイショク</t>
    </rPh>
    <rPh sb="21" eb="24">
      <t>ジムショク</t>
    </rPh>
    <phoneticPr fontId="3"/>
  </si>
  <si>
    <t>6日</t>
    <rPh sb="1" eb="2">
      <t>ニチ</t>
    </rPh>
    <phoneticPr fontId="3"/>
  </si>
  <si>
    <t>32.5H</t>
    <phoneticPr fontId="3"/>
  </si>
  <si>
    <t>それぞれ１プログラムあたりの数値（技術職）</t>
    <rPh sb="14" eb="16">
      <t>スウチ</t>
    </rPh>
    <rPh sb="17" eb="20">
      <t>ギジュツショク</t>
    </rPh>
    <phoneticPr fontId="3"/>
  </si>
  <si>
    <t>講義と演習（第1部）</t>
    <rPh sb="0" eb="2">
      <t>コウギ</t>
    </rPh>
    <rPh sb="3" eb="5">
      <t>エンシュウ</t>
    </rPh>
    <rPh sb="6" eb="7">
      <t>ダイ</t>
    </rPh>
    <rPh sb="8" eb="9">
      <t>ブ</t>
    </rPh>
    <phoneticPr fontId="3"/>
  </si>
  <si>
    <t>市町村局行政課</t>
    <rPh sb="3" eb="4">
      <t>キョク</t>
    </rPh>
    <rPh sb="4" eb="6">
      <t>ギョウセイ</t>
    </rPh>
    <phoneticPr fontId="3"/>
  </si>
  <si>
    <t>市町村局振興課</t>
    <rPh sb="3" eb="4">
      <t>キョク</t>
    </rPh>
    <rPh sb="4" eb="6">
      <t>シンコウ</t>
    </rPh>
    <rPh sb="6" eb="7">
      <t>カ</t>
    </rPh>
    <phoneticPr fontId="3"/>
  </si>
  <si>
    <t>・通勤手当申請等SSC入力について</t>
    <rPh sb="1" eb="3">
      <t>ツウキン</t>
    </rPh>
    <rPh sb="3" eb="5">
      <t>テアテ</t>
    </rPh>
    <rPh sb="5" eb="7">
      <t>シンセイ</t>
    </rPh>
    <rPh sb="7" eb="8">
      <t>ナド</t>
    </rPh>
    <rPh sb="11" eb="13">
      <t>ニュウリョク</t>
    </rPh>
    <phoneticPr fontId="3"/>
  </si>
  <si>
    <t>・大阪の強み</t>
    <rPh sb="1" eb="3">
      <t>オオサカ</t>
    </rPh>
    <rPh sb="4" eb="5">
      <t>ツヨ</t>
    </rPh>
    <phoneticPr fontId="3"/>
  </si>
  <si>
    <t>・大阪の成長、副首都実現に向けて</t>
    <rPh sb="1" eb="3">
      <t>オオサカ</t>
    </rPh>
    <rPh sb="4" eb="6">
      <t>セイチョウ</t>
    </rPh>
    <rPh sb="7" eb="12">
      <t>フクシュトジツゲン</t>
    </rPh>
    <rPh sb="13" eb="14">
      <t>ム</t>
    </rPh>
    <phoneticPr fontId="3"/>
  </si>
  <si>
    <t>・府政運営の基本方針2024</t>
    <rPh sb="1" eb="5">
      <t>フセイウンエイ</t>
    </rPh>
    <rPh sb="6" eb="10">
      <t>キホンホウシン</t>
    </rPh>
    <phoneticPr fontId="3"/>
  </si>
  <si>
    <t>・大阪府の令和６年度当初予算のすがた</t>
    <rPh sb="1" eb="4">
      <t>オオサカフ</t>
    </rPh>
    <rPh sb="5" eb="7">
      <t>レイワ</t>
    </rPh>
    <rPh sb="8" eb="10">
      <t>ネンド</t>
    </rPh>
    <rPh sb="10" eb="14">
      <t>トウショヨサン</t>
    </rPh>
    <phoneticPr fontId="3"/>
  </si>
  <si>
    <t>・令和６年度当初予算の概要</t>
    <rPh sb="1" eb="3">
      <t>レイワ</t>
    </rPh>
    <rPh sb="4" eb="6">
      <t>ネンド</t>
    </rPh>
    <rPh sb="6" eb="8">
      <t>トウショ</t>
    </rPh>
    <rPh sb="8" eb="10">
      <t>ヨサン</t>
    </rPh>
    <rPh sb="11" eb="13">
      <t>ガイヨウ</t>
    </rPh>
    <phoneticPr fontId="3"/>
  </si>
  <si>
    <t>企画室連携課</t>
    <phoneticPr fontId="3"/>
  </si>
  <si>
    <t>・ワーク　見方を変える</t>
    <rPh sb="5" eb="7">
      <t>ミカタ</t>
    </rPh>
    <rPh sb="8" eb="9">
      <t>カ</t>
    </rPh>
    <phoneticPr fontId="3"/>
  </si>
  <si>
    <t>・北朝鮮当局による日本人拉致問題とは</t>
    <rPh sb="1" eb="6">
      <t>キタチョウセントウキョク</t>
    </rPh>
    <rPh sb="9" eb="14">
      <t>ニホンジンラチ</t>
    </rPh>
    <rPh sb="14" eb="16">
      <t>モンダイ</t>
    </rPh>
    <phoneticPr fontId="3"/>
  </si>
  <si>
    <t>・大阪府の取組み</t>
    <rPh sb="1" eb="4">
      <t>オオサカフ</t>
    </rPh>
    <rPh sb="5" eb="6">
      <t>ト</t>
    </rPh>
    <rPh sb="6" eb="7">
      <t>ク</t>
    </rPh>
    <phoneticPr fontId="3"/>
  </si>
  <si>
    <t>・アニメ「めぐみ」視聴</t>
    <phoneticPr fontId="3"/>
  </si>
  <si>
    <t>75M</t>
    <phoneticPr fontId="3"/>
  </si>
  <si>
    <t>・人権についての動き</t>
    <rPh sb="1" eb="3">
      <t>ジンケン</t>
    </rPh>
    <rPh sb="8" eb="9">
      <t>ウゴ</t>
    </rPh>
    <phoneticPr fontId="3"/>
  </si>
  <si>
    <t>大阪府人権擁護士</t>
    <phoneticPr fontId="3"/>
  </si>
  <si>
    <t>・悪気のない人権侵害を考える</t>
    <rPh sb="1" eb="3">
      <t>ワルギ</t>
    </rPh>
    <rPh sb="6" eb="8">
      <t>ジンケン</t>
    </rPh>
    <rPh sb="8" eb="10">
      <t>シンガイ</t>
    </rPh>
    <rPh sb="11" eb="12">
      <t>カンガ</t>
    </rPh>
    <phoneticPr fontId="3"/>
  </si>
  <si>
    <t>梶山 武志 氏</t>
    <phoneticPr fontId="3"/>
  </si>
  <si>
    <t>・自他尊重できるひとになるために</t>
    <rPh sb="1" eb="3">
      <t>ジタ</t>
    </rPh>
    <rPh sb="3" eb="5">
      <t>ソンチョウ</t>
    </rPh>
    <phoneticPr fontId="3"/>
  </si>
  <si>
    <t>・今後、大阪府の職員として</t>
    <rPh sb="1" eb="3">
      <t>コンゴ</t>
    </rPh>
    <rPh sb="4" eb="7">
      <t>オオサカフ</t>
    </rPh>
    <rPh sb="8" eb="10">
      <t>ショクイン</t>
    </rPh>
    <phoneticPr fontId="3"/>
  </si>
  <si>
    <t>講義と演習（第2部）</t>
    <rPh sb="0" eb="2">
      <t>コウギ</t>
    </rPh>
    <rPh sb="3" eb="5">
      <t>エンシュウ</t>
    </rPh>
    <rPh sb="6" eb="7">
      <t>ダイ</t>
    </rPh>
    <rPh sb="8" eb="9">
      <t>ブ</t>
    </rPh>
    <phoneticPr fontId="3"/>
  </si>
  <si>
    <t>7.5H</t>
    <phoneticPr fontId="3"/>
  </si>
  <si>
    <t>・コミュニケーション</t>
    <phoneticPr fontId="3"/>
  </si>
  <si>
    <t>・文書管理の基本</t>
    <rPh sb="1" eb="5">
      <t>ブンショカンリ</t>
    </rPh>
    <rPh sb="6" eb="8">
      <t>キホン</t>
    </rPh>
    <phoneticPr fontId="3"/>
  </si>
  <si>
    <t>府政情報室情報公開課</t>
    <rPh sb="0" eb="5">
      <t>フセイジョウホウシツ</t>
    </rPh>
    <rPh sb="5" eb="10">
      <t>ジョウホウコウカイカ</t>
    </rPh>
    <phoneticPr fontId="3"/>
  </si>
  <si>
    <t>・文書の作成について</t>
    <rPh sb="1" eb="3">
      <t>ブンショ</t>
    </rPh>
    <rPh sb="4" eb="6">
      <t>サクセイ</t>
    </rPh>
    <phoneticPr fontId="3"/>
  </si>
  <si>
    <t>・文書の保管・保存について</t>
    <rPh sb="1" eb="3">
      <t>ブンショ</t>
    </rPh>
    <rPh sb="4" eb="6">
      <t>ホカン</t>
    </rPh>
    <rPh sb="7" eb="9">
      <t>ホゾン</t>
    </rPh>
    <phoneticPr fontId="3"/>
  </si>
  <si>
    <t>・文書事務ポータルサイトについて</t>
    <rPh sb="1" eb="3">
      <t>ブンショ</t>
    </rPh>
    <rPh sb="3" eb="5">
      <t>ジム</t>
    </rPh>
    <phoneticPr fontId="3"/>
  </si>
  <si>
    <t>・会計事務</t>
    <rPh sb="1" eb="5">
      <t>カイケイジム</t>
    </rPh>
    <phoneticPr fontId="3"/>
  </si>
  <si>
    <t>・大阪府における行政DXの推進について</t>
    <rPh sb="1" eb="4">
      <t>オオサカフ</t>
    </rPh>
    <rPh sb="8" eb="10">
      <t>ギョウセイ</t>
    </rPh>
    <rPh sb="13" eb="15">
      <t>スイシン</t>
    </rPh>
    <phoneticPr fontId="3"/>
  </si>
  <si>
    <t>行政DX企画課</t>
    <phoneticPr fontId="3"/>
  </si>
  <si>
    <t>・情報セキュリティについて</t>
    <rPh sb="1" eb="3">
      <t>ジョウホウ</t>
    </rPh>
    <phoneticPr fontId="3"/>
  </si>
  <si>
    <t>・行政DX推進課が提供するサービスについて</t>
    <rPh sb="1" eb="3">
      <t>ギョウセイ</t>
    </rPh>
    <rPh sb="5" eb="7">
      <t>スイシン</t>
    </rPh>
    <rPh sb="7" eb="8">
      <t>カ</t>
    </rPh>
    <rPh sb="9" eb="11">
      <t>テイキョウ</t>
    </rPh>
    <phoneticPr fontId="3"/>
  </si>
  <si>
    <t>・行政文書公開請求の手続</t>
    <rPh sb="1" eb="5">
      <t>ギョウセイブンショ</t>
    </rPh>
    <rPh sb="5" eb="9">
      <t>コウカイセイキュウ</t>
    </rPh>
    <rPh sb="10" eb="12">
      <t>テツヅ</t>
    </rPh>
    <phoneticPr fontId="3"/>
  </si>
  <si>
    <t>・個人情報保護制度</t>
    <rPh sb="1" eb="3">
      <t>コジン</t>
    </rPh>
    <rPh sb="3" eb="5">
      <t>ジョウホウ</t>
    </rPh>
    <rPh sb="5" eb="7">
      <t>ホゴ</t>
    </rPh>
    <rPh sb="7" eb="9">
      <t>セイド</t>
    </rPh>
    <phoneticPr fontId="3"/>
  </si>
  <si>
    <t>・個人情報の適正管理のために</t>
    <rPh sb="1" eb="3">
      <t>コジン</t>
    </rPh>
    <rPh sb="3" eb="5">
      <t>ジョウホウ</t>
    </rPh>
    <rPh sb="6" eb="8">
      <t>テキセイ</t>
    </rPh>
    <rPh sb="8" eb="10">
      <t>カンリ</t>
    </rPh>
    <phoneticPr fontId="3"/>
  </si>
  <si>
    <t>議会事務局総務課</t>
    <phoneticPr fontId="3"/>
  </si>
  <si>
    <t>中河内府税事務所</t>
    <phoneticPr fontId="3"/>
  </si>
  <si>
    <t>道路室道路整備課</t>
    <phoneticPr fontId="3"/>
  </si>
  <si>
    <t>四條畷保健所</t>
    <phoneticPr fontId="3"/>
  </si>
  <si>
    <t>講義と演習（職種別：行政職・事務職）</t>
    <rPh sb="0" eb="2">
      <t>コウギ</t>
    </rPh>
    <rPh sb="3" eb="5">
      <t>エンシュウ</t>
    </rPh>
    <rPh sb="6" eb="9">
      <t>ショクシュベツ</t>
    </rPh>
    <rPh sb="10" eb="13">
      <t>ギョウセイショク</t>
    </rPh>
    <rPh sb="14" eb="17">
      <t>ジムショク</t>
    </rPh>
    <phoneticPr fontId="3"/>
  </si>
  <si>
    <t>社会人としての仕事（行政職・事務職）</t>
    <rPh sb="0" eb="2">
      <t>シャカイ</t>
    </rPh>
    <rPh sb="2" eb="3">
      <t>ジン</t>
    </rPh>
    <rPh sb="7" eb="9">
      <t>シゴト</t>
    </rPh>
    <rPh sb="10" eb="13">
      <t>ギョウセイショク</t>
    </rPh>
    <rPh sb="14" eb="16">
      <t>ジム</t>
    </rPh>
    <rPh sb="16" eb="17">
      <t>ショク</t>
    </rPh>
    <phoneticPr fontId="3"/>
  </si>
  <si>
    <t>3H50M</t>
    <phoneticPr fontId="3"/>
  </si>
  <si>
    <t>・働くモチベーションの源泉</t>
    <rPh sb="1" eb="2">
      <t>ハタラ</t>
    </rPh>
    <rPh sb="11" eb="13">
      <t>ゲンセン</t>
    </rPh>
    <phoneticPr fontId="3"/>
  </si>
  <si>
    <t>柳瀬 智雄　講師</t>
    <rPh sb="0" eb="2">
      <t>ヤナセ</t>
    </rPh>
    <rPh sb="3" eb="5">
      <t>トモオ</t>
    </rPh>
    <rPh sb="6" eb="8">
      <t>コウシ</t>
    </rPh>
    <phoneticPr fontId="3"/>
  </si>
  <si>
    <t>社会人のためのチームづくり</t>
    <rPh sb="0" eb="2">
      <t>シャカイ</t>
    </rPh>
    <rPh sb="2" eb="3">
      <t>ジン</t>
    </rPh>
    <phoneticPr fontId="3"/>
  </si>
  <si>
    <t>2H50M</t>
    <phoneticPr fontId="3"/>
  </si>
  <si>
    <t>・【ワーク】戦国村</t>
    <rPh sb="6" eb="9">
      <t>センゴクムラ</t>
    </rPh>
    <phoneticPr fontId="3"/>
  </si>
  <si>
    <t>・【まとめ】組織で求められる人材とは？</t>
    <rPh sb="6" eb="8">
      <t>ソシキ</t>
    </rPh>
    <rPh sb="9" eb="10">
      <t>モト</t>
    </rPh>
    <rPh sb="14" eb="16">
      <t>ジンザイ</t>
    </rPh>
    <phoneticPr fontId="3"/>
  </si>
  <si>
    <t>15H</t>
    <phoneticPr fontId="3"/>
  </si>
  <si>
    <t>・第５編 憲法　　・第６編 民法</t>
    <rPh sb="1" eb="2">
      <t>ダイ</t>
    </rPh>
    <rPh sb="2" eb="3">
      <t>ペン</t>
    </rPh>
    <rPh sb="5" eb="7">
      <t>ケンポウ</t>
    </rPh>
    <phoneticPr fontId="3"/>
  </si>
  <si>
    <t>・第７編 刑法　　・第８編 行政法</t>
    <rPh sb="1" eb="2">
      <t>ダイ</t>
    </rPh>
    <rPh sb="2" eb="2">
      <t>ペン</t>
    </rPh>
    <rPh sb="5" eb="7">
      <t>ケイホウ</t>
    </rPh>
    <phoneticPr fontId="3"/>
  </si>
  <si>
    <t>講義と演習（職種別：技術職）</t>
    <rPh sb="0" eb="2">
      <t>コウギ</t>
    </rPh>
    <rPh sb="3" eb="5">
      <t>エンシュウ</t>
    </rPh>
    <rPh sb="6" eb="9">
      <t>ショクシュベツ</t>
    </rPh>
    <rPh sb="10" eb="12">
      <t>ギジュツ</t>
    </rPh>
    <rPh sb="12" eb="13">
      <t>ショク</t>
    </rPh>
    <phoneticPr fontId="3"/>
  </si>
  <si>
    <t>社会人としての仕事（技術職）</t>
    <rPh sb="0" eb="2">
      <t>シャカイ</t>
    </rPh>
    <rPh sb="2" eb="3">
      <t>ジン</t>
    </rPh>
    <rPh sb="7" eb="9">
      <t>シゴト</t>
    </rPh>
    <rPh sb="10" eb="13">
      <t>ギジュツショク</t>
    </rPh>
    <phoneticPr fontId="3"/>
  </si>
  <si>
    <t>3.5H</t>
    <phoneticPr fontId="3"/>
  </si>
  <si>
    <t>令和６年5月2日（木）～6月6日（木）</t>
    <rPh sb="0" eb="2">
      <t>レイワ</t>
    </rPh>
    <rPh sb="3" eb="4">
      <t>ネン</t>
    </rPh>
    <rPh sb="5" eb="6">
      <t>ガツ</t>
    </rPh>
    <rPh sb="7" eb="8">
      <t>ニチ</t>
    </rPh>
    <rPh sb="9" eb="10">
      <t>モク</t>
    </rPh>
    <rPh sb="13" eb="14">
      <t>ガツ</t>
    </rPh>
    <rPh sb="15" eb="16">
      <t>ニチ</t>
    </rPh>
    <rPh sb="17" eb="18">
      <t>モク</t>
    </rPh>
    <phoneticPr fontId="3"/>
  </si>
  <si>
    <t>7H45M</t>
    <phoneticPr fontId="3"/>
  </si>
  <si>
    <t>・人権問題に関する府民意識調査</t>
    <rPh sb="1" eb="3">
      <t>ジンケン</t>
    </rPh>
    <rPh sb="3" eb="5">
      <t>モンダイ</t>
    </rPh>
    <rPh sb="6" eb="7">
      <t>カン</t>
    </rPh>
    <rPh sb="9" eb="11">
      <t>フミン</t>
    </rPh>
    <rPh sb="11" eb="13">
      <t>イシキ</t>
    </rPh>
    <rPh sb="13" eb="15">
      <t>チョウサ</t>
    </rPh>
    <phoneticPr fontId="3"/>
  </si>
  <si>
    <t>・同和問題のこと、　他</t>
    <rPh sb="1" eb="5">
      <t>ドウワモンダイ</t>
    </rPh>
    <rPh sb="10" eb="11">
      <t>ホカ</t>
    </rPh>
    <phoneticPr fontId="3"/>
  </si>
  <si>
    <t>・会計事務の心構え</t>
    <rPh sb="1" eb="3">
      <t>カイケイ</t>
    </rPh>
    <rPh sb="3" eb="5">
      <t>ジム</t>
    </rPh>
    <rPh sb="6" eb="8">
      <t>ココロガマ</t>
    </rPh>
    <phoneticPr fontId="3"/>
  </si>
  <si>
    <t>・インターネット調査（おおさかQネット）について</t>
    <rPh sb="8" eb="10">
      <t>チョウサ</t>
    </rPh>
    <phoneticPr fontId="3"/>
  </si>
  <si>
    <t>大阪府の成長戦略</t>
    <rPh sb="0" eb="3">
      <t>オオサカフ</t>
    </rPh>
    <rPh sb="4" eb="8">
      <t>セイチョウセンリャク</t>
    </rPh>
    <phoneticPr fontId="3"/>
  </si>
  <si>
    <t>・戦略とは？</t>
    <rPh sb="1" eb="3">
      <t>センリャク</t>
    </rPh>
    <phoneticPr fontId="3"/>
  </si>
  <si>
    <t>成長戦略局</t>
    <rPh sb="0" eb="5">
      <t>セイチョウセンリャクキョク</t>
    </rPh>
    <phoneticPr fontId="3"/>
  </si>
  <si>
    <t>・全庁の戦略体系</t>
    <rPh sb="1" eb="3">
      <t>ゼンチョウ</t>
    </rPh>
    <rPh sb="4" eb="8">
      <t>センリャクタイケイ</t>
    </rPh>
    <phoneticPr fontId="3"/>
  </si>
  <si>
    <t>・大阪・関西万博</t>
    <rPh sb="1" eb="3">
      <t>オオサカ</t>
    </rPh>
    <rPh sb="4" eb="8">
      <t>カンサイバンパク</t>
    </rPh>
    <phoneticPr fontId="3"/>
  </si>
  <si>
    <t>・成長戦略局の取り組み</t>
    <rPh sb="1" eb="6">
      <t>セイチョウセンリャクキョク</t>
    </rPh>
    <rPh sb="7" eb="8">
      <t>ト</t>
    </rPh>
    <rPh sb="9" eb="10">
      <t>ク</t>
    </rPh>
    <phoneticPr fontId="3"/>
  </si>
  <si>
    <t>・成長を支える基盤整備</t>
    <rPh sb="1" eb="3">
      <t>セイチョウ</t>
    </rPh>
    <rPh sb="4" eb="5">
      <t>ササ</t>
    </rPh>
    <rPh sb="7" eb="9">
      <t>キバン</t>
    </rPh>
    <rPh sb="9" eb="11">
      <t>セイビ</t>
    </rPh>
    <phoneticPr fontId="3"/>
  </si>
  <si>
    <t>・概念編</t>
    <rPh sb="1" eb="4">
      <t>ガイネンヘン</t>
    </rPh>
    <phoneticPr fontId="3"/>
  </si>
  <si>
    <t>　・政策法務とは</t>
    <rPh sb="2" eb="6">
      <t>セイサクホウム</t>
    </rPh>
    <phoneticPr fontId="3"/>
  </si>
  <si>
    <t>　・条例の制定</t>
    <rPh sb="2" eb="4">
      <t>ジョウレイ</t>
    </rPh>
    <rPh sb="5" eb="7">
      <t>セイテイ</t>
    </rPh>
    <phoneticPr fontId="3"/>
  </si>
  <si>
    <t>　・立法以外の手段</t>
    <rPh sb="2" eb="6">
      <t>リッポウイガイ</t>
    </rPh>
    <rPh sb="7" eb="9">
      <t>シュダン</t>
    </rPh>
    <phoneticPr fontId="3"/>
  </si>
  <si>
    <t>　・実践的な政策法務</t>
    <rPh sb="2" eb="4">
      <t>ジッセン</t>
    </rPh>
    <rPh sb="4" eb="5">
      <t>テキ</t>
    </rPh>
    <rPh sb="6" eb="8">
      <t>セイサク</t>
    </rPh>
    <rPh sb="8" eb="10">
      <t>ホウム</t>
    </rPh>
    <phoneticPr fontId="3"/>
  </si>
  <si>
    <t>・実践編</t>
    <rPh sb="1" eb="4">
      <t>ジッセンヘン</t>
    </rPh>
    <phoneticPr fontId="3"/>
  </si>
  <si>
    <t>　・政策法務の位置付け</t>
    <rPh sb="2" eb="4">
      <t>セイサク</t>
    </rPh>
    <rPh sb="4" eb="6">
      <t>ホウム</t>
    </rPh>
    <rPh sb="7" eb="10">
      <t>イチヅ</t>
    </rPh>
    <phoneticPr fontId="3"/>
  </si>
  <si>
    <t>　・政策案を検討する段階</t>
    <rPh sb="2" eb="4">
      <t>セイサク</t>
    </rPh>
    <rPh sb="4" eb="5">
      <t>アン</t>
    </rPh>
    <rPh sb="6" eb="8">
      <t>ケントウ</t>
    </rPh>
    <rPh sb="10" eb="12">
      <t>ダンカイ</t>
    </rPh>
    <phoneticPr fontId="3"/>
  </si>
  <si>
    <t>　・条例を検討する段階</t>
    <rPh sb="2" eb="4">
      <t>ジョウレイ</t>
    </rPh>
    <rPh sb="5" eb="7">
      <t>ケントウ</t>
    </rPh>
    <rPh sb="9" eb="11">
      <t>ダンカイ</t>
    </rPh>
    <phoneticPr fontId="3"/>
  </si>
  <si>
    <t>　・政策法務の適用と評価</t>
    <rPh sb="2" eb="4">
      <t>セイサク</t>
    </rPh>
    <rPh sb="4" eb="6">
      <t>ホウム</t>
    </rPh>
    <rPh sb="7" eb="9">
      <t>テキヨウ</t>
    </rPh>
    <rPh sb="10" eb="12">
      <t>ヒョウカ</t>
    </rPh>
    <phoneticPr fontId="3"/>
  </si>
  <si>
    <t>北澤 清孝　講師</t>
    <rPh sb="0" eb="2">
      <t>キタザワ</t>
    </rPh>
    <rPh sb="3" eb="4">
      <t>キヨ</t>
    </rPh>
    <rPh sb="4" eb="5">
      <t>タカシ</t>
    </rPh>
    <rPh sb="6" eb="8">
      <t>コウシ</t>
    </rPh>
    <phoneticPr fontId="3"/>
  </si>
  <si>
    <t>・政策形成の事例紹介</t>
    <rPh sb="1" eb="3">
      <t>セイサク</t>
    </rPh>
    <rPh sb="3" eb="5">
      <t>ケイセイ</t>
    </rPh>
    <rPh sb="6" eb="8">
      <t>ジレイ</t>
    </rPh>
    <rPh sb="8" eb="10">
      <t>ショウカイ</t>
    </rPh>
    <phoneticPr fontId="3"/>
  </si>
  <si>
    <t>・演習テーマの決定と役割決め</t>
    <rPh sb="1" eb="3">
      <t>エンシュウ</t>
    </rPh>
    <rPh sb="7" eb="9">
      <t>ケッテイ</t>
    </rPh>
    <phoneticPr fontId="3"/>
  </si>
  <si>
    <t>・問題の発掘</t>
    <rPh sb="1" eb="3">
      <t>モンダイ</t>
    </rPh>
    <rPh sb="4" eb="6">
      <t>ハックツ</t>
    </rPh>
    <phoneticPr fontId="3"/>
  </si>
  <si>
    <t>北澤 清孝　講師</t>
    <rPh sb="0" eb="2">
      <t>キタザワ</t>
    </rPh>
    <rPh sb="3" eb="5">
      <t>キヨタカ</t>
    </rPh>
    <rPh sb="6" eb="8">
      <t>コウシ</t>
    </rPh>
    <phoneticPr fontId="3"/>
  </si>
  <si>
    <t>・課題化</t>
    <rPh sb="1" eb="4">
      <t>カダイカ</t>
    </rPh>
    <phoneticPr fontId="3"/>
  </si>
  <si>
    <t>・解決手段の立案と発表準備</t>
    <rPh sb="1" eb="3">
      <t>カイケツ</t>
    </rPh>
    <rPh sb="3" eb="5">
      <t>シュダン</t>
    </rPh>
    <rPh sb="6" eb="8">
      <t>リツアン</t>
    </rPh>
    <rPh sb="9" eb="11">
      <t>ハッピョウ</t>
    </rPh>
    <rPh sb="11" eb="13">
      <t>ジュンビ</t>
    </rPh>
    <phoneticPr fontId="3"/>
  </si>
  <si>
    <t>（１）令和6年度副主査任用職員（令和5年度副主査選考に申込み、任用された
　　　職員。令和5年度途中任用者を含む。）
（２）副主査任用当時、派遣等で受講・修了できなかった副主査</t>
    <rPh sb="3" eb="5">
      <t>レイワ</t>
    </rPh>
    <rPh sb="16" eb="18">
      <t>レイワ</t>
    </rPh>
    <rPh sb="19" eb="21">
      <t>ネンド</t>
    </rPh>
    <phoneticPr fontId="3"/>
  </si>
  <si>
    <t>令和6年5月7日（火）、8日（水）、9日（木）、10日（金）</t>
    <rPh sb="9" eb="10">
      <t>カ</t>
    </rPh>
    <rPh sb="15" eb="16">
      <t>スイ</t>
    </rPh>
    <rPh sb="21" eb="22">
      <t>モク</t>
    </rPh>
    <rPh sb="26" eb="27">
      <t>ニチ</t>
    </rPh>
    <rPh sb="28" eb="29">
      <t>キン</t>
    </rPh>
    <phoneticPr fontId="3"/>
  </si>
  <si>
    <t>・チーム運営に必要な力を高める</t>
    <phoneticPr fontId="3"/>
  </si>
  <si>
    <t>・人事課講話</t>
    <rPh sb="1" eb="4">
      <t>ジンジカ</t>
    </rPh>
    <rPh sb="4" eb="6">
      <t>コウワ</t>
    </rPh>
    <phoneticPr fontId="3"/>
  </si>
  <si>
    <t>府政情報室広報広聴課</t>
    <phoneticPr fontId="3"/>
  </si>
  <si>
    <t>（１）令和6年度課長級昇任者（令和5年度途中昇任者を含む。）
（２）昇任当時、派遣等で受講・修了できなかった者</t>
    <rPh sb="3" eb="4">
      <t>レイ</t>
    </rPh>
    <rPh sb="4" eb="5">
      <t>カズ</t>
    </rPh>
    <rPh sb="6" eb="8">
      <t>ネンド</t>
    </rPh>
    <rPh sb="7" eb="8">
      <t>ド</t>
    </rPh>
    <rPh sb="8" eb="10">
      <t>カチョウ</t>
    </rPh>
    <rPh sb="10" eb="11">
      <t>キュウ</t>
    </rPh>
    <rPh sb="11" eb="13">
      <t>ショウニン</t>
    </rPh>
    <rPh sb="13" eb="14">
      <t>シャ</t>
    </rPh>
    <rPh sb="15" eb="17">
      <t>レイワ</t>
    </rPh>
    <rPh sb="18" eb="19">
      <t>ネン</t>
    </rPh>
    <rPh sb="19" eb="20">
      <t>ド</t>
    </rPh>
    <rPh sb="20" eb="22">
      <t>トチュウ</t>
    </rPh>
    <rPh sb="22" eb="24">
      <t>ショウニン</t>
    </rPh>
    <rPh sb="24" eb="25">
      <t>シャ</t>
    </rPh>
    <rPh sb="26" eb="27">
      <t>フク</t>
    </rPh>
    <rPh sb="34" eb="36">
      <t>ショウニン</t>
    </rPh>
    <rPh sb="36" eb="38">
      <t>トウジ</t>
    </rPh>
    <rPh sb="39" eb="41">
      <t>ハケン</t>
    </rPh>
    <rPh sb="41" eb="42">
      <t>トウ</t>
    </rPh>
    <rPh sb="43" eb="45">
      <t>ジュコウ</t>
    </rPh>
    <rPh sb="46" eb="48">
      <t>シュウリョウ</t>
    </rPh>
    <rPh sb="54" eb="55">
      <t>モノ</t>
    </rPh>
    <phoneticPr fontId="3"/>
  </si>
  <si>
    <t>令和6年4月23日（火）、24日（水）</t>
    <rPh sb="0" eb="2">
      <t>レイワ</t>
    </rPh>
    <rPh sb="3" eb="4">
      <t>ネン</t>
    </rPh>
    <rPh sb="5" eb="6">
      <t>ガツ</t>
    </rPh>
    <rPh sb="8" eb="9">
      <t>ニチ</t>
    </rPh>
    <rPh sb="10" eb="11">
      <t>カ</t>
    </rPh>
    <rPh sb="15" eb="16">
      <t>ニチ</t>
    </rPh>
    <rPh sb="17" eb="18">
      <t>スイ</t>
    </rPh>
    <phoneticPr fontId="3"/>
  </si>
  <si>
    <t>半日</t>
    <rPh sb="0" eb="1">
      <t>ハン</t>
    </rPh>
    <rPh sb="1" eb="2">
      <t>ニチ</t>
    </rPh>
    <phoneticPr fontId="3"/>
  </si>
  <si>
    <t>課長級職員の役割とめざすべき組織</t>
    <rPh sb="0" eb="2">
      <t>カチョウ</t>
    </rPh>
    <rPh sb="2" eb="3">
      <t>キュウ</t>
    </rPh>
    <rPh sb="3" eb="5">
      <t>ショクイン</t>
    </rPh>
    <rPh sb="6" eb="8">
      <t>ヤクワリ</t>
    </rPh>
    <rPh sb="14" eb="16">
      <t>ソシキ</t>
    </rPh>
    <phoneticPr fontId="3"/>
  </si>
  <si>
    <t>ハイパフォーマンス組織及びその３要素</t>
    <rPh sb="9" eb="11">
      <t>ソシキ</t>
    </rPh>
    <rPh sb="11" eb="12">
      <t>オヨ</t>
    </rPh>
    <rPh sb="16" eb="18">
      <t>ヨウソ</t>
    </rPh>
    <phoneticPr fontId="3"/>
  </si>
  <si>
    <t>リーダーシップ</t>
    <phoneticPr fontId="3"/>
  </si>
  <si>
    <t>　　（組織メンバーや上位職に対する影響力）</t>
    <phoneticPr fontId="3"/>
  </si>
  <si>
    <t>PDCAを回しての進捗管理</t>
    <rPh sb="5" eb="6">
      <t>マワ</t>
    </rPh>
    <rPh sb="9" eb="11">
      <t>シンチョク</t>
    </rPh>
    <rPh sb="11" eb="13">
      <t>カンリ</t>
    </rPh>
    <phoneticPr fontId="3"/>
  </si>
  <si>
    <t>生産的な人間関係（心理的安全性）</t>
    <rPh sb="0" eb="2">
      <t>セイサン</t>
    </rPh>
    <rPh sb="2" eb="3">
      <t>テキ</t>
    </rPh>
    <rPh sb="4" eb="6">
      <t>ニンゲン</t>
    </rPh>
    <rPh sb="6" eb="8">
      <t>カンケイ</t>
    </rPh>
    <rPh sb="9" eb="12">
      <t>シンリテキ</t>
    </rPh>
    <rPh sb="12" eb="15">
      <t>アンゼンセイ</t>
    </rPh>
    <phoneticPr fontId="3"/>
  </si>
  <si>
    <t>人を育てるコミュニケーションスキル</t>
    <rPh sb="0" eb="1">
      <t>ヒト</t>
    </rPh>
    <rPh sb="2" eb="3">
      <t>ソダ</t>
    </rPh>
    <phoneticPr fontId="3"/>
  </si>
  <si>
    <t>吉田 真知子　講師</t>
    <rPh sb="0" eb="2">
      <t>ヨシダ</t>
    </rPh>
    <rPh sb="3" eb="6">
      <t>マチコ</t>
    </rPh>
    <rPh sb="7" eb="9">
      <t>コウシ</t>
    </rPh>
    <phoneticPr fontId="3"/>
  </si>
  <si>
    <t>人権局人権企画課</t>
    <rPh sb="0" eb="2">
      <t>ジンケン</t>
    </rPh>
    <rPh sb="2" eb="3">
      <t>キョク</t>
    </rPh>
    <rPh sb="3" eb="5">
      <t>ジンケン</t>
    </rPh>
    <rPh sb="5" eb="7">
      <t>キカク</t>
    </rPh>
    <rPh sb="7" eb="8">
      <t>カ</t>
    </rPh>
    <phoneticPr fontId="3"/>
  </si>
  <si>
    <t>・同和問題</t>
    <phoneticPr fontId="3"/>
  </si>
  <si>
    <t>・在日外国人の人権</t>
    <phoneticPr fontId="3"/>
  </si>
  <si>
    <t>・インターネット上の人権侵害</t>
    <phoneticPr fontId="3"/>
  </si>
  <si>
    <t>・北朝鮮による拉致問題</t>
    <phoneticPr fontId="3"/>
  </si>
  <si>
    <t>・性の多様性</t>
    <phoneticPr fontId="3"/>
  </si>
  <si>
    <t>障がい福祉室障がい福祉企画課</t>
    <rPh sb="0" eb="1">
      <t>ショウ</t>
    </rPh>
    <rPh sb="3" eb="6">
      <t>フクシシツ</t>
    </rPh>
    <rPh sb="6" eb="7">
      <t>ショウ</t>
    </rPh>
    <rPh sb="9" eb="11">
      <t>フクシ</t>
    </rPh>
    <rPh sb="11" eb="13">
      <t>キカク</t>
    </rPh>
    <rPh sb="13" eb="14">
      <t>カ</t>
    </rPh>
    <phoneticPr fontId="3"/>
  </si>
  <si>
    <t>府におけるコンプライアンスの取組</t>
    <rPh sb="0" eb="1">
      <t>フ</t>
    </rPh>
    <rPh sb="14" eb="16">
      <t>トリク</t>
    </rPh>
    <phoneticPr fontId="3"/>
  </si>
  <si>
    <t>会計局会計指導課</t>
    <rPh sb="0" eb="2">
      <t>カイケイ</t>
    </rPh>
    <rPh sb="2" eb="3">
      <t>キョク</t>
    </rPh>
    <rPh sb="3" eb="5">
      <t>カイケイ</t>
    </rPh>
    <rPh sb="5" eb="7">
      <t>シドウ</t>
    </rPh>
    <rPh sb="7" eb="8">
      <t>カ</t>
    </rPh>
    <phoneticPr fontId="3"/>
  </si>
  <si>
    <t>正確で効率的な会計事務の徹底</t>
    <rPh sb="0" eb="2">
      <t>セイカク</t>
    </rPh>
    <rPh sb="3" eb="6">
      <t>コウリツテキ</t>
    </rPh>
    <rPh sb="7" eb="9">
      <t>カイケイ</t>
    </rPh>
    <rPh sb="9" eb="11">
      <t>ジム</t>
    </rPh>
    <rPh sb="12" eb="14">
      <t>テッテイ</t>
    </rPh>
    <phoneticPr fontId="3"/>
  </si>
  <si>
    <t>危機事象と災害事例等</t>
    <rPh sb="0" eb="2">
      <t>キキ</t>
    </rPh>
    <rPh sb="2" eb="4">
      <t>ジショウ</t>
    </rPh>
    <rPh sb="5" eb="7">
      <t>サイガイ</t>
    </rPh>
    <rPh sb="7" eb="9">
      <t>ジレイ</t>
    </rPh>
    <rPh sb="9" eb="10">
      <t>トウ</t>
    </rPh>
    <phoneticPr fontId="3"/>
  </si>
  <si>
    <t>府の危機管理体制</t>
    <rPh sb="0" eb="1">
      <t>フ</t>
    </rPh>
    <rPh sb="2" eb="4">
      <t>キキ</t>
    </rPh>
    <rPh sb="4" eb="6">
      <t>カンリ</t>
    </rPh>
    <rPh sb="6" eb="8">
      <t>タイセイ</t>
    </rPh>
    <phoneticPr fontId="3"/>
  </si>
  <si>
    <t>お願いしたいこと（まとめ）</t>
    <rPh sb="1" eb="2">
      <t>ネガ</t>
    </rPh>
    <phoneticPr fontId="3"/>
  </si>
  <si>
    <r>
      <t>令和6年度一次評価者、二次評価者 全員
※項目によって対象が異なる
　１．人事評価制度について
　　　　全ての一次評価者、二次評価者が対象
　２．講義と演習
　　　　「新評価者</t>
    </r>
    <r>
      <rPr>
        <vertAlign val="superscript"/>
        <sz val="10"/>
        <rFont val="HG丸ｺﾞｼｯｸM-PRO"/>
        <family val="3"/>
        <charset val="128"/>
      </rPr>
      <t>＊</t>
    </r>
    <r>
      <rPr>
        <sz val="10"/>
        <rFont val="HG丸ｺﾞｼｯｸM-PRO"/>
        <family val="3"/>
        <charset val="128"/>
      </rPr>
      <t xml:space="preserve">」が対象
　　　　　＊：令和6年度新任課長補佐級職員、令和6年度新一次評価者
　　　　　　　（平成25年度以降の評価者研修に指名されたことのない職員）
　　　　その他の一次評価者、二次評価者についても、参考に動画視聴することは
　　　　構わない
</t>
    </r>
    <rPh sb="17" eb="19">
      <t>ゼンイン</t>
    </rPh>
    <rPh sb="21" eb="23">
      <t>コウモク</t>
    </rPh>
    <rPh sb="30" eb="31">
      <t>コト</t>
    </rPh>
    <rPh sb="67" eb="69">
      <t>タイショウ</t>
    </rPh>
    <rPh sb="84" eb="88">
      <t>シンヒョウカシャ</t>
    </rPh>
    <rPh sb="91" eb="93">
      <t>タイショウ</t>
    </rPh>
    <rPh sb="193" eb="195">
      <t>ドウガ</t>
    </rPh>
    <rPh sb="195" eb="197">
      <t>シチョウ</t>
    </rPh>
    <phoneticPr fontId="3"/>
  </si>
  <si>
    <r>
      <t xml:space="preserve">指名
</t>
    </r>
    <r>
      <rPr>
        <sz val="7.5"/>
        <rFont val="HG丸ｺﾞｼｯｸM-PRO"/>
        <family val="3"/>
        <charset val="128"/>
      </rPr>
      <t>新評価者</t>
    </r>
    <rPh sb="0" eb="2">
      <t>シメイ</t>
    </rPh>
    <rPh sb="3" eb="7">
      <t>シンヒョウカシャ</t>
    </rPh>
    <phoneticPr fontId="3"/>
  </si>
  <si>
    <r>
      <t xml:space="preserve">指名
</t>
    </r>
    <r>
      <rPr>
        <sz val="7.5"/>
        <rFont val="HG丸ｺﾞｼｯｸM-PRO"/>
        <family val="3"/>
        <charset val="128"/>
      </rPr>
      <t>新評価者以外</t>
    </r>
    <rPh sb="0" eb="2">
      <t>シメイ</t>
    </rPh>
    <rPh sb="3" eb="9">
      <t>シンヒョウカシャイガイ</t>
    </rPh>
    <phoneticPr fontId="3"/>
  </si>
  <si>
    <r>
      <t xml:space="preserve">申込
</t>
    </r>
    <r>
      <rPr>
        <sz val="7.5"/>
        <rFont val="HG丸ｺﾞｼｯｸM-PRO"/>
        <family val="3"/>
        <charset val="128"/>
      </rPr>
      <t>新評価者</t>
    </r>
    <rPh sb="0" eb="2">
      <t>モウシコミ</t>
    </rPh>
    <rPh sb="3" eb="7">
      <t>シンヒョウカシャ</t>
    </rPh>
    <phoneticPr fontId="3"/>
  </si>
  <si>
    <r>
      <t xml:space="preserve">申込
</t>
    </r>
    <r>
      <rPr>
        <sz val="7.5"/>
        <rFont val="HG丸ｺﾞｼｯｸM-PRO"/>
        <family val="3"/>
        <charset val="128"/>
      </rPr>
      <t>新評価者以外</t>
    </r>
    <rPh sb="0" eb="2">
      <t>モウシコミ</t>
    </rPh>
    <rPh sb="3" eb="9">
      <t>シンヒョウカシャイガイ</t>
    </rPh>
    <phoneticPr fontId="3"/>
  </si>
  <si>
    <t>受講者</t>
    <rPh sb="0" eb="2">
      <t>ジュコウ</t>
    </rPh>
    <rPh sb="2" eb="3">
      <t>シャ</t>
    </rPh>
    <phoneticPr fontId="3"/>
  </si>
  <si>
    <t>受講率（％）</t>
    <rPh sb="0" eb="2">
      <t>ジュコウ</t>
    </rPh>
    <rPh sb="2" eb="3">
      <t>リツ</t>
    </rPh>
    <phoneticPr fontId="3"/>
  </si>
  <si>
    <t>１.</t>
    <phoneticPr fontId="3"/>
  </si>
  <si>
    <t>総務部人事課</t>
    <rPh sb="0" eb="3">
      <t>ソウムブ</t>
    </rPh>
    <rPh sb="3" eb="6">
      <t>ジンジカ</t>
    </rPh>
    <phoneticPr fontId="3"/>
  </si>
  <si>
    <t>2.</t>
    <phoneticPr fontId="3"/>
  </si>
  <si>
    <t>・評価者の役割と責任、評価者の心構え</t>
    <phoneticPr fontId="3"/>
  </si>
  <si>
    <t>（１）令和6年度主査級４年目の職員
（２）主査級4年目当時、派遣等で受講・修了できなかった職員または
　　　主査級5年目以上の職員で所属長が推薦する者</t>
    <rPh sb="21" eb="23">
      <t>シュサ</t>
    </rPh>
    <rPh sb="23" eb="24">
      <t>キュウ</t>
    </rPh>
    <rPh sb="25" eb="27">
      <t>ネンメ</t>
    </rPh>
    <rPh sb="27" eb="29">
      <t>トウジ</t>
    </rPh>
    <rPh sb="30" eb="32">
      <t>ハケン</t>
    </rPh>
    <rPh sb="32" eb="33">
      <t>トウ</t>
    </rPh>
    <rPh sb="34" eb="36">
      <t>ジュコウ</t>
    </rPh>
    <rPh sb="37" eb="39">
      <t>シュウリョウ</t>
    </rPh>
    <rPh sb="45" eb="47">
      <t>ショクイン</t>
    </rPh>
    <rPh sb="54" eb="57">
      <t>シュサキュウ</t>
    </rPh>
    <rPh sb="58" eb="60">
      <t>ネンメ</t>
    </rPh>
    <rPh sb="60" eb="62">
      <t>イジョウ</t>
    </rPh>
    <rPh sb="63" eb="65">
      <t>ショクイン</t>
    </rPh>
    <rPh sb="66" eb="69">
      <t>ショゾクチョウ</t>
    </rPh>
    <rPh sb="70" eb="72">
      <t>スイセン</t>
    </rPh>
    <rPh sb="74" eb="75">
      <t>モノ</t>
    </rPh>
    <phoneticPr fontId="3"/>
  </si>
  <si>
    <t>令和6年６月6日（木）、7日（金）、１3日（木）、14日（金）　
各日とも１３時００分～１７時３０分</t>
    <rPh sb="0" eb="1">
      <t>レイ</t>
    </rPh>
    <rPh sb="1" eb="2">
      <t>ワ</t>
    </rPh>
    <rPh sb="9" eb="10">
      <t>モク</t>
    </rPh>
    <rPh sb="15" eb="16">
      <t>キン</t>
    </rPh>
    <rPh sb="22" eb="23">
      <t>モク</t>
    </rPh>
    <rPh sb="29" eb="30">
      <t>キン</t>
    </rPh>
    <rPh sb="33" eb="35">
      <t>カクジツ</t>
    </rPh>
    <phoneticPr fontId="3"/>
  </si>
  <si>
    <t>研修名（科目名）：新規採用職員研修（採用前研修）</t>
    <rPh sb="0" eb="2">
      <t>ケンシュウ</t>
    </rPh>
    <rPh sb="2" eb="3">
      <t>メイ</t>
    </rPh>
    <rPh sb="4" eb="7">
      <t>カモクメイ</t>
    </rPh>
    <rPh sb="9" eb="17">
      <t>シンキサイヨウショクインケンシュウ</t>
    </rPh>
    <rPh sb="18" eb="23">
      <t>サイヨウマエケンシュウ</t>
    </rPh>
    <phoneticPr fontId="3"/>
  </si>
  <si>
    <t>令和6年度新規採用職員予定者に対し、入庁時からその力を最大限に発揮できるよう、合格から採用までの助走期に、必要な基礎知識・技能と職務遂行能力を養成する。</t>
    <rPh sb="0" eb="2">
      <t>レイワ</t>
    </rPh>
    <phoneticPr fontId="3"/>
  </si>
  <si>
    <t>令和6年度新規採用職員（一般行政職・事務職）</t>
    <rPh sb="0" eb="2">
      <t>レイワ</t>
    </rPh>
    <phoneticPr fontId="3"/>
  </si>
  <si>
    <t>合計</t>
    <rPh sb="0" eb="2">
      <t>ゴウケイ</t>
    </rPh>
    <phoneticPr fontId="3"/>
  </si>
  <si>
    <t>昨年度</t>
    <rPh sb="0" eb="2">
      <t>サクネン</t>
    </rPh>
    <rPh sb="2" eb="3">
      <t>ド</t>
    </rPh>
    <phoneticPr fontId="3"/>
  </si>
  <si>
    <t>小中学校</t>
    <rPh sb="0" eb="4">
      <t>ショウチュウガッコウ</t>
    </rPh>
    <phoneticPr fontId="3"/>
  </si>
  <si>
    <t>令和７年１月３０日（木）～３月３１日（月）</t>
    <rPh sb="0" eb="2">
      <t>レイワ</t>
    </rPh>
    <rPh sb="3" eb="4">
      <t>ネン</t>
    </rPh>
    <rPh sb="5" eb="6">
      <t>ツキ</t>
    </rPh>
    <rPh sb="8" eb="9">
      <t>ニチ</t>
    </rPh>
    <rPh sb="10" eb="11">
      <t>モク</t>
    </rPh>
    <rPh sb="14" eb="15">
      <t>ガツ</t>
    </rPh>
    <rPh sb="17" eb="18">
      <t>ニチ</t>
    </rPh>
    <rPh sb="19" eb="20">
      <t>ゲツ</t>
    </rPh>
    <phoneticPr fontId="3"/>
  </si>
  <si>
    <t>原則として自宅での学習</t>
    <rPh sb="0" eb="2">
      <t>ゲンソク</t>
    </rPh>
    <rPh sb="5" eb="7">
      <t>ジタク</t>
    </rPh>
    <rPh sb="9" eb="11">
      <t>ガクシュウ</t>
    </rPh>
    <phoneticPr fontId="3"/>
  </si>
  <si>
    <t>「入庁前メール」の送付</t>
    <rPh sb="1" eb="3">
      <t>ニュウチョウ</t>
    </rPh>
    <rPh sb="3" eb="4">
      <t>マエ</t>
    </rPh>
    <rPh sb="9" eb="11">
      <t>ソウフ</t>
    </rPh>
    <phoneticPr fontId="3"/>
  </si>
  <si>
    <t>・職員研修センターが薦める
　“今、読んでおきたい本”のご紹介</t>
    <rPh sb="1" eb="3">
      <t>ショクイン</t>
    </rPh>
    <rPh sb="3" eb="5">
      <t>ケンシュウ</t>
    </rPh>
    <rPh sb="10" eb="11">
      <t>スス</t>
    </rPh>
    <rPh sb="16" eb="17">
      <t>イマ</t>
    </rPh>
    <rPh sb="18" eb="19">
      <t>ヨ</t>
    </rPh>
    <rPh sb="25" eb="26">
      <t>ホン</t>
    </rPh>
    <rPh sb="29" eb="31">
      <t>ショウカイ</t>
    </rPh>
    <phoneticPr fontId="3"/>
  </si>
  <si>
    <t>・採用前研修　学習の手引き</t>
    <rPh sb="1" eb="3">
      <t>サイヨウ</t>
    </rPh>
    <rPh sb="3" eb="4">
      <t>マエ</t>
    </rPh>
    <rPh sb="4" eb="6">
      <t>ケンシュウ</t>
    </rPh>
    <rPh sb="7" eb="9">
      <t>ガクシュウ</t>
    </rPh>
    <rPh sb="10" eb="12">
      <t>テビ</t>
    </rPh>
    <phoneticPr fontId="3"/>
  </si>
  <si>
    <t>研修名（科目名）：課長補佐級職員研修（人材マネジメント基礎）</t>
    <rPh sb="0" eb="2">
      <t>ケンシュウ</t>
    </rPh>
    <rPh sb="2" eb="3">
      <t>メイ</t>
    </rPh>
    <rPh sb="4" eb="7">
      <t>カモクメイ</t>
    </rPh>
    <rPh sb="9" eb="18">
      <t>カチョウホサキュウショクインケンシュウ</t>
    </rPh>
    <rPh sb="19" eb="21">
      <t>ジンザイ</t>
    </rPh>
    <rPh sb="27" eb="29">
      <t>キソ</t>
    </rPh>
    <phoneticPr fontId="11"/>
  </si>
  <si>
    <t>人材育成の必要性を改めて認識し、部下指導力の向上を図るとともに、上司のスキルアップを通じて、部下職員のキャリア形成等につなげる。</t>
    <rPh sb="0" eb="2">
      <t>ジンザイ</t>
    </rPh>
    <rPh sb="2" eb="4">
      <t>イクセイ</t>
    </rPh>
    <rPh sb="5" eb="8">
      <t>ヒツヨウセイ</t>
    </rPh>
    <rPh sb="9" eb="10">
      <t>アラタ</t>
    </rPh>
    <rPh sb="12" eb="14">
      <t>ニンシキ</t>
    </rPh>
    <rPh sb="16" eb="18">
      <t>ブカ</t>
    </rPh>
    <rPh sb="18" eb="21">
      <t>シドウリョク</t>
    </rPh>
    <rPh sb="22" eb="24">
      <t>コウジョウ</t>
    </rPh>
    <rPh sb="25" eb="26">
      <t>ハカ</t>
    </rPh>
    <rPh sb="32" eb="34">
      <t>ジョウシ</t>
    </rPh>
    <rPh sb="42" eb="43">
      <t>ツウ</t>
    </rPh>
    <rPh sb="46" eb="48">
      <t>ブカ</t>
    </rPh>
    <rPh sb="48" eb="50">
      <t>ショクイン</t>
    </rPh>
    <rPh sb="55" eb="57">
      <t>ケイセイ</t>
    </rPh>
    <rPh sb="57" eb="58">
      <t>トウ</t>
    </rPh>
    <phoneticPr fontId="3"/>
  </si>
  <si>
    <t>①令和６年度課長補佐級職員（令和６年11月1日時点）
②本研修の受講を希望する主査級以上の職員で、所属長が推薦する者</t>
    <rPh sb="57" eb="58">
      <t>モノ</t>
    </rPh>
    <phoneticPr fontId="3"/>
  </si>
  <si>
    <t>昨年度</t>
    <rPh sb="0" eb="3">
      <t>サクネンドネンド</t>
    </rPh>
    <phoneticPr fontId="3"/>
  </si>
  <si>
    <t>出席者</t>
    <rPh sb="0" eb="2">
      <t>シュッセキ</t>
    </rPh>
    <rPh sb="2" eb="3">
      <t>シャ</t>
    </rPh>
    <phoneticPr fontId="3"/>
  </si>
  <si>
    <t>令和6年11月20日（水）～1月31日（金）</t>
    <rPh sb="11" eb="12">
      <t>スイ</t>
    </rPh>
    <rPh sb="15" eb="16">
      <t>ガツ</t>
    </rPh>
    <rPh sb="18" eb="19">
      <t>ニチ</t>
    </rPh>
    <rPh sb="20" eb="21">
      <t>キン</t>
    </rPh>
    <phoneticPr fontId="3"/>
  </si>
  <si>
    <t>120M</t>
    <phoneticPr fontId="3"/>
  </si>
  <si>
    <t>人材育成に関する意識向上</t>
    <phoneticPr fontId="3"/>
  </si>
  <si>
    <t>・日本の現状とマネジメント</t>
    <phoneticPr fontId="3"/>
  </si>
  <si>
    <t>Zホールディングス株式会社</t>
    <rPh sb="9" eb="13">
      <t>カブシキガイシャ</t>
    </rPh>
    <phoneticPr fontId="3"/>
  </si>
  <si>
    <t>・マネジメントとは？</t>
    <phoneticPr fontId="3"/>
  </si>
  <si>
    <t>Zアカデミア学長</t>
    <rPh sb="6" eb="8">
      <t>ガクチョウ</t>
    </rPh>
    <phoneticPr fontId="3"/>
  </si>
  <si>
    <t>・「1:N 」と「1:1×N」</t>
    <phoneticPr fontId="3"/>
  </si>
  <si>
    <t>伊藤 羊一　氏</t>
    <rPh sb="0" eb="2">
      <t>イトウ</t>
    </rPh>
    <rPh sb="3" eb="5">
      <t>ヨウイチ</t>
    </rPh>
    <rPh sb="6" eb="7">
      <t>シ</t>
    </rPh>
    <phoneticPr fontId="3"/>
  </si>
  <si>
    <t>・大事なことは「みんなで夢を話すこと」</t>
    <rPh sb="1" eb="3">
      <t>ダイジ</t>
    </rPh>
    <rPh sb="12" eb="13">
      <t>ユメ</t>
    </rPh>
    <rPh sb="14" eb="15">
      <t>ハナ</t>
    </rPh>
    <phoneticPr fontId="3"/>
  </si>
  <si>
    <t>人材育成に関するスキルの向上</t>
    <phoneticPr fontId="3"/>
  </si>
  <si>
    <t>・コミュニケーション円滑化のための
　１on１ミーティング</t>
    <phoneticPr fontId="3"/>
  </si>
  <si>
    <t>・良質なコミュニケーションを維持するために</t>
    <phoneticPr fontId="3"/>
  </si>
  <si>
    <t>－</t>
    <phoneticPr fontId="3"/>
  </si>
  <si>
    <t>研修名（科目名）：評価者研修（開示面談実践研修）</t>
    <rPh sb="0" eb="2">
      <t>ケンシュウ</t>
    </rPh>
    <rPh sb="2" eb="3">
      <t>メイ</t>
    </rPh>
    <rPh sb="4" eb="7">
      <t>カモクメイ</t>
    </rPh>
    <rPh sb="9" eb="12">
      <t>ヒョウカシャ</t>
    </rPh>
    <rPh sb="12" eb="14">
      <t>ケンシュウ</t>
    </rPh>
    <rPh sb="15" eb="23">
      <t>カイジメンダンジッセンケンシュウ</t>
    </rPh>
    <phoneticPr fontId="3"/>
  </si>
  <si>
    <t>開示面談の目的、ポイント、手法や注意点に関する理解を深めるとともに、面談演習等を行うことにより、 説明スキル及び部下の資質や能力の向上に向けた指導力の向上を図る。</t>
    <phoneticPr fontId="3"/>
  </si>
  <si>
    <t>指名（１）</t>
    <rPh sb="0" eb="2">
      <t>シメイ</t>
    </rPh>
    <phoneticPr fontId="3"/>
  </si>
  <si>
    <t>指名（２）</t>
    <rPh sb="0" eb="2">
      <t>シメイ</t>
    </rPh>
    <phoneticPr fontId="3"/>
  </si>
  <si>
    <t>申込</t>
    <phoneticPr fontId="3"/>
  </si>
  <si>
    <t>令和７年1月14日（火）、15日（水）、21日（火）、22日（水）、24日（金）</t>
    <rPh sb="0" eb="2">
      <t>レイワ</t>
    </rPh>
    <rPh sb="3" eb="4">
      <t>ネン</t>
    </rPh>
    <rPh sb="5" eb="6">
      <t>ガツ</t>
    </rPh>
    <rPh sb="8" eb="9">
      <t>ニチ</t>
    </rPh>
    <rPh sb="10" eb="11">
      <t>カ</t>
    </rPh>
    <rPh sb="15" eb="16">
      <t>ニチ</t>
    </rPh>
    <rPh sb="17" eb="18">
      <t>スイ</t>
    </rPh>
    <rPh sb="22" eb="23">
      <t>ニチ</t>
    </rPh>
    <rPh sb="24" eb="25">
      <t>ヒ</t>
    </rPh>
    <rPh sb="29" eb="30">
      <t>ニチ</t>
    </rPh>
    <rPh sb="31" eb="32">
      <t>スイ</t>
    </rPh>
    <rPh sb="36" eb="37">
      <t>ニチ</t>
    </rPh>
    <rPh sb="38" eb="39">
      <t>キン</t>
    </rPh>
    <phoneticPr fontId="3"/>
  </si>
  <si>
    <t>各日とも１３時４５分～１７時３０分</t>
    <rPh sb="0" eb="2">
      <t>カクジツ</t>
    </rPh>
    <rPh sb="6" eb="7">
      <t>ジ</t>
    </rPh>
    <rPh sb="9" eb="10">
      <t>プン</t>
    </rPh>
    <rPh sb="13" eb="14">
      <t>ジ</t>
    </rPh>
    <rPh sb="16" eb="17">
      <t>プン</t>
    </rPh>
    <phoneticPr fontId="3"/>
  </si>
  <si>
    <t>0.5日</t>
    <rPh sb="3" eb="4">
      <t>ニチ</t>
    </rPh>
    <phoneticPr fontId="3"/>
  </si>
  <si>
    <t>３H45M</t>
    <phoneticPr fontId="3"/>
  </si>
  <si>
    <t>・開示面談の目的</t>
    <rPh sb="1" eb="5">
      <t>カイジメンダン</t>
    </rPh>
    <rPh sb="6" eb="8">
      <t>モクテキ</t>
    </rPh>
    <phoneticPr fontId="3"/>
  </si>
  <si>
    <t>・開示面談の進め方</t>
    <rPh sb="1" eb="5">
      <t>カイジメンダン</t>
    </rPh>
    <rPh sb="6" eb="7">
      <t>スス</t>
    </rPh>
    <rPh sb="8" eb="9">
      <t>カタ</t>
    </rPh>
    <phoneticPr fontId="3"/>
  </si>
  <si>
    <t>・「評価理由」及び「評価者所見」の記入</t>
    <rPh sb="2" eb="6">
      <t>ヒョウカリユウ</t>
    </rPh>
    <rPh sb="7" eb="8">
      <t>オヨ</t>
    </rPh>
    <rPh sb="10" eb="13">
      <t>ヒョウカシャ</t>
    </rPh>
    <rPh sb="13" eb="15">
      <t>ショケン</t>
    </rPh>
    <rPh sb="17" eb="19">
      <t>キニュウ</t>
    </rPh>
    <phoneticPr fontId="3"/>
  </si>
  <si>
    <t>・面談技法</t>
    <rPh sb="1" eb="5">
      <t>メンダンギホウ</t>
    </rPh>
    <phoneticPr fontId="3"/>
  </si>
  <si>
    <t>・面談スキル活用演習</t>
    <rPh sb="1" eb="3">
      <t>メンダン</t>
    </rPh>
    <rPh sb="6" eb="8">
      <t>カツヨウ</t>
    </rPh>
    <rPh sb="8" eb="10">
      <t>エンシュウ</t>
    </rPh>
    <phoneticPr fontId="3"/>
  </si>
  <si>
    <t>・面談ロールプレイング</t>
    <rPh sb="1" eb="3">
      <t>メンダン</t>
    </rPh>
    <phoneticPr fontId="3"/>
  </si>
  <si>
    <t>研修名（科目名）：再任用職員研修</t>
    <rPh sb="0" eb="2">
      <t>ケンシュウ</t>
    </rPh>
    <rPh sb="2" eb="3">
      <t>メイ</t>
    </rPh>
    <rPh sb="4" eb="7">
      <t>カモクメイ</t>
    </rPh>
    <phoneticPr fontId="3"/>
  </si>
  <si>
    <t>再任用職員としての役割を認識するとともに、職務遂行意欲の向上を図る。</t>
    <phoneticPr fontId="3"/>
  </si>
  <si>
    <t xml:space="preserve">令和7年度再任用職員採用選考合格者で本研修の研修生として決定された者
</t>
    <phoneticPr fontId="3"/>
  </si>
  <si>
    <t>令和7年3月3日（月）、3月4日（火）、3月11日（火）</t>
    <rPh sb="0" eb="2">
      <t>レイワ</t>
    </rPh>
    <rPh sb="3" eb="4">
      <t>ネン</t>
    </rPh>
    <rPh sb="5" eb="6">
      <t>ガツ</t>
    </rPh>
    <rPh sb="7" eb="8">
      <t>ニチ</t>
    </rPh>
    <rPh sb="9" eb="10">
      <t>ゲツ</t>
    </rPh>
    <rPh sb="13" eb="14">
      <t>ガツ</t>
    </rPh>
    <rPh sb="15" eb="16">
      <t>ニチ</t>
    </rPh>
    <rPh sb="17" eb="18">
      <t>ヒ</t>
    </rPh>
    <rPh sb="21" eb="22">
      <t>ガツ</t>
    </rPh>
    <rPh sb="24" eb="25">
      <t>ニチ</t>
    </rPh>
    <rPh sb="26" eb="27">
      <t>ヒ</t>
    </rPh>
    <phoneticPr fontId="3"/>
  </si>
  <si>
    <t>14時15分～17時30分</t>
    <rPh sb="2" eb="3">
      <t>ジ</t>
    </rPh>
    <rPh sb="5" eb="6">
      <t>プン</t>
    </rPh>
    <rPh sb="9" eb="10">
      <t>ジ</t>
    </rPh>
    <rPh sb="12" eb="13">
      <t>プン</t>
    </rPh>
    <phoneticPr fontId="3"/>
  </si>
  <si>
    <t>説明</t>
    <rPh sb="0" eb="2">
      <t>セツメイ</t>
    </rPh>
    <phoneticPr fontId="3"/>
  </si>
  <si>
    <t>大阪府の再任用制度の概要</t>
    <rPh sb="0" eb="3">
      <t>オオサカフ</t>
    </rPh>
    <rPh sb="4" eb="9">
      <t>サイニンヨウセイド</t>
    </rPh>
    <rPh sb="10" eb="12">
      <t>ガイヨウ</t>
    </rPh>
    <phoneticPr fontId="3"/>
  </si>
  <si>
    <t>・大阪府の再任用制度の概要</t>
    <phoneticPr fontId="3"/>
  </si>
  <si>
    <t>人事課　</t>
    <rPh sb="0" eb="3">
      <t>ジンジカ</t>
    </rPh>
    <phoneticPr fontId="3"/>
  </si>
  <si>
    <t>再任用職員の働きがい</t>
    <rPh sb="0" eb="2">
      <t>サイニン</t>
    </rPh>
    <rPh sb="2" eb="3">
      <t>ヨウ</t>
    </rPh>
    <rPh sb="3" eb="5">
      <t>ショクイン</t>
    </rPh>
    <rPh sb="6" eb="7">
      <t>ハタラ</t>
    </rPh>
    <phoneticPr fontId="3"/>
  </si>
  <si>
    <t>大阪府立河南高等学校</t>
    <rPh sb="0" eb="4">
      <t>オオサカフリツ</t>
    </rPh>
    <rPh sb="4" eb="6">
      <t>カナン</t>
    </rPh>
    <rPh sb="6" eb="10">
      <t>コウトウガッコウ</t>
    </rPh>
    <phoneticPr fontId="3"/>
  </si>
  <si>
    <t>再任用職員研修</t>
    <rPh sb="5" eb="7">
      <t>ケンシュウ</t>
    </rPh>
    <phoneticPr fontId="3"/>
  </si>
  <si>
    <t>・オリエンテーション</t>
    <phoneticPr fontId="3"/>
  </si>
  <si>
    <t>・60歳からのキャリアデザインの重要性</t>
    <rPh sb="3" eb="4">
      <t>サイ</t>
    </rPh>
    <rPh sb="16" eb="19">
      <t>ジュウヨウセイ</t>
    </rPh>
    <phoneticPr fontId="3"/>
  </si>
  <si>
    <t>　萩原 豊章　講師</t>
    <rPh sb="1" eb="3">
      <t>ハギワラ</t>
    </rPh>
    <rPh sb="4" eb="6">
      <t>トヨアキ</t>
    </rPh>
    <rPh sb="7" eb="9">
      <t>コウシ</t>
    </rPh>
    <phoneticPr fontId="3"/>
  </si>
  <si>
    <t>・職場でうまくやっていくためのポイント</t>
    <rPh sb="1" eb="3">
      <t>ショクバ</t>
    </rPh>
    <phoneticPr fontId="3"/>
  </si>
  <si>
    <t>・これまで培った知識・ノウハウを伝授する</t>
    <rPh sb="5" eb="6">
      <t>ツチカ</t>
    </rPh>
    <rPh sb="8" eb="10">
      <t>チシキ</t>
    </rPh>
    <rPh sb="16" eb="18">
      <t>デンジュ</t>
    </rPh>
    <phoneticPr fontId="3"/>
  </si>
  <si>
    <t>・研修を振り返って</t>
    <rPh sb="1" eb="3">
      <t>ケンシュウ</t>
    </rPh>
    <rPh sb="4" eb="5">
      <t>フ</t>
    </rPh>
    <rPh sb="6" eb="7">
      <t>カエ</t>
    </rPh>
    <phoneticPr fontId="3"/>
  </si>
  <si>
    <t>研修名（科目名）：60歳からの働き方研修</t>
    <rPh sb="0" eb="2">
      <t>ケンシュウ</t>
    </rPh>
    <rPh sb="2" eb="3">
      <t>メイ</t>
    </rPh>
    <rPh sb="4" eb="7">
      <t>カモクメイ</t>
    </rPh>
    <rPh sb="18" eb="20">
      <t>ケンシュウ</t>
    </rPh>
    <phoneticPr fontId="3"/>
  </si>
  <si>
    <t>定年の引上げに伴い、60歳からのキャリアデザインの描き方や組織における役割について理解する。</t>
    <rPh sb="0" eb="2">
      <t>テイネン</t>
    </rPh>
    <rPh sb="3" eb="5">
      <t>ヒキア</t>
    </rPh>
    <rPh sb="7" eb="8">
      <t>トモナ</t>
    </rPh>
    <rPh sb="12" eb="13">
      <t>サイ</t>
    </rPh>
    <rPh sb="25" eb="26">
      <t>エガ</t>
    </rPh>
    <rPh sb="27" eb="28">
      <t>カタ</t>
    </rPh>
    <rPh sb="29" eb="31">
      <t>ソシキ</t>
    </rPh>
    <rPh sb="35" eb="37">
      <t>ヤクワリ</t>
    </rPh>
    <rPh sb="41" eb="43">
      <t>リカイ</t>
    </rPh>
    <phoneticPr fontId="3"/>
  </si>
  <si>
    <t>本研修の受講を希望する年度末年齢60歳かつ課長補佐級以下の職員で所属長が推薦する者。</t>
    <rPh sb="0" eb="3">
      <t>ホンケンシュウ</t>
    </rPh>
    <rPh sb="4" eb="6">
      <t>ジュコウ</t>
    </rPh>
    <rPh sb="7" eb="9">
      <t>キボウ</t>
    </rPh>
    <rPh sb="11" eb="14">
      <t>ネンドマツ</t>
    </rPh>
    <rPh sb="14" eb="16">
      <t>ネンレイ</t>
    </rPh>
    <rPh sb="18" eb="19">
      <t>サイ</t>
    </rPh>
    <rPh sb="21" eb="25">
      <t>カチョウホサ</t>
    </rPh>
    <rPh sb="25" eb="26">
      <t>キュウ</t>
    </rPh>
    <rPh sb="26" eb="28">
      <t>イカ</t>
    </rPh>
    <rPh sb="29" eb="31">
      <t>ショクイン</t>
    </rPh>
    <rPh sb="32" eb="35">
      <t>ショゾクチョウ</t>
    </rPh>
    <rPh sb="36" eb="38">
      <t>スイセン</t>
    </rPh>
    <rPh sb="40" eb="41">
      <t>モノ</t>
    </rPh>
    <phoneticPr fontId="3"/>
  </si>
  <si>
    <t>令和7年2月27日（木）</t>
    <rPh sb="0" eb="2">
      <t>レイワ</t>
    </rPh>
    <rPh sb="3" eb="4">
      <t>ネン</t>
    </rPh>
    <rPh sb="5" eb="6">
      <t>ガツ</t>
    </rPh>
    <rPh sb="8" eb="9">
      <t>ニチ</t>
    </rPh>
    <rPh sb="10" eb="11">
      <t>モク</t>
    </rPh>
    <phoneticPr fontId="3"/>
  </si>
  <si>
    <t>13時30分～17時30分</t>
    <rPh sb="2" eb="3">
      <t>ジ</t>
    </rPh>
    <rPh sb="5" eb="6">
      <t>プン</t>
    </rPh>
    <rPh sb="9" eb="10">
      <t>ジ</t>
    </rPh>
    <rPh sb="12" eb="13">
      <t>プン</t>
    </rPh>
    <phoneticPr fontId="3"/>
  </si>
  <si>
    <t>60歳からの働き方研修</t>
    <rPh sb="2" eb="3">
      <t>サイ</t>
    </rPh>
    <rPh sb="6" eb="7">
      <t>ハタラ</t>
    </rPh>
    <rPh sb="8" eb="9">
      <t>カタ</t>
    </rPh>
    <rPh sb="9" eb="11">
      <t>ケンシュウ</t>
    </rPh>
    <phoneticPr fontId="3"/>
  </si>
  <si>
    <t>１．オリエンテーション</t>
    <phoneticPr fontId="3"/>
  </si>
  <si>
    <t>２．60歳からのキャリアデザインの重要性</t>
    <rPh sb="4" eb="5">
      <t>サイ</t>
    </rPh>
    <rPh sb="17" eb="20">
      <t>ジュウヨウセイ</t>
    </rPh>
    <phoneticPr fontId="3"/>
  </si>
  <si>
    <t>３．職場でうまくやっていくためのポイント</t>
    <rPh sb="2" eb="4">
      <t>ショクバ</t>
    </rPh>
    <phoneticPr fontId="3"/>
  </si>
  <si>
    <t>４．これまで培った知識・ノウハウを伝授する</t>
    <rPh sb="6" eb="7">
      <t>ツチカ</t>
    </rPh>
    <rPh sb="9" eb="11">
      <t>チシキ</t>
    </rPh>
    <rPh sb="17" eb="19">
      <t>デンジュ</t>
    </rPh>
    <phoneticPr fontId="3"/>
  </si>
  <si>
    <t>５．研修を振り返って</t>
    <rPh sb="2" eb="4">
      <t>ケンシュウ</t>
    </rPh>
    <rPh sb="5" eb="6">
      <t>フ</t>
    </rPh>
    <rPh sb="7" eb="8">
      <t>カエ</t>
    </rPh>
    <phoneticPr fontId="3"/>
  </si>
  <si>
    <t>研修名（科目名）：キャリアシフト研修</t>
    <rPh sb="0" eb="2">
      <t>ケンシュウ</t>
    </rPh>
    <rPh sb="2" eb="3">
      <t>メイ</t>
    </rPh>
    <rPh sb="4" eb="7">
      <t>カモクメイ</t>
    </rPh>
    <rPh sb="16" eb="18">
      <t>ケンシュウ</t>
    </rPh>
    <phoneticPr fontId="3"/>
  </si>
  <si>
    <t>役職定年より職場内での立場が変化していく中、求められる役割を認識するとともに、職務遂行意欲の向上を図る。</t>
    <phoneticPr fontId="3"/>
  </si>
  <si>
    <t>令和7年3月17日（月）</t>
    <rPh sb="0" eb="2">
      <t>レイワ</t>
    </rPh>
    <rPh sb="3" eb="4">
      <t>ネン</t>
    </rPh>
    <rPh sb="5" eb="6">
      <t>ガツ</t>
    </rPh>
    <rPh sb="8" eb="9">
      <t>ニチ</t>
    </rPh>
    <rPh sb="10" eb="11">
      <t>ゲツ</t>
    </rPh>
    <phoneticPr fontId="3"/>
  </si>
  <si>
    <t>キャリアシフト研修</t>
    <rPh sb="7" eb="9">
      <t>ケンシュウ</t>
    </rPh>
    <phoneticPr fontId="3"/>
  </si>
  <si>
    <t>２．役職定年についての考え方とキャリアデザイン</t>
    <rPh sb="2" eb="4">
      <t>ヤクショク</t>
    </rPh>
    <rPh sb="4" eb="6">
      <t>テイネン</t>
    </rPh>
    <rPh sb="11" eb="12">
      <t>カンガ</t>
    </rPh>
    <rPh sb="13" eb="14">
      <t>カタ</t>
    </rPh>
    <phoneticPr fontId="3"/>
  </si>
  <si>
    <t>４．これまで培った知識・ノウハウを伝承する</t>
    <rPh sb="6" eb="7">
      <t>ツチカ</t>
    </rPh>
    <rPh sb="9" eb="11">
      <t>チシキ</t>
    </rPh>
    <rPh sb="17" eb="19">
      <t>デンショウ</t>
    </rPh>
    <phoneticPr fontId="3"/>
  </si>
  <si>
    <t>研修名（科目名）： Web会議ファシリテーション研修</t>
    <rPh sb="0" eb="2">
      <t>ケンシュウ</t>
    </rPh>
    <rPh sb="2" eb="3">
      <t>メイ</t>
    </rPh>
    <rPh sb="4" eb="7">
      <t>カモクメイ</t>
    </rPh>
    <rPh sb="13" eb="15">
      <t>カイギ</t>
    </rPh>
    <rPh sb="24" eb="26">
      <t>ケンシュウ</t>
    </rPh>
    <phoneticPr fontId="3"/>
  </si>
  <si>
    <t>Web会議特有の課題を理解し、それを解決するための効果的なファシリテーションスキルを習得する。</t>
    <phoneticPr fontId="3"/>
  </si>
  <si>
    <t xml:space="preserve"> (1) 対象者
</t>
    <phoneticPr fontId="3"/>
  </si>
  <si>
    <t>令和７年2月13日（木）、28日（金）
両日とも13時30分～17時30分</t>
    <rPh sb="0" eb="2">
      <t>レイワ</t>
    </rPh>
    <rPh sb="8" eb="9">
      <t>ニチ</t>
    </rPh>
    <rPh sb="10" eb="11">
      <t>モク</t>
    </rPh>
    <rPh sb="17" eb="18">
      <t>キン</t>
    </rPh>
    <phoneticPr fontId="3"/>
  </si>
  <si>
    <t>形態</t>
    <rPh sb="0" eb="2">
      <t>ケイタイ</t>
    </rPh>
    <phoneticPr fontId="3"/>
  </si>
  <si>
    <t>Zoomを用いたオンライン</t>
    <phoneticPr fontId="3"/>
  </si>
  <si>
    <t>講義と演習（オンライン）</t>
    <rPh sb="0" eb="2">
      <t>コウギ</t>
    </rPh>
    <rPh sb="3" eb="5">
      <t>エンシュウ</t>
    </rPh>
    <phoneticPr fontId="3"/>
  </si>
  <si>
    <t>株式会社東京リーガルマインド</t>
    <rPh sb="0" eb="4">
      <t>カブシキガイシャ</t>
    </rPh>
    <phoneticPr fontId="3"/>
  </si>
  <si>
    <t>２．ファシリテーションの基本</t>
    <rPh sb="12" eb="14">
      <t>キホン</t>
    </rPh>
    <phoneticPr fontId="3"/>
  </si>
  <si>
    <t>杉山　修　講師</t>
    <rPh sb="0" eb="2">
      <t>スギヤマ</t>
    </rPh>
    <rPh sb="3" eb="4">
      <t>オサム</t>
    </rPh>
    <rPh sb="5" eb="7">
      <t>コウシ</t>
    </rPh>
    <phoneticPr fontId="3"/>
  </si>
  <si>
    <t>３．ファシリテーションの心構え（前半）</t>
    <rPh sb="12" eb="14">
      <t>ココロガマ</t>
    </rPh>
    <rPh sb="16" eb="18">
      <t>ゼンハン</t>
    </rPh>
    <phoneticPr fontId="3"/>
  </si>
  <si>
    <t>４．WEBファシリテーションの心得と課題</t>
    <phoneticPr fontId="3"/>
  </si>
  <si>
    <t>５．ファシリテーションの心構え（後半）</t>
    <phoneticPr fontId="3"/>
  </si>
  <si>
    <t>６．Web会議演習（ファシリテーション）</t>
    <phoneticPr fontId="3"/>
  </si>
  <si>
    <t>７．まとめ</t>
    <phoneticPr fontId="3"/>
  </si>
  <si>
    <t xml:space="preserve">研修名（科目名）：業務効率があがる事務処理スキル向上研修   </t>
    <rPh sb="0" eb="2">
      <t>ケンシュウ</t>
    </rPh>
    <rPh sb="2" eb="3">
      <t>メイ</t>
    </rPh>
    <rPh sb="4" eb="7">
      <t>カモクメイ</t>
    </rPh>
    <phoneticPr fontId="3"/>
  </si>
  <si>
    <t>段取り力、整理力、タイムマネジメント力など、事務処理における基本スキルを高めることにより、業務の効率化と成果の向上をめざす</t>
    <phoneticPr fontId="3"/>
  </si>
  <si>
    <t>令和７年２月２１日（金）、２月２５日（火）</t>
    <rPh sb="0" eb="2">
      <t>レイワ</t>
    </rPh>
    <rPh sb="3" eb="4">
      <t>ネン</t>
    </rPh>
    <rPh sb="5" eb="6">
      <t>ガツ</t>
    </rPh>
    <rPh sb="8" eb="9">
      <t>ニチ</t>
    </rPh>
    <rPh sb="10" eb="11">
      <t>キン</t>
    </rPh>
    <rPh sb="14" eb="15">
      <t>ツキ</t>
    </rPh>
    <rPh sb="17" eb="18">
      <t>ヒ</t>
    </rPh>
    <rPh sb="19" eb="20">
      <t>カ</t>
    </rPh>
    <phoneticPr fontId="3"/>
  </si>
  <si>
    <t>講義と演習（オンライン）</t>
    <phoneticPr fontId="3"/>
  </si>
  <si>
    <t>業務効率があがる事務処理</t>
    <rPh sb="0" eb="4">
      <t>ギョウムコウリツ</t>
    </rPh>
    <rPh sb="8" eb="12">
      <t>ジムショリ</t>
    </rPh>
    <phoneticPr fontId="3"/>
  </si>
  <si>
    <t>スキル向上研修</t>
    <rPh sb="3" eb="5">
      <t>コウジョウ</t>
    </rPh>
    <rPh sb="5" eb="7">
      <t>ケンシュウ</t>
    </rPh>
    <phoneticPr fontId="3"/>
  </si>
  <si>
    <t>２．事務処理スキルの基本</t>
    <rPh sb="2" eb="6">
      <t>ジムショリ</t>
    </rPh>
    <rPh sb="10" eb="12">
      <t>キホン</t>
    </rPh>
    <phoneticPr fontId="3"/>
  </si>
  <si>
    <t>３．段取り力・整理力を高めるワーク</t>
    <rPh sb="2" eb="4">
      <t>ダンド</t>
    </rPh>
    <rPh sb="5" eb="6">
      <t>リョク</t>
    </rPh>
    <rPh sb="7" eb="10">
      <t>セイリリョク</t>
    </rPh>
    <rPh sb="11" eb="12">
      <t>タカ</t>
    </rPh>
    <phoneticPr fontId="3"/>
  </si>
  <si>
    <t>４．タイムマネジメント力を高める</t>
    <rPh sb="11" eb="12">
      <t>リョク</t>
    </rPh>
    <rPh sb="13" eb="14">
      <t>タカ</t>
    </rPh>
    <phoneticPr fontId="3"/>
  </si>
  <si>
    <t>５．効率を高めるコミュニケーション</t>
    <rPh sb="2" eb="4">
      <t>コウリツ</t>
    </rPh>
    <rPh sb="5" eb="6">
      <t>タカ</t>
    </rPh>
    <phoneticPr fontId="3"/>
  </si>
  <si>
    <t>６．まとめと振り返り</t>
    <rPh sb="6" eb="7">
      <t>フ</t>
    </rPh>
    <rPh sb="8" eb="9">
      <t>カエ</t>
    </rPh>
    <phoneticPr fontId="3"/>
  </si>
  <si>
    <t>研修名（科目名）：主事・技師級職員研修Ⅱ（公民戦略連携デスク体験実習）</t>
    <rPh sb="0" eb="2">
      <t>ケンシュウ</t>
    </rPh>
    <rPh sb="2" eb="3">
      <t>メイ</t>
    </rPh>
    <rPh sb="4" eb="7">
      <t>カモクメイ</t>
    </rPh>
    <rPh sb="21" eb="23">
      <t>コウミン</t>
    </rPh>
    <rPh sb="23" eb="25">
      <t>センリャク</t>
    </rPh>
    <rPh sb="25" eb="27">
      <t>レンケイ</t>
    </rPh>
    <rPh sb="30" eb="32">
      <t>タイケン</t>
    </rPh>
    <rPh sb="32" eb="34">
      <t>ジッシュウ</t>
    </rPh>
    <phoneticPr fontId="3"/>
  </si>
  <si>
    <t xml:space="preserve">これからの公民連携のあり方を学び、さらなる「府民サービスの向上」「地域経済の活性化」等を実現するための力を養う。
</t>
    <phoneticPr fontId="3"/>
  </si>
  <si>
    <t xml:space="preserve">令和5年度採用の行政職職員（行政18－21及び22－25区分での採用者に限る。令和4年度中途採用者を含む。）のうち、本研修の受講者として決定された者。
研修生は、事前説明会開催後に提出するエントリーシートにより選考のうえ決定。
※民間企業で1年以上の勤務経験（アルバイト等を除く）がある者は対象外。
</t>
    <rPh sb="0" eb="2">
      <t>レイワ</t>
    </rPh>
    <phoneticPr fontId="3"/>
  </si>
  <si>
    <t>事前説明：令和6年5月7日（火）～5月17日（金）※eラーニングにて実施</t>
    <rPh sb="0" eb="2">
      <t>ジゼン</t>
    </rPh>
    <rPh sb="2" eb="4">
      <t>セツメイ</t>
    </rPh>
    <rPh sb="5" eb="7">
      <t>レイワ</t>
    </rPh>
    <rPh sb="8" eb="9">
      <t>ネン</t>
    </rPh>
    <rPh sb="14" eb="15">
      <t>カ</t>
    </rPh>
    <rPh sb="18" eb="19">
      <t>ガツ</t>
    </rPh>
    <rPh sb="21" eb="22">
      <t>ニチ</t>
    </rPh>
    <rPh sb="23" eb="24">
      <t>キン</t>
    </rPh>
    <rPh sb="34" eb="36">
      <t>ジッシ</t>
    </rPh>
    <phoneticPr fontId="3"/>
  </si>
  <si>
    <t>体験実習：令和6年7月8日（月）～令和6年12月13日（金）</t>
    <rPh sb="0" eb="2">
      <t>タイケン</t>
    </rPh>
    <rPh sb="2" eb="4">
      <t>ジッシュウ</t>
    </rPh>
    <rPh sb="5" eb="7">
      <t>レイワ</t>
    </rPh>
    <rPh sb="8" eb="9">
      <t>ネン</t>
    </rPh>
    <rPh sb="10" eb="11">
      <t>ガツ</t>
    </rPh>
    <rPh sb="12" eb="13">
      <t>ニチ</t>
    </rPh>
    <rPh sb="14" eb="15">
      <t>ゲツ</t>
    </rPh>
    <rPh sb="17" eb="19">
      <t>レイワ</t>
    </rPh>
    <rPh sb="20" eb="21">
      <t>ネン</t>
    </rPh>
    <rPh sb="23" eb="24">
      <t>ガツ</t>
    </rPh>
    <rPh sb="26" eb="27">
      <t>ニチ</t>
    </rPh>
    <rPh sb="28" eb="29">
      <t>キン</t>
    </rPh>
    <phoneticPr fontId="3"/>
  </si>
  <si>
    <t>　　　　　各日とも９時００分～１７時３０分</t>
    <phoneticPr fontId="3"/>
  </si>
  <si>
    <t>体験実習：行政経営課公民戦略連携デスク（大手前庁舎　本館４階）</t>
    <rPh sb="0" eb="2">
      <t>タイケン</t>
    </rPh>
    <rPh sb="2" eb="4">
      <t>ジッシュウ</t>
    </rPh>
    <rPh sb="5" eb="7">
      <t>ギョウセイ</t>
    </rPh>
    <rPh sb="7" eb="9">
      <t>ケイエイ</t>
    </rPh>
    <rPh sb="9" eb="10">
      <t>カ</t>
    </rPh>
    <rPh sb="10" eb="12">
      <t>コウミン</t>
    </rPh>
    <rPh sb="12" eb="14">
      <t>センリャク</t>
    </rPh>
    <rPh sb="14" eb="16">
      <t>レンケイ</t>
    </rPh>
    <rPh sb="20" eb="22">
      <t>オオテ</t>
    </rPh>
    <rPh sb="22" eb="23">
      <t>マエ</t>
    </rPh>
    <rPh sb="23" eb="25">
      <t>チョウシャ</t>
    </rPh>
    <rPh sb="26" eb="28">
      <t>ホンカン</t>
    </rPh>
    <rPh sb="29" eb="30">
      <t>カイ</t>
    </rPh>
    <phoneticPr fontId="3"/>
  </si>
  <si>
    <t>37.５H</t>
    <phoneticPr fontId="3"/>
  </si>
  <si>
    <t>1日（eラーニング）</t>
    <rPh sb="1" eb="2">
      <t>ニチ</t>
    </rPh>
    <phoneticPr fontId="3"/>
  </si>
  <si>
    <t>事前説明（eラーニング）</t>
    <rPh sb="0" eb="2">
      <t>ジゼン</t>
    </rPh>
    <rPh sb="2" eb="4">
      <t>セツメイ</t>
    </rPh>
    <phoneticPr fontId="3"/>
  </si>
  <si>
    <t>公民戦略連携デスクの概要</t>
    <phoneticPr fontId="3"/>
  </si>
  <si>
    <t>・公民戦略連携デスクの概要</t>
    <rPh sb="1" eb="7">
      <t>コウミンセンリャクレンケイ</t>
    </rPh>
    <rPh sb="11" eb="13">
      <t>ガイヨウ</t>
    </rPh>
    <phoneticPr fontId="3"/>
  </si>
  <si>
    <t>行政経営課　公民連携グループ</t>
    <rPh sb="0" eb="2">
      <t>ギョウセイ</t>
    </rPh>
    <rPh sb="2" eb="4">
      <t>ケイエイ</t>
    </rPh>
    <rPh sb="4" eb="5">
      <t>カ</t>
    </rPh>
    <rPh sb="6" eb="8">
      <t>コウミン</t>
    </rPh>
    <rPh sb="8" eb="10">
      <t>レンケイ</t>
    </rPh>
    <phoneticPr fontId="3"/>
  </si>
  <si>
    <t>公民連携フォーラムの紹介</t>
    <rPh sb="0" eb="2">
      <t>コウミン</t>
    </rPh>
    <rPh sb="2" eb="4">
      <t>レンケイ</t>
    </rPh>
    <rPh sb="10" eb="12">
      <t>ショウカイ</t>
    </rPh>
    <phoneticPr fontId="4"/>
  </si>
  <si>
    <t>・公民連携フォーラムオープニングトーク</t>
    <rPh sb="1" eb="3">
      <t>コウミン</t>
    </rPh>
    <rPh sb="3" eb="5">
      <t>レンケイ</t>
    </rPh>
    <phoneticPr fontId="3"/>
  </si>
  <si>
    <t>・パネルディスカッション</t>
    <phoneticPr fontId="3"/>
  </si>
  <si>
    <t>　（それぞれの立場から見た公民連携）</t>
    <rPh sb="7" eb="9">
      <t>タチバ</t>
    </rPh>
    <rPh sb="11" eb="12">
      <t>ミ</t>
    </rPh>
    <rPh sb="13" eb="17">
      <t>コウミンレンケイ</t>
    </rPh>
    <phoneticPr fontId="3"/>
  </si>
  <si>
    <t>先輩職員の体験談</t>
    <phoneticPr fontId="3"/>
  </si>
  <si>
    <t>・先輩職員の体験談</t>
    <rPh sb="1" eb="5">
      <t>センパイショクイン</t>
    </rPh>
    <rPh sb="6" eb="9">
      <t>タイケンダン</t>
    </rPh>
    <phoneticPr fontId="3"/>
  </si>
  <si>
    <t>北河内府税事務所</t>
    <phoneticPr fontId="3"/>
  </si>
  <si>
    <t>市町村教育室</t>
    <phoneticPr fontId="3"/>
  </si>
  <si>
    <t>研修名（科目名）：主事・技師級職員研修Ⅱ（全体講義）</t>
    <rPh sb="0" eb="2">
      <t>ケンシュウ</t>
    </rPh>
    <rPh sb="2" eb="3">
      <t>メイ</t>
    </rPh>
    <rPh sb="4" eb="7">
      <t>カモクメイ</t>
    </rPh>
    <phoneticPr fontId="3"/>
  </si>
  <si>
    <t>これからの府政を担う若手職員として、業務遂行能力の向上など求められるべき能力を育成するとともに、人権意識等の向上を図る。</t>
    <phoneticPr fontId="3"/>
  </si>
  <si>
    <t>（１）令和５年度採用の主事・技師級職員（令和４年度中途採用職員を含む）
（２）採用２年目当時、受講・修了できなかった主事・技師級職員</t>
    <rPh sb="3" eb="5">
      <t>レイワ</t>
    </rPh>
    <rPh sb="6" eb="8">
      <t>ネンド</t>
    </rPh>
    <rPh sb="20" eb="22">
      <t>レイワ</t>
    </rPh>
    <phoneticPr fontId="3"/>
  </si>
  <si>
    <t>令和６年12月2日（月）、3日（火）、9日（月）、10日（火）</t>
    <rPh sb="0" eb="2">
      <t>レイワ</t>
    </rPh>
    <rPh sb="3" eb="4">
      <t>ネン</t>
    </rPh>
    <rPh sb="6" eb="7">
      <t>ツキ</t>
    </rPh>
    <rPh sb="8" eb="9">
      <t>ニチ</t>
    </rPh>
    <rPh sb="10" eb="11">
      <t>ゲツ</t>
    </rPh>
    <rPh sb="14" eb="15">
      <t>ニチ</t>
    </rPh>
    <rPh sb="16" eb="17">
      <t>カ</t>
    </rPh>
    <rPh sb="20" eb="21">
      <t>ニチ</t>
    </rPh>
    <rPh sb="22" eb="23">
      <t>ゲツ</t>
    </rPh>
    <rPh sb="27" eb="28">
      <t>ニチ</t>
    </rPh>
    <rPh sb="29" eb="30">
      <t>カ</t>
    </rPh>
    <phoneticPr fontId="3"/>
  </si>
  <si>
    <t>9時00分～12時15分、14時15分～17時30分</t>
    <rPh sb="1" eb="2">
      <t>ジ</t>
    </rPh>
    <rPh sb="4" eb="5">
      <t>フン</t>
    </rPh>
    <rPh sb="8" eb="9">
      <t>ジ</t>
    </rPh>
    <rPh sb="11" eb="12">
      <t>フン</t>
    </rPh>
    <rPh sb="15" eb="16">
      <t>ジ</t>
    </rPh>
    <rPh sb="18" eb="19">
      <t>フン</t>
    </rPh>
    <rPh sb="22" eb="23">
      <t>ジ</t>
    </rPh>
    <rPh sb="25" eb="26">
      <t>フン</t>
    </rPh>
    <phoneticPr fontId="3"/>
  </si>
  <si>
    <t>職員研修センター　研修室大（咲洲庁舎32階）</t>
    <phoneticPr fontId="3"/>
  </si>
  <si>
    <t>目標を達成するための</t>
    <phoneticPr fontId="3"/>
  </si>
  <si>
    <t>3H15M</t>
    <phoneticPr fontId="3"/>
  </si>
  <si>
    <t>・仕事には目的がある</t>
    <rPh sb="1" eb="3">
      <t>シゴト</t>
    </rPh>
    <rPh sb="5" eb="7">
      <t>モクテキ</t>
    </rPh>
    <phoneticPr fontId="3"/>
  </si>
  <si>
    <t>業務改善</t>
    <rPh sb="0" eb="2">
      <t>ギョウム</t>
    </rPh>
    <rPh sb="2" eb="4">
      <t>カイゼン</t>
    </rPh>
    <phoneticPr fontId="3"/>
  </si>
  <si>
    <t>・仕事の優先順位を明確にする</t>
    <rPh sb="1" eb="3">
      <t>シゴト</t>
    </rPh>
    <rPh sb="4" eb="8">
      <t>ユウセンジュンイ</t>
    </rPh>
    <rPh sb="9" eb="11">
      <t>メイカク</t>
    </rPh>
    <phoneticPr fontId="3"/>
  </si>
  <si>
    <t>・時間を有効活用する</t>
    <rPh sb="1" eb="3">
      <t>ジカン</t>
    </rPh>
    <rPh sb="4" eb="6">
      <t>ユウコウ</t>
    </rPh>
    <rPh sb="6" eb="8">
      <t>カツヨウ</t>
    </rPh>
    <phoneticPr fontId="3"/>
  </si>
  <si>
    <t>関根 美紀子　講師</t>
    <rPh sb="0" eb="2">
      <t>セキネ</t>
    </rPh>
    <rPh sb="3" eb="6">
      <t>ミキコ</t>
    </rPh>
    <phoneticPr fontId="3"/>
  </si>
  <si>
    <t>・目標達成に向けて効率的・効果的に仕事を
  まわす</t>
    <rPh sb="1" eb="3">
      <t>モクヒョウ</t>
    </rPh>
    <rPh sb="3" eb="5">
      <t>タッセイ</t>
    </rPh>
    <rPh sb="6" eb="7">
      <t>ム</t>
    </rPh>
    <rPh sb="9" eb="12">
      <t>コウリツテキ</t>
    </rPh>
    <rPh sb="13" eb="16">
      <t>コウカテキ</t>
    </rPh>
    <rPh sb="17" eb="19">
      <t>シゴト</t>
    </rPh>
    <phoneticPr fontId="3"/>
  </si>
  <si>
    <t>・良好な人間関係は、仕事の質と効率をあげる</t>
    <rPh sb="1" eb="3">
      <t>リョウコウ</t>
    </rPh>
    <rPh sb="4" eb="6">
      <t>ニンゲン</t>
    </rPh>
    <rPh sb="6" eb="8">
      <t>カンケイ</t>
    </rPh>
    <rPh sb="10" eb="12">
      <t>シゴト</t>
    </rPh>
    <rPh sb="13" eb="14">
      <t>シツ</t>
    </rPh>
    <rPh sb="15" eb="17">
      <t>コウリツ</t>
    </rPh>
    <phoneticPr fontId="3"/>
  </si>
  <si>
    <t>・振り返り</t>
    <rPh sb="1" eb="2">
      <t>フ</t>
    </rPh>
    <rPh sb="3" eb="4">
      <t>カエ</t>
    </rPh>
    <phoneticPr fontId="3"/>
  </si>
  <si>
    <t>多様性が尊重される社会</t>
    <phoneticPr fontId="3"/>
  </si>
  <si>
    <t>1H30M</t>
    <phoneticPr fontId="3"/>
  </si>
  <si>
    <t xml:space="preserve">・「ちがい」を豊かさに </t>
    <phoneticPr fontId="3"/>
  </si>
  <si>
    <t>特定非営利活動法人</t>
  </si>
  <si>
    <t>　～多様性が尊重される社会へ～</t>
    <phoneticPr fontId="3"/>
  </si>
  <si>
    <t>多民族共生人権教育センター</t>
  </si>
  <si>
    <t>理事　岩山 仁　氏</t>
    <phoneticPr fontId="3"/>
  </si>
  <si>
    <t>大阪府庁版「働き方改革」</t>
    <phoneticPr fontId="3"/>
  </si>
  <si>
    <t>・大阪府庁版「働き方改革」について</t>
    <phoneticPr fontId="3"/>
  </si>
  <si>
    <t>男性職員の育児休業取得体験談</t>
    <phoneticPr fontId="3"/>
  </si>
  <si>
    <t>・男性職員の育児休業取得体験談</t>
    <phoneticPr fontId="3"/>
  </si>
  <si>
    <t>法務能力向上（基礎）</t>
    <rPh sb="0" eb="2">
      <t>ホウム</t>
    </rPh>
    <rPh sb="2" eb="4">
      <t>ノウリョク</t>
    </rPh>
    <rPh sb="4" eb="6">
      <t>コウジョウ</t>
    </rPh>
    <rPh sb="7" eb="9">
      <t>キソ</t>
    </rPh>
    <phoneticPr fontId="3"/>
  </si>
  <si>
    <t>・法令の種類と制定手続き</t>
    <rPh sb="1" eb="3">
      <t>ホウレイ</t>
    </rPh>
    <rPh sb="4" eb="6">
      <t>シュルイ</t>
    </rPh>
    <rPh sb="7" eb="9">
      <t>セイテイ</t>
    </rPh>
    <rPh sb="9" eb="11">
      <t>テツヅ</t>
    </rPh>
    <phoneticPr fontId="3"/>
  </si>
  <si>
    <t>～法制執行研修～</t>
    <rPh sb="1" eb="3">
      <t>ホウセイ</t>
    </rPh>
    <rPh sb="3" eb="5">
      <t>シッコウ</t>
    </rPh>
    <rPh sb="5" eb="7">
      <t>ケンシュウ</t>
    </rPh>
    <phoneticPr fontId="3"/>
  </si>
  <si>
    <t>・法令の用字・用語</t>
    <rPh sb="1" eb="3">
      <t>ホウレイ</t>
    </rPh>
    <rPh sb="4" eb="5">
      <t>ヨウ</t>
    </rPh>
    <rPh sb="5" eb="6">
      <t>ジ</t>
    </rPh>
    <rPh sb="7" eb="9">
      <t>ヨウゴ</t>
    </rPh>
    <phoneticPr fontId="3"/>
  </si>
  <si>
    <t>法務課　職員</t>
    <rPh sb="0" eb="2">
      <t>ホウム</t>
    </rPh>
    <rPh sb="2" eb="3">
      <t>カ</t>
    </rPh>
    <rPh sb="4" eb="6">
      <t>ショクイン</t>
    </rPh>
    <phoneticPr fontId="3"/>
  </si>
  <si>
    <t>研修名（科目名）：管理職研修</t>
    <rPh sb="0" eb="2">
      <t>ケンシュウ</t>
    </rPh>
    <rPh sb="2" eb="3">
      <t>メイ</t>
    </rPh>
    <rPh sb="4" eb="7">
      <t>カモクメイ</t>
    </rPh>
    <rPh sb="9" eb="14">
      <t>カンリショクケンシュウ</t>
    </rPh>
    <phoneticPr fontId="11"/>
  </si>
  <si>
    <t>管理職に求められるマネジメントとリーダーシップ、働き方改革への取組みなどについて、有識者による講演等を通じて、今後の府政運営の参考とする。</t>
    <rPh sb="0" eb="3">
      <t>カンリショク</t>
    </rPh>
    <rPh sb="4" eb="5">
      <t>モト</t>
    </rPh>
    <rPh sb="24" eb="25">
      <t>ハタラ</t>
    </rPh>
    <rPh sb="26" eb="29">
      <t>カタカイカク</t>
    </rPh>
    <rPh sb="31" eb="33">
      <t>トリク</t>
    </rPh>
    <rPh sb="41" eb="44">
      <t>ユウシキシャ</t>
    </rPh>
    <rPh sb="47" eb="50">
      <t>コウエントウ</t>
    </rPh>
    <rPh sb="51" eb="52">
      <t>ツウ</t>
    </rPh>
    <rPh sb="55" eb="57">
      <t>コンゴ</t>
    </rPh>
    <rPh sb="58" eb="62">
      <t>フセイウンエイ</t>
    </rPh>
    <rPh sb="63" eb="65">
      <t>サンコウ</t>
    </rPh>
    <phoneticPr fontId="3"/>
  </si>
  <si>
    <t>本庁及び出先機関に勤務する課長級（総括研究員）以上の職員並びに出先機関の長</t>
    <rPh sb="0" eb="2">
      <t>ホンチョウ</t>
    </rPh>
    <rPh sb="2" eb="3">
      <t>オヨ</t>
    </rPh>
    <rPh sb="4" eb="8">
      <t>デサキキカン</t>
    </rPh>
    <rPh sb="9" eb="11">
      <t>キンム</t>
    </rPh>
    <rPh sb="13" eb="16">
      <t>カチョウキュウ</t>
    </rPh>
    <rPh sb="17" eb="22">
      <t>ソウカツケンキュウイン</t>
    </rPh>
    <rPh sb="23" eb="25">
      <t>イジョウ</t>
    </rPh>
    <rPh sb="26" eb="28">
      <t>ショクイン</t>
    </rPh>
    <rPh sb="28" eb="29">
      <t>ナラ</t>
    </rPh>
    <rPh sb="31" eb="35">
      <t>デサキキカン</t>
    </rPh>
    <rPh sb="36" eb="37">
      <t>チョウ</t>
    </rPh>
    <phoneticPr fontId="3"/>
  </si>
  <si>
    <t>令和6年9月20日（金）～11月19日（火）</t>
    <rPh sb="10" eb="11">
      <t>キン</t>
    </rPh>
    <rPh sb="15" eb="16">
      <t>ガツ</t>
    </rPh>
    <rPh sb="18" eb="19">
      <t>ニチ</t>
    </rPh>
    <rPh sb="20" eb="21">
      <t>カ</t>
    </rPh>
    <phoneticPr fontId="3"/>
  </si>
  <si>
    <t>知事訓辞</t>
    <phoneticPr fontId="3"/>
  </si>
  <si>
    <t>10M</t>
    <phoneticPr fontId="3"/>
  </si>
  <si>
    <t>ミッション</t>
    <phoneticPr fontId="3"/>
  </si>
  <si>
    <t>・自己紹介</t>
    <rPh sb="1" eb="3">
      <t>ジコ</t>
    </rPh>
    <rPh sb="3" eb="5">
      <t>ショウカイ</t>
    </rPh>
    <phoneticPr fontId="3"/>
  </si>
  <si>
    <t>　～リーダーに求められるもの</t>
    <rPh sb="7" eb="8">
      <t>モト</t>
    </rPh>
    <phoneticPr fontId="3"/>
  </si>
  <si>
    <t>・ミッション</t>
    <phoneticPr fontId="3"/>
  </si>
  <si>
    <t>株式会社リーダーシップ</t>
    <phoneticPr fontId="3"/>
  </si>
  <si>
    <t>・事例紹介：スターバックス</t>
    <rPh sb="1" eb="3">
      <t>ジレイ</t>
    </rPh>
    <rPh sb="3" eb="5">
      <t>ショウカイ</t>
    </rPh>
    <phoneticPr fontId="3"/>
  </si>
  <si>
    <t>コンサルティング</t>
    <phoneticPr fontId="3"/>
  </si>
  <si>
    <t>・リーダーに求められるもの</t>
    <rPh sb="6" eb="7">
      <t>モト</t>
    </rPh>
    <phoneticPr fontId="3"/>
  </si>
  <si>
    <t>代
表取締役社長</t>
    <phoneticPr fontId="3"/>
  </si>
  <si>
    <t>岩田 松雄　氏</t>
    <phoneticPr fontId="3"/>
  </si>
  <si>
    <t>研修名（科目名）：キャリアデザイン研修</t>
    <rPh sb="0" eb="2">
      <t>ケンシュウ</t>
    </rPh>
    <rPh sb="2" eb="3">
      <t>メイ</t>
    </rPh>
    <rPh sb="4" eb="7">
      <t>カモクメイ</t>
    </rPh>
    <rPh sb="17" eb="19">
      <t>ケンシュウ</t>
    </rPh>
    <phoneticPr fontId="3"/>
  </si>
  <si>
    <t>職員自身がキャリア開発への意欲を高め、充実したキャリアを構築していくために必要な情報収集を支援し、自律的な選択を促す。</t>
    <phoneticPr fontId="3"/>
  </si>
  <si>
    <t>令和6年11月29日（金）</t>
    <rPh sb="0" eb="2">
      <t>レイワ</t>
    </rPh>
    <rPh sb="3" eb="4">
      <t>ネン</t>
    </rPh>
    <rPh sb="6" eb="7">
      <t>ツキ</t>
    </rPh>
    <rPh sb="9" eb="10">
      <t>ニチ</t>
    </rPh>
    <rPh sb="11" eb="12">
      <t>キン</t>
    </rPh>
    <phoneticPr fontId="3"/>
  </si>
  <si>
    <t>１３時３０分～１７時３０分</t>
    <rPh sb="2" eb="3">
      <t>ジ</t>
    </rPh>
    <rPh sb="5" eb="6">
      <t>フン</t>
    </rPh>
    <rPh sb="9" eb="10">
      <t>ジ</t>
    </rPh>
    <rPh sb="12" eb="13">
      <t>フン</t>
    </rPh>
    <phoneticPr fontId="3"/>
  </si>
  <si>
    <t>職員研修センター　研修室大（咲洲庁舎３２階）</t>
    <phoneticPr fontId="3"/>
  </si>
  <si>
    <t>４.０Ｈ</t>
    <phoneticPr fontId="3"/>
  </si>
  <si>
    <t>キャリアデザイン研修</t>
    <rPh sb="8" eb="10">
      <t>ケンシュウ</t>
    </rPh>
    <phoneticPr fontId="3"/>
  </si>
  <si>
    <t>・戦略的にキャリアを考える</t>
    <rPh sb="1" eb="4">
      <t>センリャクテキ</t>
    </rPh>
    <rPh sb="10" eb="11">
      <t>カンガ</t>
    </rPh>
    <phoneticPr fontId="3"/>
  </si>
  <si>
    <t>・キャリアデザインのための自己理</t>
    <rPh sb="13" eb="15">
      <t>ジコ</t>
    </rPh>
    <rPh sb="15" eb="16">
      <t>リ</t>
    </rPh>
    <phoneticPr fontId="3"/>
  </si>
  <si>
    <t>　解</t>
    <phoneticPr fontId="3"/>
  </si>
  <si>
    <t>西嶋 衞司　講師</t>
    <phoneticPr fontId="3"/>
  </si>
  <si>
    <t>・周囲の期待と自身の役割を改めて</t>
    <rPh sb="1" eb="3">
      <t>シュウイ</t>
    </rPh>
    <rPh sb="4" eb="6">
      <t>キタイ</t>
    </rPh>
    <rPh sb="7" eb="9">
      <t>ジシン</t>
    </rPh>
    <rPh sb="10" eb="12">
      <t>ヤクワリ</t>
    </rPh>
    <rPh sb="13" eb="14">
      <t>アラタ</t>
    </rPh>
    <phoneticPr fontId="3"/>
  </si>
  <si>
    <t>　考える</t>
    <rPh sb="1" eb="2">
      <t>カンガ</t>
    </rPh>
    <phoneticPr fontId="3"/>
  </si>
  <si>
    <t>・５０代としてのこれからを考える</t>
    <rPh sb="3" eb="4">
      <t>ダイ</t>
    </rPh>
    <rPh sb="13" eb="14">
      <t>カンガ</t>
    </rPh>
    <phoneticPr fontId="3"/>
  </si>
  <si>
    <t>研修名（科目名）： 民法研修（総則・物権・債権）</t>
    <rPh sb="0" eb="2">
      <t>ケンシュウ</t>
    </rPh>
    <rPh sb="2" eb="3">
      <t>メイ</t>
    </rPh>
    <rPh sb="4" eb="7">
      <t>カモクメイ</t>
    </rPh>
    <rPh sb="18" eb="20">
      <t>ブッケン</t>
    </rPh>
    <rPh sb="21" eb="23">
      <t>サイケン</t>
    </rPh>
    <phoneticPr fontId="3"/>
  </si>
  <si>
    <t>民法の基礎知識を習得することにより、職務上の法律問題に対応できる能力を養成する。</t>
    <phoneticPr fontId="3"/>
  </si>
  <si>
    <t>１班：令和6年10月9日（水）、17日（木）、28日（月）</t>
    <rPh sb="1" eb="2">
      <t>ハン</t>
    </rPh>
    <rPh sb="3" eb="5">
      <t>レイワ</t>
    </rPh>
    <rPh sb="6" eb="7">
      <t>ネン</t>
    </rPh>
    <rPh sb="9" eb="10">
      <t>ガツ</t>
    </rPh>
    <rPh sb="11" eb="12">
      <t>ニチ</t>
    </rPh>
    <rPh sb="18" eb="19">
      <t>ニチ</t>
    </rPh>
    <rPh sb="25" eb="26">
      <t>ニチ</t>
    </rPh>
    <rPh sb="27" eb="28">
      <t>ゲツ</t>
    </rPh>
    <phoneticPr fontId="3"/>
  </si>
  <si>
    <t>２班：令和6年10月10日（木）、21日（月）、30日（水）</t>
    <rPh sb="12" eb="13">
      <t>ニチ</t>
    </rPh>
    <rPh sb="14" eb="15">
      <t>モク</t>
    </rPh>
    <rPh sb="21" eb="22">
      <t>ゲツ</t>
    </rPh>
    <rPh sb="28" eb="29">
      <t>スイ</t>
    </rPh>
    <phoneticPr fontId="3"/>
  </si>
  <si>
    <t>３班：令和6年10月16日（水）、23日（水）、11月1日（金）</t>
    <rPh sb="12" eb="13">
      <t>ニチ</t>
    </rPh>
    <rPh sb="14" eb="15">
      <t>スイ</t>
    </rPh>
    <rPh sb="21" eb="22">
      <t>スイ</t>
    </rPh>
    <rPh sb="26" eb="27">
      <t>ガツ</t>
    </rPh>
    <rPh sb="30" eb="31">
      <t>キン</t>
    </rPh>
    <phoneticPr fontId="3"/>
  </si>
  <si>
    <t>各日とも９時３０分～１７時３０分</t>
    <phoneticPr fontId="3"/>
  </si>
  <si>
    <t>21H</t>
    <phoneticPr fontId="3"/>
  </si>
  <si>
    <t>１．法学入門</t>
    <rPh sb="2" eb="6">
      <t>ホウガクニュウモン</t>
    </rPh>
    <phoneticPr fontId="3"/>
  </si>
  <si>
    <t>三田 幸史　講師</t>
    <rPh sb="0" eb="2">
      <t>ミタ</t>
    </rPh>
    <rPh sb="3" eb="4">
      <t>サイワイ</t>
    </rPh>
    <phoneticPr fontId="3"/>
  </si>
  <si>
    <t>２．総則</t>
    <rPh sb="2" eb="4">
      <t>ソウソク</t>
    </rPh>
    <phoneticPr fontId="3"/>
  </si>
  <si>
    <t>３．債権①</t>
    <rPh sb="2" eb="4">
      <t>サイケン</t>
    </rPh>
    <phoneticPr fontId="3"/>
  </si>
  <si>
    <t>４．物権</t>
    <phoneticPr fontId="3"/>
  </si>
  <si>
    <t>５．債権②</t>
    <phoneticPr fontId="3"/>
  </si>
  <si>
    <t>６．債権③（債権回収）</t>
    <rPh sb="6" eb="8">
      <t>サイケン</t>
    </rPh>
    <rPh sb="8" eb="10">
      <t>カイシュウ</t>
    </rPh>
    <phoneticPr fontId="3"/>
  </si>
  <si>
    <t>７．債権④（意思表示によらない法律行為）</t>
    <rPh sb="6" eb="8">
      <t>イシ</t>
    </rPh>
    <rPh sb="8" eb="10">
      <t>ヒョウジ</t>
    </rPh>
    <rPh sb="15" eb="17">
      <t>ホウリツ</t>
    </rPh>
    <rPh sb="17" eb="19">
      <t>コウイ</t>
    </rPh>
    <phoneticPr fontId="3"/>
  </si>
  <si>
    <t>８．時効</t>
    <rPh sb="2" eb="4">
      <t>ジコウ</t>
    </rPh>
    <phoneticPr fontId="3"/>
  </si>
  <si>
    <t>９．理解度テスト</t>
    <phoneticPr fontId="3"/>
  </si>
  <si>
    <t>研修名（科目名）：地方自治法研修</t>
    <rPh sb="0" eb="2">
      <t>ケンシュウ</t>
    </rPh>
    <rPh sb="2" eb="3">
      <t>メイ</t>
    </rPh>
    <rPh sb="4" eb="7">
      <t>カモクメイ</t>
    </rPh>
    <rPh sb="9" eb="14">
      <t>チホウジチホウ</t>
    </rPh>
    <rPh sb="14" eb="16">
      <t>ケンシュウ</t>
    </rPh>
    <phoneticPr fontId="3"/>
  </si>
  <si>
    <t>地方自治法の基礎知識を習得することにより、職務上の法律問題に対応できる能力を養成する。</t>
    <phoneticPr fontId="3"/>
  </si>
  <si>
    <t>小中学校</t>
  </si>
  <si>
    <t>１班：令和６年１１月６日（水）、１３日（水）</t>
    <rPh sb="1" eb="2">
      <t>ハン</t>
    </rPh>
    <rPh sb="6" eb="7">
      <t>ネン</t>
    </rPh>
    <rPh sb="9" eb="10">
      <t>ツキ</t>
    </rPh>
    <rPh sb="11" eb="12">
      <t>ニチ</t>
    </rPh>
    <rPh sb="13" eb="14">
      <t>スイ</t>
    </rPh>
    <rPh sb="18" eb="19">
      <t>ニチ</t>
    </rPh>
    <rPh sb="20" eb="21">
      <t>スイ</t>
    </rPh>
    <phoneticPr fontId="3"/>
  </si>
  <si>
    <t>２班：令和６年１１月７日（木）、１４日（木）</t>
    <rPh sb="1" eb="2">
      <t>ハン</t>
    </rPh>
    <rPh sb="9" eb="10">
      <t>ガツ</t>
    </rPh>
    <rPh sb="11" eb="12">
      <t>ニチ</t>
    </rPh>
    <rPh sb="13" eb="14">
      <t>モク</t>
    </rPh>
    <rPh sb="18" eb="19">
      <t>ニチ</t>
    </rPh>
    <rPh sb="20" eb="21">
      <t>モク</t>
    </rPh>
    <phoneticPr fontId="3"/>
  </si>
  <si>
    <t>３班：令和６年１１月８日（金）、１５日（金）</t>
    <rPh sb="1" eb="2">
      <t>ハン</t>
    </rPh>
    <rPh sb="9" eb="10">
      <t>ガツ</t>
    </rPh>
    <rPh sb="11" eb="12">
      <t>ニチ</t>
    </rPh>
    <rPh sb="13" eb="14">
      <t>キン</t>
    </rPh>
    <rPh sb="18" eb="19">
      <t>ニチ</t>
    </rPh>
    <rPh sb="20" eb="21">
      <t>キン</t>
    </rPh>
    <phoneticPr fontId="3"/>
  </si>
  <si>
    <t>２日</t>
    <rPh sb="1" eb="2">
      <t>ニチ</t>
    </rPh>
    <phoneticPr fontId="3"/>
  </si>
  <si>
    <t>１４H</t>
    <phoneticPr fontId="3"/>
  </si>
  <si>
    <t>・地方自治のすがた</t>
    <phoneticPr fontId="3"/>
  </si>
  <si>
    <t>中山 宙俊　講師</t>
    <rPh sb="0" eb="2">
      <t>ナカヤマ</t>
    </rPh>
    <rPh sb="3" eb="4">
      <t>ソラ</t>
    </rPh>
    <rPh sb="4" eb="5">
      <t>トシ</t>
    </rPh>
    <rPh sb="6" eb="8">
      <t>コウシ</t>
    </rPh>
    <phoneticPr fontId="3"/>
  </si>
  <si>
    <t>・地方公共団体の骨組み</t>
    <phoneticPr fontId="3"/>
  </si>
  <si>
    <t>・地方公共団体の事務・権能</t>
    <phoneticPr fontId="3"/>
  </si>
  <si>
    <t>・国及び他の普通地方公共団体との関係</t>
    <phoneticPr fontId="3"/>
  </si>
  <si>
    <t>・地方公共団体の機関</t>
    <phoneticPr fontId="3"/>
  </si>
  <si>
    <t>・住民の権利</t>
    <phoneticPr fontId="3"/>
  </si>
  <si>
    <t>・自治立法</t>
    <phoneticPr fontId="3"/>
  </si>
  <si>
    <t>・地方公営企業法</t>
    <phoneticPr fontId="3"/>
  </si>
  <si>
    <t>・公の施設</t>
    <phoneticPr fontId="3"/>
  </si>
  <si>
    <t>・地方財政</t>
    <phoneticPr fontId="3"/>
  </si>
  <si>
    <t>・地方財政法</t>
    <phoneticPr fontId="3"/>
  </si>
  <si>
    <t>・理解度テスト</t>
    <phoneticPr fontId="3"/>
  </si>
  <si>
    <t>研修名（科目名）：自治体法務研修</t>
    <rPh sb="0" eb="2">
      <t>ケンシュウ</t>
    </rPh>
    <rPh sb="2" eb="3">
      <t>メイ</t>
    </rPh>
    <rPh sb="4" eb="7">
      <t>カモクメイ</t>
    </rPh>
    <phoneticPr fontId="3"/>
  </si>
  <si>
    <t>地域の特性や実情を踏まえ、府民ニーズにあった政策を推進するため、法的な視点から物事を捉えることができるセンスや実務的な能力を養成する。</t>
    <phoneticPr fontId="3"/>
  </si>
  <si>
    <t>申込</t>
    <rPh sb="0" eb="2">
      <t>モウシコミ</t>
    </rPh>
    <phoneticPr fontId="11"/>
  </si>
  <si>
    <t>小中学校</t>
    <rPh sb="0" eb="4">
      <t>ショウチュウガッコウ</t>
    </rPh>
    <phoneticPr fontId="11"/>
  </si>
  <si>
    <t>１班：令和６年１１月１９日（火）、２６日（火）</t>
    <rPh sb="1" eb="2">
      <t>パン</t>
    </rPh>
    <rPh sb="3" eb="5">
      <t>レイワ</t>
    </rPh>
    <rPh sb="6" eb="7">
      <t>ネン</t>
    </rPh>
    <rPh sb="9" eb="10">
      <t>ガツ</t>
    </rPh>
    <rPh sb="12" eb="13">
      <t>ニチ</t>
    </rPh>
    <rPh sb="14" eb="15">
      <t>カ</t>
    </rPh>
    <rPh sb="19" eb="20">
      <t>ニチ</t>
    </rPh>
    <rPh sb="21" eb="22">
      <t>カ</t>
    </rPh>
    <phoneticPr fontId="3"/>
  </si>
  <si>
    <t>２班：令和６年１１月２０日（水）、２７日（水）</t>
    <rPh sb="14" eb="15">
      <t>スイ</t>
    </rPh>
    <rPh sb="19" eb="20">
      <t>ニチ</t>
    </rPh>
    <rPh sb="21" eb="22">
      <t>スイ</t>
    </rPh>
    <phoneticPr fontId="3"/>
  </si>
  <si>
    <t>各日とも９時３０分～１７時３０分</t>
    <rPh sb="0" eb="2">
      <t>カクジツ</t>
    </rPh>
    <rPh sb="5" eb="6">
      <t>ジ</t>
    </rPh>
    <rPh sb="8" eb="9">
      <t>フン</t>
    </rPh>
    <rPh sb="12" eb="13">
      <t>ジ</t>
    </rPh>
    <rPh sb="15" eb="16">
      <t>フン</t>
    </rPh>
    <phoneticPr fontId="3"/>
  </si>
  <si>
    <t>１４Ｈ</t>
    <phoneticPr fontId="3"/>
  </si>
  <si>
    <t>・自治体法務の基本</t>
  </si>
  <si>
    <t>森井 俊之　講師</t>
    <rPh sb="0" eb="2">
      <t>モリイ</t>
    </rPh>
    <rPh sb="3" eb="5">
      <t>トシユキ</t>
    </rPh>
    <phoneticPr fontId="3"/>
  </si>
  <si>
    <t>・自治体法務の核としての「法」</t>
  </si>
  <si>
    <t>・自治体活動と事務の区分</t>
    <rPh sb="1" eb="6">
      <t>ジチタイカツドウ</t>
    </rPh>
    <rPh sb="7" eb="9">
      <t>ジム</t>
    </rPh>
    <rPh sb="10" eb="12">
      <t>クブン</t>
    </rPh>
    <phoneticPr fontId="3"/>
  </si>
  <si>
    <t>・自治体法務と財務（地方財政法）</t>
    <rPh sb="10" eb="15">
      <t>チホウザイセイホウ</t>
    </rPh>
    <phoneticPr fontId="3"/>
  </si>
  <si>
    <t>・条例立案の基礎知識</t>
    <phoneticPr fontId="3"/>
  </si>
  <si>
    <t>・行政処分（許認可）事務とその手続き</t>
    <rPh sb="15" eb="17">
      <t>テツヅ</t>
    </rPh>
    <phoneticPr fontId="3"/>
  </si>
  <si>
    <t>・条例の立案演習</t>
  </si>
  <si>
    <t>・理解度テスト</t>
    <rPh sb="1" eb="4">
      <t>リカイド</t>
    </rPh>
    <phoneticPr fontId="11"/>
  </si>
  <si>
    <t xml:space="preserve">研修名（科目名）：CS向上・接遇パワーアップ研修   </t>
    <rPh sb="0" eb="2">
      <t>ケンシュウ</t>
    </rPh>
    <rPh sb="2" eb="3">
      <t>メイ</t>
    </rPh>
    <rPh sb="4" eb="7">
      <t>カモクメイ</t>
    </rPh>
    <rPh sb="11" eb="13">
      <t>コウジョウ</t>
    </rPh>
    <rPh sb="14" eb="16">
      <t>セツグウ</t>
    </rPh>
    <phoneticPr fontId="3"/>
  </si>
  <si>
    <t>ＣＳマインドの考え方を学び、接遇スキルの向上を図るとともに、ＣＳマインドを職場内に定着させるノウハウや実践法を習得する。</t>
    <phoneticPr fontId="3"/>
  </si>
  <si>
    <t>小中学校</t>
    <phoneticPr fontId="3"/>
  </si>
  <si>
    <t>令和6年9月25日（水）、10月1日（火）、10月2日（水）、3日（木）、7日（月）</t>
    <rPh sb="0" eb="2">
      <t>レイワ</t>
    </rPh>
    <rPh sb="3" eb="4">
      <t>ネン</t>
    </rPh>
    <rPh sb="5" eb="6">
      <t>ガツ</t>
    </rPh>
    <rPh sb="8" eb="9">
      <t>ニチ</t>
    </rPh>
    <rPh sb="10" eb="11">
      <t>スイ</t>
    </rPh>
    <rPh sb="15" eb="16">
      <t>ツキ</t>
    </rPh>
    <rPh sb="17" eb="18">
      <t>ニチ</t>
    </rPh>
    <rPh sb="19" eb="20">
      <t>カ</t>
    </rPh>
    <rPh sb="24" eb="25">
      <t>ガツ</t>
    </rPh>
    <rPh sb="26" eb="27">
      <t>ニチ</t>
    </rPh>
    <rPh sb="28" eb="29">
      <t>スイ</t>
    </rPh>
    <rPh sb="32" eb="33">
      <t>ニチ</t>
    </rPh>
    <rPh sb="34" eb="35">
      <t>モク</t>
    </rPh>
    <rPh sb="38" eb="39">
      <t>ニチ</t>
    </rPh>
    <rPh sb="40" eb="41">
      <t>ゲツ</t>
    </rPh>
    <phoneticPr fontId="3"/>
  </si>
  <si>
    <t>各日とも９時３０分～１７時３０分</t>
    <rPh sb="0" eb="2">
      <t>カクジツ</t>
    </rPh>
    <rPh sb="5" eb="6">
      <t>ジ</t>
    </rPh>
    <rPh sb="8" eb="9">
      <t>プン</t>
    </rPh>
    <rPh sb="12" eb="13">
      <t>ジ</t>
    </rPh>
    <rPh sb="15" eb="16">
      <t>プン</t>
    </rPh>
    <phoneticPr fontId="3"/>
  </si>
  <si>
    <t>広瀬 由紀子　講師</t>
    <rPh sb="0" eb="2">
      <t>ヒロセ</t>
    </rPh>
    <rPh sb="3" eb="6">
      <t>ユキコ</t>
    </rPh>
    <rPh sb="7" eb="9">
      <t>コウシ</t>
    </rPh>
    <phoneticPr fontId="3"/>
  </si>
  <si>
    <t>　～顧客（府民）満足とは～</t>
    <phoneticPr fontId="3"/>
  </si>
  <si>
    <t>・ＣＳを支える基本マナー</t>
    <rPh sb="4" eb="5">
      <t>ササ</t>
    </rPh>
    <rPh sb="7" eb="9">
      <t>キホン</t>
    </rPh>
    <phoneticPr fontId="3"/>
  </si>
  <si>
    <t>・きく、話す</t>
    <rPh sb="4" eb="5">
      <t>ハナ</t>
    </rPh>
    <phoneticPr fontId="3"/>
  </si>
  <si>
    <t>・来客・窓口応対時のマナー</t>
    <rPh sb="1" eb="3">
      <t>ライキャク</t>
    </rPh>
    <rPh sb="4" eb="6">
      <t>マドグチ</t>
    </rPh>
    <rPh sb="6" eb="8">
      <t>オウタイ</t>
    </rPh>
    <rPh sb="8" eb="9">
      <t>ジ</t>
    </rPh>
    <phoneticPr fontId="3"/>
  </si>
  <si>
    <t>・電話応対</t>
    <rPh sb="1" eb="3">
      <t>デンワ</t>
    </rPh>
    <rPh sb="3" eb="5">
      <t>オウタイ</t>
    </rPh>
    <phoneticPr fontId="3"/>
  </si>
  <si>
    <t>・「クレーム」対応について</t>
    <rPh sb="7" eb="9">
      <t>タイオウ</t>
    </rPh>
    <phoneticPr fontId="3"/>
  </si>
  <si>
    <t>・組織としていかにＣＳを
　向上させるか</t>
    <rPh sb="1" eb="3">
      <t>ソシキ</t>
    </rPh>
    <rPh sb="14" eb="16">
      <t>コウジョウ</t>
    </rPh>
    <phoneticPr fontId="3"/>
  </si>
  <si>
    <t>研修名（科目名）：プレゼン・インストラクションスキル研修</t>
    <rPh sb="0" eb="2">
      <t>ケンシュウ</t>
    </rPh>
    <rPh sb="2" eb="3">
      <t>メイ</t>
    </rPh>
    <rPh sb="4" eb="7">
      <t>カモクメイ</t>
    </rPh>
    <phoneticPr fontId="3"/>
  </si>
  <si>
    <t>「プレゼンターやインストラクターとしての役割」を認識し、基礎知識の習得や模擬実習等を通じて、プレゼンテーション・インストラクション能力の向上を図る。</t>
    <phoneticPr fontId="3"/>
  </si>
  <si>
    <t>令和6年10月8日（火）、11日（金）、15日（火）、
　　　　　　 25日（金）、31日（木）</t>
    <rPh sb="0" eb="2">
      <t>レイワ</t>
    </rPh>
    <rPh sb="3" eb="4">
      <t>ネン</t>
    </rPh>
    <rPh sb="10" eb="11">
      <t>ヒ</t>
    </rPh>
    <rPh sb="17" eb="18">
      <t>キン</t>
    </rPh>
    <rPh sb="24" eb="25">
      <t>ヒ</t>
    </rPh>
    <rPh sb="39" eb="40">
      <t>キン</t>
    </rPh>
    <rPh sb="46" eb="47">
      <t>モク</t>
    </rPh>
    <phoneticPr fontId="3"/>
  </si>
  <si>
    <t>職員研修センター　研修室大（咲州庁舎３２階）</t>
    <phoneticPr fontId="3"/>
  </si>
  <si>
    <t>７Ｈ</t>
    <phoneticPr fontId="3"/>
  </si>
  <si>
    <t>1「伝える」とはどういうことか</t>
    <rPh sb="2" eb="3">
      <t>ツタ</t>
    </rPh>
    <phoneticPr fontId="3"/>
  </si>
  <si>
    <t>松本 治　講師　</t>
    <rPh sb="0" eb="2">
      <t>マツモト</t>
    </rPh>
    <rPh sb="3" eb="4">
      <t>オサム</t>
    </rPh>
    <phoneticPr fontId="3"/>
  </si>
  <si>
    <t>2「伝えるべき内容」を整理する</t>
    <rPh sb="2" eb="3">
      <t>ツタ</t>
    </rPh>
    <rPh sb="7" eb="9">
      <t>ナイヨウ</t>
    </rPh>
    <rPh sb="11" eb="13">
      <t>セイリ</t>
    </rPh>
    <phoneticPr fontId="3"/>
  </si>
  <si>
    <t>3「伝える技術」を身につける</t>
    <rPh sb="2" eb="3">
      <t>ツタ</t>
    </rPh>
    <rPh sb="5" eb="7">
      <t>ギジュツ</t>
    </rPh>
    <rPh sb="9" eb="10">
      <t>ミ</t>
    </rPh>
    <phoneticPr fontId="3"/>
  </si>
  <si>
    <t>4「伝える手段」を選択する</t>
    <rPh sb="2" eb="3">
      <t>ツタ</t>
    </rPh>
    <rPh sb="5" eb="7">
      <t>シュダン</t>
    </rPh>
    <rPh sb="9" eb="11">
      <t>センタク</t>
    </rPh>
    <phoneticPr fontId="3"/>
  </si>
  <si>
    <t xml:space="preserve">研修名（科目名）：  効果の上がる会議の進め方研修 </t>
    <rPh sb="0" eb="2">
      <t>ケンシュウ</t>
    </rPh>
    <rPh sb="2" eb="3">
      <t>_x0000__x0000_</t>
    </rPh>
    <rPh sb="4" eb="7">
      <t>_x0002__x0005__x0002__x0001__x0007_</t>
    </rPh>
    <rPh sb="11" eb="13">
      <t>_x0004__x0003__x000C_</t>
    </rPh>
    <rPh sb="14" eb="15">
      <t>_x000B_</t>
    </rPh>
    <rPh sb="17" eb="19">
      <t>_x0002__x000F__x000E_</t>
    </rPh>
    <rPh sb="20" eb="21">
      <t>_x0003__x0019_</t>
    </rPh>
    <rPh sb="22" eb="23">
      <t>_x0018__x0001_</t>
    </rPh>
    <rPh sb="23" eb="25">
      <t/>
    </rPh>
    <phoneticPr fontId="3"/>
  </si>
  <si>
    <t>会議の進め方や職場内で意見を引き出す際に活用できるファシリテーションスキルを習得し、問題解決能力や合意形成能力の向上を図る。</t>
    <phoneticPr fontId="3"/>
  </si>
  <si>
    <t>令和6年11月11日（月）　９時３０分～１７時３０分</t>
    <rPh sb="0" eb="2">
      <t>レイワ</t>
    </rPh>
    <rPh sb="11" eb="12">
      <t>ゲツ</t>
    </rPh>
    <phoneticPr fontId="3"/>
  </si>
  <si>
    <t>中島 崇学　講師　</t>
    <rPh sb="0" eb="2">
      <t>ナカジマ</t>
    </rPh>
    <rPh sb="3" eb="5">
      <t>タカアキ</t>
    </rPh>
    <rPh sb="6" eb="8">
      <t>コウシ</t>
    </rPh>
    <phoneticPr fontId="3"/>
  </si>
  <si>
    <t>・会議を成功させるために</t>
    <phoneticPr fontId="3"/>
  </si>
  <si>
    <t>・会議の進行を理解する</t>
    <rPh sb="1" eb="3">
      <t>カイギ</t>
    </rPh>
    <rPh sb="4" eb="6">
      <t>シンコウ</t>
    </rPh>
    <rPh sb="7" eb="9">
      <t>リカイ</t>
    </rPh>
    <phoneticPr fontId="3"/>
  </si>
  <si>
    <t>・会議を準備する</t>
    <phoneticPr fontId="3"/>
  </si>
  <si>
    <t>・会議をやってみる</t>
    <phoneticPr fontId="3"/>
  </si>
  <si>
    <t xml:space="preserve">研修名（科目名）：クレーム対応研修（基礎編）   </t>
    <rPh sb="0" eb="2">
      <t>ケンシュウ</t>
    </rPh>
    <rPh sb="2" eb="3">
      <t>メイ</t>
    </rPh>
    <rPh sb="4" eb="7">
      <t>カモクメイ</t>
    </rPh>
    <rPh sb="13" eb="15">
      <t>タイオウ</t>
    </rPh>
    <rPh sb="18" eb="21">
      <t>キソヘン</t>
    </rPh>
    <phoneticPr fontId="3"/>
  </si>
  <si>
    <t>クレームに対処するための、基本的な技術の向上を図る。</t>
    <phoneticPr fontId="3"/>
  </si>
  <si>
    <t>本研修の受講を希望する職員（おおむね主事・技師級から主査級）で、所属長が推薦する者</t>
    <rPh sb="0" eb="1">
      <t>ホン</t>
    </rPh>
    <rPh sb="1" eb="3">
      <t>ケンシュウ</t>
    </rPh>
    <rPh sb="4" eb="6">
      <t>ジュコウ</t>
    </rPh>
    <rPh sb="7" eb="9">
      <t>キボウ</t>
    </rPh>
    <rPh sb="11" eb="13">
      <t>ショクイン</t>
    </rPh>
    <rPh sb="18" eb="20">
      <t>シュジ</t>
    </rPh>
    <rPh sb="21" eb="24">
      <t>ギシキュウ</t>
    </rPh>
    <rPh sb="26" eb="29">
      <t>シュサキュウ</t>
    </rPh>
    <rPh sb="32" eb="35">
      <t>ショゾクチョウ</t>
    </rPh>
    <rPh sb="36" eb="38">
      <t>スイセン</t>
    </rPh>
    <rPh sb="40" eb="41">
      <t>モノ</t>
    </rPh>
    <phoneticPr fontId="3"/>
  </si>
  <si>
    <t>令和6年10月22日（火）、29日（火）</t>
    <rPh sb="0" eb="2">
      <t>レイワ</t>
    </rPh>
    <rPh sb="3" eb="4">
      <t>ネン</t>
    </rPh>
    <rPh sb="6" eb="7">
      <t>ガツ</t>
    </rPh>
    <rPh sb="9" eb="10">
      <t>ニチ</t>
    </rPh>
    <rPh sb="11" eb="12">
      <t>ヒ</t>
    </rPh>
    <rPh sb="16" eb="17">
      <t>ニチ</t>
    </rPh>
    <rPh sb="18" eb="19">
      <t>ヒ</t>
    </rPh>
    <phoneticPr fontId="3"/>
  </si>
  <si>
    <t>9時30分～17時30分</t>
    <rPh sb="1" eb="2">
      <t>ジ</t>
    </rPh>
    <rPh sb="4" eb="5">
      <t>プン</t>
    </rPh>
    <rPh sb="8" eb="9">
      <t>ジ</t>
    </rPh>
    <rPh sb="11" eb="12">
      <t>プン</t>
    </rPh>
    <phoneticPr fontId="3"/>
  </si>
  <si>
    <t>・オリエンテーションとガイダンス</t>
    <phoneticPr fontId="3"/>
  </si>
  <si>
    <t>金子 由美子　講師</t>
    <rPh sb="0" eb="2">
      <t>カネコ</t>
    </rPh>
    <rPh sb="3" eb="6">
      <t>ユミコ</t>
    </rPh>
    <rPh sb="7" eb="9">
      <t>コウシ</t>
    </rPh>
    <phoneticPr fontId="3"/>
  </si>
  <si>
    <t>・クレームの基礎理解</t>
    <rPh sb="6" eb="10">
      <t>キソリカイ</t>
    </rPh>
    <phoneticPr fontId="3"/>
  </si>
  <si>
    <t>・クレームに欠かせないアンガー</t>
    <rPh sb="6" eb="7">
      <t>カ</t>
    </rPh>
    <phoneticPr fontId="3"/>
  </si>
  <si>
    <t>　マネジメントの基礎知識</t>
    <rPh sb="8" eb="12">
      <t>キソチシキ</t>
    </rPh>
    <phoneticPr fontId="3"/>
  </si>
  <si>
    <t>・正当要求への対応</t>
    <rPh sb="1" eb="5">
      <t>セイトウヨウキュウ</t>
    </rPh>
    <rPh sb="7" eb="9">
      <t>タイオウ</t>
    </rPh>
    <phoneticPr fontId="3"/>
  </si>
  <si>
    <t>・グレーゾーンの対応</t>
    <rPh sb="8" eb="10">
      <t>タイオウ</t>
    </rPh>
    <phoneticPr fontId="3"/>
  </si>
  <si>
    <t>・振り返りグループワーク</t>
    <rPh sb="1" eb="2">
      <t>フ</t>
    </rPh>
    <rPh sb="3" eb="4">
      <t>カエ</t>
    </rPh>
    <phoneticPr fontId="3"/>
  </si>
  <si>
    <t xml:space="preserve">研修名（科目名）：クレーム対応研修（上司編）   </t>
    <rPh sb="0" eb="2">
      <t>ケンシュウ</t>
    </rPh>
    <rPh sb="2" eb="3">
      <t>メイ</t>
    </rPh>
    <rPh sb="4" eb="7">
      <t>カモクメイ</t>
    </rPh>
    <rPh sb="13" eb="15">
      <t>タイオウ</t>
    </rPh>
    <rPh sb="18" eb="20">
      <t>ジョウシ</t>
    </rPh>
    <rPh sb="20" eb="21">
      <t>ヘン</t>
    </rPh>
    <phoneticPr fontId="3"/>
  </si>
  <si>
    <t>クレームに対処する部下指導及び組織的対処法の習得を図る。</t>
    <rPh sb="9" eb="13">
      <t>ブカシドウ</t>
    </rPh>
    <rPh sb="13" eb="14">
      <t>オヨ</t>
    </rPh>
    <rPh sb="15" eb="17">
      <t>ソシキ</t>
    </rPh>
    <rPh sb="17" eb="18">
      <t>テキ</t>
    </rPh>
    <rPh sb="18" eb="21">
      <t>タイショホウ</t>
    </rPh>
    <rPh sb="22" eb="24">
      <t>シュウトク</t>
    </rPh>
    <rPh sb="25" eb="26">
      <t>ハカ</t>
    </rPh>
    <phoneticPr fontId="3"/>
  </si>
  <si>
    <t>本研修の受講を希望する職員（おおむね主査級以上）で所属長が推薦する者</t>
    <rPh sb="0" eb="1">
      <t>ホン</t>
    </rPh>
    <rPh sb="1" eb="3">
      <t>ケンシュウ</t>
    </rPh>
    <rPh sb="4" eb="6">
      <t>ジュコウ</t>
    </rPh>
    <rPh sb="7" eb="9">
      <t>キボウ</t>
    </rPh>
    <rPh sb="11" eb="13">
      <t>ショクイン</t>
    </rPh>
    <rPh sb="18" eb="23">
      <t>シュサキュウイジョウ</t>
    </rPh>
    <rPh sb="25" eb="28">
      <t>ショゾクチョウ</t>
    </rPh>
    <rPh sb="29" eb="31">
      <t>スイセン</t>
    </rPh>
    <rPh sb="33" eb="34">
      <t>モノ</t>
    </rPh>
    <phoneticPr fontId="3"/>
  </si>
  <si>
    <t>令和6年10月24日（木）</t>
    <rPh sb="0" eb="2">
      <t>レイワ</t>
    </rPh>
    <rPh sb="3" eb="4">
      <t>ネン</t>
    </rPh>
    <rPh sb="6" eb="7">
      <t>ガツ</t>
    </rPh>
    <rPh sb="9" eb="10">
      <t>ニチ</t>
    </rPh>
    <rPh sb="11" eb="12">
      <t>モク</t>
    </rPh>
    <phoneticPr fontId="3"/>
  </si>
  <si>
    <t>「行き過ぎた苦情等」への対応</t>
    <rPh sb="1" eb="2">
      <t>イ</t>
    </rPh>
    <rPh sb="3" eb="4">
      <t>ス</t>
    </rPh>
    <rPh sb="6" eb="8">
      <t>クジョウ</t>
    </rPh>
    <rPh sb="8" eb="9">
      <t>トウ</t>
    </rPh>
    <rPh sb="12" eb="14">
      <t>タイオウ</t>
    </rPh>
    <phoneticPr fontId="3"/>
  </si>
  <si>
    <t>0.5H</t>
    <phoneticPr fontId="3"/>
  </si>
  <si>
    <t>・行き過ぎた苦情等の例</t>
    <rPh sb="1" eb="2">
      <t>イ</t>
    </rPh>
    <rPh sb="3" eb="4">
      <t>ス</t>
    </rPh>
    <rPh sb="6" eb="9">
      <t>クジョウトウ</t>
    </rPh>
    <rPh sb="10" eb="11">
      <t>レイ</t>
    </rPh>
    <phoneticPr fontId="3"/>
  </si>
  <si>
    <t>法務課</t>
    <rPh sb="0" eb="3">
      <t>ホウムカ</t>
    </rPh>
    <phoneticPr fontId="3"/>
  </si>
  <si>
    <t>・「行き過ぎた苦情等」への対応</t>
    <rPh sb="2" eb="3">
      <t>イ</t>
    </rPh>
    <rPh sb="4" eb="5">
      <t>ス</t>
    </rPh>
    <rPh sb="7" eb="10">
      <t>クジョウトウ</t>
    </rPh>
    <rPh sb="13" eb="15">
      <t>タイオウ</t>
    </rPh>
    <phoneticPr fontId="3"/>
  </si>
  <si>
    <t>・所属・部局等での対応</t>
    <rPh sb="1" eb="3">
      <t>ショゾク</t>
    </rPh>
    <rPh sb="4" eb="6">
      <t>ブキョク</t>
    </rPh>
    <rPh sb="6" eb="7">
      <t>トウ</t>
    </rPh>
    <rPh sb="9" eb="11">
      <t>タイオウ</t>
    </rPh>
    <phoneticPr fontId="3"/>
  </si>
  <si>
    <t>・弁護士への相談体制</t>
    <rPh sb="1" eb="4">
      <t>ベンゴシ</t>
    </rPh>
    <rPh sb="6" eb="10">
      <t>ソウダンタイセイ</t>
    </rPh>
    <phoneticPr fontId="3"/>
  </si>
  <si>
    <t>・「行き過ぎた苦情等」への対応例</t>
    <rPh sb="2" eb="3">
      <t>イ</t>
    </rPh>
    <rPh sb="4" eb="5">
      <t>ス</t>
    </rPh>
    <rPh sb="7" eb="10">
      <t>クジョウトウ</t>
    </rPh>
    <rPh sb="13" eb="15">
      <t>タイオウ</t>
    </rPh>
    <rPh sb="15" eb="16">
      <t>レイ</t>
    </rPh>
    <phoneticPr fontId="3"/>
  </si>
  <si>
    <t>6.5H</t>
    <phoneticPr fontId="3"/>
  </si>
  <si>
    <t>・本研修の目的</t>
    <rPh sb="1" eb="4">
      <t>ホンケンシュウ</t>
    </rPh>
    <rPh sb="5" eb="7">
      <t>モクテキ</t>
    </rPh>
    <phoneticPr fontId="3"/>
  </si>
  <si>
    <t>小森 悠吾　講師</t>
    <rPh sb="0" eb="2">
      <t>コモリ</t>
    </rPh>
    <rPh sb="3" eb="4">
      <t>ユウ</t>
    </rPh>
    <rPh sb="4" eb="5">
      <t>ワレ</t>
    </rPh>
    <rPh sb="6" eb="8">
      <t>コウシ</t>
    </rPh>
    <phoneticPr fontId="3"/>
  </si>
  <si>
    <t>・ハードクレーマーの特質</t>
    <rPh sb="10" eb="12">
      <t>トクシツ</t>
    </rPh>
    <phoneticPr fontId="3"/>
  </si>
  <si>
    <t>・適切な初期対応</t>
    <rPh sb="1" eb="3">
      <t>テキセツ</t>
    </rPh>
    <rPh sb="4" eb="8">
      <t>ショキタイオウ</t>
    </rPh>
    <phoneticPr fontId="3"/>
  </si>
  <si>
    <t>・具体的事例と対応例</t>
    <rPh sb="1" eb="4">
      <t>グタイテキ</t>
    </rPh>
    <rPh sb="4" eb="6">
      <t>ジレイ</t>
    </rPh>
    <rPh sb="7" eb="10">
      <t>タイオウレイ</t>
    </rPh>
    <phoneticPr fontId="3"/>
  </si>
  <si>
    <t>・職員を守る組織対応</t>
    <rPh sb="1" eb="3">
      <t>ショクイン</t>
    </rPh>
    <rPh sb="4" eb="5">
      <t>マモ</t>
    </rPh>
    <rPh sb="6" eb="10">
      <t>ソシキタイオウ</t>
    </rPh>
    <phoneticPr fontId="3"/>
  </si>
  <si>
    <t>研修名（科目名）： 業務改善PCスキル研修 （Excel基礎）</t>
    <rPh sb="0" eb="2">
      <t>ケンシュウ</t>
    </rPh>
    <rPh sb="2" eb="3">
      <t>メイ</t>
    </rPh>
    <rPh sb="4" eb="7">
      <t>カモクメイ</t>
    </rPh>
    <rPh sb="28" eb="30">
      <t>キソ</t>
    </rPh>
    <phoneticPr fontId="3"/>
  </si>
  <si>
    <t>業務の効率化に役立てるためのExcelの知識とテクニックを学び、Excelのスキルアップを図る。</t>
    <rPh sb="0" eb="2">
      <t>ギョウム</t>
    </rPh>
    <rPh sb="3" eb="6">
      <t>コウリツカ</t>
    </rPh>
    <rPh sb="7" eb="9">
      <t>ヤクダ</t>
    </rPh>
    <rPh sb="20" eb="22">
      <t>チシキ</t>
    </rPh>
    <rPh sb="29" eb="30">
      <t>マナ</t>
    </rPh>
    <phoneticPr fontId="3"/>
  </si>
  <si>
    <t>本研修の受講を希望する職員で所属長が推薦する者
（Excelの基本操作に不安のある方／簡単な関数を用いたグラフの作成方法などを学習したい方）</t>
    <rPh sb="0" eb="1">
      <t>ホン</t>
    </rPh>
    <rPh sb="1" eb="3">
      <t>ケンシュウ</t>
    </rPh>
    <rPh sb="4" eb="6">
      <t>ジュコウ</t>
    </rPh>
    <rPh sb="7" eb="9">
      <t>キボウ</t>
    </rPh>
    <rPh sb="11" eb="13">
      <t>ショクイン</t>
    </rPh>
    <rPh sb="14" eb="17">
      <t>ショゾクチョウ</t>
    </rPh>
    <rPh sb="18" eb="20">
      <t>スイセン</t>
    </rPh>
    <rPh sb="22" eb="23">
      <t>モノ</t>
    </rPh>
    <rPh sb="36" eb="38">
      <t>フアン</t>
    </rPh>
    <rPh sb="41" eb="42">
      <t>カタ</t>
    </rPh>
    <rPh sb="43" eb="45">
      <t>カンタン</t>
    </rPh>
    <rPh sb="46" eb="48">
      <t>カンスウ</t>
    </rPh>
    <rPh sb="49" eb="50">
      <t>モチ</t>
    </rPh>
    <rPh sb="56" eb="58">
      <t>サクセイ</t>
    </rPh>
    <rPh sb="58" eb="60">
      <t>ホウホウ</t>
    </rPh>
    <rPh sb="63" eb="65">
      <t>ガクシュウ</t>
    </rPh>
    <rPh sb="68" eb="69">
      <t>カタ</t>
    </rPh>
    <phoneticPr fontId="3"/>
  </si>
  <si>
    <t>令和６年１０月２２日（火）、２９日（火）
両日とも１３時００分～１７時３０分</t>
    <rPh sb="0" eb="2">
      <t>レイワ</t>
    </rPh>
    <rPh sb="11" eb="12">
      <t>カ</t>
    </rPh>
    <rPh sb="18" eb="19">
      <t>カ</t>
    </rPh>
    <rPh sb="21" eb="23">
      <t>リョウジツ</t>
    </rPh>
    <phoneticPr fontId="3"/>
  </si>
  <si>
    <t>職員研修センター　OA研修室（咲洲庁舎３２階）</t>
    <rPh sb="0" eb="2">
      <t>ショクイン</t>
    </rPh>
    <rPh sb="2" eb="4">
      <t>ケンシュウ</t>
    </rPh>
    <rPh sb="11" eb="13">
      <t>ケンシュウ</t>
    </rPh>
    <rPh sb="13" eb="14">
      <t>シツ</t>
    </rPh>
    <rPh sb="15" eb="17">
      <t>サキシマ</t>
    </rPh>
    <rPh sb="17" eb="19">
      <t>チョウシャ</t>
    </rPh>
    <rPh sb="21" eb="22">
      <t>カイ</t>
    </rPh>
    <phoneticPr fontId="3"/>
  </si>
  <si>
    <t>講義とPCを用いた演習</t>
    <rPh sb="0" eb="2">
      <t>コウギ</t>
    </rPh>
    <rPh sb="6" eb="7">
      <t>モチ</t>
    </rPh>
    <rPh sb="9" eb="11">
      <t>エンシュウ</t>
    </rPh>
    <phoneticPr fontId="3"/>
  </si>
  <si>
    <t>１．データの入力と編集</t>
    <rPh sb="6" eb="8">
      <t>ニュウリョク</t>
    </rPh>
    <rPh sb="9" eb="11">
      <t>ヘンシュウ</t>
    </rPh>
    <phoneticPr fontId="3"/>
  </si>
  <si>
    <t>　平田 良作　講師</t>
    <rPh sb="1" eb="3">
      <t>ヒラタ</t>
    </rPh>
    <rPh sb="4" eb="6">
      <t>リョウサク</t>
    </rPh>
    <rPh sb="7" eb="9">
      <t>コウシ</t>
    </rPh>
    <phoneticPr fontId="3"/>
  </si>
  <si>
    <t>２．表の作成</t>
    <rPh sb="2" eb="3">
      <t>ヒョウ</t>
    </rPh>
    <rPh sb="4" eb="6">
      <t>サクセイ</t>
    </rPh>
    <phoneticPr fontId="3"/>
  </si>
  <si>
    <t>３．複数シートの連携</t>
    <rPh sb="2" eb="4">
      <t>フクスウ</t>
    </rPh>
    <rPh sb="8" eb="10">
      <t>レンケイ</t>
    </rPh>
    <phoneticPr fontId="3"/>
  </si>
  <si>
    <t>４．総合演習</t>
    <rPh sb="2" eb="4">
      <t>ソウゴウ</t>
    </rPh>
    <rPh sb="4" eb="6">
      <t>エンシュウ</t>
    </rPh>
    <phoneticPr fontId="3"/>
  </si>
  <si>
    <t>研修名（科目名）： 業務改善PCスキル研修 （Excel中級への道）</t>
    <rPh sb="0" eb="2">
      <t>ケンシュウ</t>
    </rPh>
    <rPh sb="2" eb="3">
      <t>メイ</t>
    </rPh>
    <rPh sb="4" eb="7">
      <t>カモクメイ</t>
    </rPh>
    <phoneticPr fontId="3"/>
  </si>
  <si>
    <t>業務の効率化に役立てるための関数の知識とテクニックを学び、Excel中級レベルへのスキルアップを図る。</t>
    <phoneticPr fontId="3"/>
  </si>
  <si>
    <t>本研修の受講を希望する職員で所属長が推薦する者（Excelの基本操作ができる者）</t>
    <rPh sb="0" eb="3">
      <t>ホンケンシュウ</t>
    </rPh>
    <rPh sb="4" eb="6">
      <t>ジュコウ</t>
    </rPh>
    <rPh sb="7" eb="9">
      <t>キボウ</t>
    </rPh>
    <rPh sb="11" eb="13">
      <t>ショクイン</t>
    </rPh>
    <rPh sb="14" eb="17">
      <t>ショゾクチョウ</t>
    </rPh>
    <rPh sb="18" eb="20">
      <t>スイセン</t>
    </rPh>
    <rPh sb="22" eb="23">
      <t>モノ</t>
    </rPh>
    <rPh sb="30" eb="32">
      <t>キホン</t>
    </rPh>
    <rPh sb="32" eb="34">
      <t>ソウサ</t>
    </rPh>
    <rPh sb="38" eb="39">
      <t>モノ</t>
    </rPh>
    <phoneticPr fontId="3"/>
  </si>
  <si>
    <t>令和6年10月7日（月）、10日（木）
両日とも１３時００分～１７時３０分</t>
    <rPh sb="0" eb="2">
      <t>レイワ</t>
    </rPh>
    <rPh sb="10" eb="11">
      <t>ゲツ</t>
    </rPh>
    <rPh sb="17" eb="18">
      <t>モク</t>
    </rPh>
    <rPh sb="20" eb="22">
      <t>リョウジツ</t>
    </rPh>
    <phoneticPr fontId="3"/>
  </si>
  <si>
    <t>１．関数の概要</t>
  </si>
  <si>
    <t>２．数値の四捨五入・切り捨て・切り上げ</t>
  </si>
  <si>
    <t>　野住 明浩　講師</t>
    <rPh sb="7" eb="9">
      <t>コウシ</t>
    </rPh>
    <phoneticPr fontId="3"/>
  </si>
  <si>
    <t>　　（ROUND）</t>
  </si>
  <si>
    <t>3．順位を求める（RANK）</t>
  </si>
  <si>
    <t>4．条件での判断（IF）</t>
  </si>
  <si>
    <t>5．日付の計算 （TODAY、DATEDIF）</t>
    <phoneticPr fontId="3"/>
  </si>
  <si>
    <t>6．表から該当データを参照</t>
  </si>
  <si>
    <t>　　（VLOOKUP）</t>
    <phoneticPr fontId="3"/>
  </si>
  <si>
    <t>7．総合演習問題</t>
  </si>
  <si>
    <t>　　（関数を用いた表の作成）</t>
  </si>
  <si>
    <t>おわりに</t>
    <phoneticPr fontId="3"/>
  </si>
  <si>
    <t>研修名（科目名）： 業務改善PCスキル研修（PowerPoint基礎）</t>
    <rPh sb="0" eb="2">
      <t>ケンシュウ</t>
    </rPh>
    <rPh sb="2" eb="3">
      <t>メイ</t>
    </rPh>
    <rPh sb="4" eb="7">
      <t>カモクメイ</t>
    </rPh>
    <rPh sb="10" eb="12">
      <t>ギョウム</t>
    </rPh>
    <rPh sb="12" eb="14">
      <t>カイゼン</t>
    </rPh>
    <rPh sb="19" eb="21">
      <t>ケンシュウ</t>
    </rPh>
    <rPh sb="32" eb="34">
      <t>キソ</t>
    </rPh>
    <phoneticPr fontId="3"/>
  </si>
  <si>
    <t>PowerPointの効果的な活用法の習得を通じて、業務改善に資するスキルの定着を図る。</t>
    <rPh sb="11" eb="14">
      <t>コウカテキ</t>
    </rPh>
    <rPh sb="15" eb="18">
      <t>カツヨウホウ</t>
    </rPh>
    <rPh sb="19" eb="21">
      <t>シュウトク</t>
    </rPh>
    <rPh sb="22" eb="23">
      <t>ツウ</t>
    </rPh>
    <rPh sb="26" eb="28">
      <t>ギョウム</t>
    </rPh>
    <rPh sb="28" eb="30">
      <t>カイゼン</t>
    </rPh>
    <rPh sb="31" eb="32">
      <t>シ</t>
    </rPh>
    <rPh sb="38" eb="40">
      <t>テイチャク</t>
    </rPh>
    <rPh sb="41" eb="42">
      <t>ハカ</t>
    </rPh>
    <phoneticPr fontId="3"/>
  </si>
  <si>
    <t>本研修の受講を希望する職員で所属長が推薦する者</t>
    <rPh sb="0" eb="3">
      <t>ホンケンシュウ</t>
    </rPh>
    <rPh sb="4" eb="6">
      <t>ジュコウ</t>
    </rPh>
    <rPh sb="7" eb="9">
      <t>キボウ</t>
    </rPh>
    <rPh sb="11" eb="13">
      <t>ショクイン</t>
    </rPh>
    <rPh sb="14" eb="17">
      <t>ショゾクチョウ</t>
    </rPh>
    <rPh sb="18" eb="20">
      <t>スイセン</t>
    </rPh>
    <rPh sb="22" eb="23">
      <t>モノ</t>
    </rPh>
    <phoneticPr fontId="3"/>
  </si>
  <si>
    <t>令和6年11月5日（火）、11月25日（月）
両日とも１３時００分～１７時３０分</t>
    <rPh sb="0" eb="2">
      <t>レイワ</t>
    </rPh>
    <rPh sb="10" eb="11">
      <t>ヒ</t>
    </rPh>
    <rPh sb="15" eb="16">
      <t>ガツ</t>
    </rPh>
    <rPh sb="20" eb="21">
      <t>ゲツ</t>
    </rPh>
    <rPh sb="23" eb="25">
      <t>リョウジツ</t>
    </rPh>
    <phoneticPr fontId="3"/>
  </si>
  <si>
    <t>１．プレゼンテーションの新規作成</t>
    <rPh sb="12" eb="14">
      <t>シンキ</t>
    </rPh>
    <rPh sb="14" eb="16">
      <t>サクセイ</t>
    </rPh>
    <phoneticPr fontId="3"/>
  </si>
  <si>
    <t>２．プレースホルダ―と文字の編集</t>
    <rPh sb="11" eb="13">
      <t>モジ</t>
    </rPh>
    <rPh sb="14" eb="16">
      <t>ヘンシュウ</t>
    </rPh>
    <phoneticPr fontId="3"/>
  </si>
  <si>
    <t>３．図やグラフ・表の挿入と編集</t>
    <rPh sb="2" eb="3">
      <t>ズ</t>
    </rPh>
    <rPh sb="8" eb="9">
      <t>ヒョウ</t>
    </rPh>
    <rPh sb="10" eb="12">
      <t>ソウニュウ</t>
    </rPh>
    <rPh sb="13" eb="15">
      <t>ヘンシュウ</t>
    </rPh>
    <phoneticPr fontId="3"/>
  </si>
  <si>
    <t>４．図形の作成と編集</t>
    <rPh sb="2" eb="4">
      <t>ズケイ</t>
    </rPh>
    <rPh sb="5" eb="7">
      <t>サクセイ</t>
    </rPh>
    <rPh sb="8" eb="10">
      <t>ヘンシュウ</t>
    </rPh>
    <phoneticPr fontId="3"/>
  </si>
  <si>
    <t>５．スライドのデザインの変更</t>
    <rPh sb="12" eb="14">
      <t>ヘンコウ</t>
    </rPh>
    <phoneticPr fontId="3"/>
  </si>
  <si>
    <t>６．スライド資料作成のトレーニング</t>
    <rPh sb="6" eb="8">
      <t>シリョウ</t>
    </rPh>
    <rPh sb="8" eb="10">
      <t>サクセイ</t>
    </rPh>
    <phoneticPr fontId="3"/>
  </si>
  <si>
    <t>７．総合演習</t>
    <rPh sb="2" eb="4">
      <t>ソウゴウ</t>
    </rPh>
    <rPh sb="4" eb="6">
      <t>エンシュウ</t>
    </rPh>
    <phoneticPr fontId="3"/>
  </si>
  <si>
    <t>Accessの効果的な活用法の習得を通じて、業務の改善（効率化）に資するスキルの定着を図る。</t>
    <rPh sb="43" eb="44">
      <t>ハカ</t>
    </rPh>
    <phoneticPr fontId="3"/>
  </si>
  <si>
    <t>本研修の受講を希望する職員で所属長が推薦する者</t>
    <phoneticPr fontId="3"/>
  </si>
  <si>
    <r>
      <t>昨年度</t>
    </r>
    <r>
      <rPr>
        <vertAlign val="superscript"/>
        <sz val="10"/>
        <rFont val="HG丸ｺﾞｼｯｸM-PRO"/>
        <family val="3"/>
        <charset val="128"/>
      </rPr>
      <t>＊</t>
    </r>
    <rPh sb="0" eb="3">
      <t>サクネンド</t>
    </rPh>
    <phoneticPr fontId="3"/>
  </si>
  <si>
    <t>* :「業務効率化のためのAccess
　　基礎研修」として実施した
　　研修の実績値を記す</t>
    <phoneticPr fontId="3"/>
  </si>
  <si>
    <t>令和６年12月6日（金）、13日（金）
両日とも13時00分～17時30分</t>
    <rPh sb="0" eb="2">
      <t>レイワ</t>
    </rPh>
    <rPh sb="10" eb="11">
      <t>キン</t>
    </rPh>
    <rPh sb="17" eb="18">
      <t>キン</t>
    </rPh>
    <rPh sb="20" eb="22">
      <t>リョウジツ</t>
    </rPh>
    <phoneticPr fontId="3"/>
  </si>
  <si>
    <t>１．Accessとは</t>
    <phoneticPr fontId="3"/>
  </si>
  <si>
    <t>２．データベースの作成</t>
    <rPh sb="9" eb="11">
      <t>サクセイ</t>
    </rPh>
    <phoneticPr fontId="3"/>
  </si>
  <si>
    <t>石丸　美奈　講師</t>
    <rPh sb="0" eb="2">
      <t>イシマル</t>
    </rPh>
    <rPh sb="3" eb="5">
      <t>ミナ</t>
    </rPh>
    <rPh sb="6" eb="8">
      <t>コウシ</t>
    </rPh>
    <phoneticPr fontId="3"/>
  </si>
  <si>
    <t>３．テーブルの作成</t>
    <rPh sb="7" eb="9">
      <t>サクセイ</t>
    </rPh>
    <phoneticPr fontId="3"/>
  </si>
  <si>
    <t>４．クエリの作成</t>
    <rPh sb="6" eb="8">
      <t>サクセイ</t>
    </rPh>
    <phoneticPr fontId="3"/>
  </si>
  <si>
    <t>サブ講師</t>
    <rPh sb="2" eb="4">
      <t>コウシ</t>
    </rPh>
    <phoneticPr fontId="3"/>
  </si>
  <si>
    <t>５．フォームの作成</t>
    <rPh sb="7" eb="9">
      <t>サクセイ</t>
    </rPh>
    <phoneticPr fontId="3"/>
  </si>
  <si>
    <t>６．レポートの作成</t>
    <rPh sb="7" eb="9">
      <t>サクセイ</t>
    </rPh>
    <phoneticPr fontId="3"/>
  </si>
  <si>
    <t>青沼　靖子　講師</t>
    <rPh sb="0" eb="2">
      <t>アオヌマ</t>
    </rPh>
    <rPh sb="3" eb="5">
      <t>ヤスコ</t>
    </rPh>
    <rPh sb="6" eb="8">
      <t>コウシ</t>
    </rPh>
    <phoneticPr fontId="3"/>
  </si>
  <si>
    <t>７．複数のレポートの連結</t>
    <rPh sb="2" eb="4">
      <t>フクスウ</t>
    </rPh>
    <rPh sb="10" eb="12">
      <t>レンケツ</t>
    </rPh>
    <phoneticPr fontId="3"/>
  </si>
  <si>
    <t>８．総合演習</t>
    <rPh sb="2" eb="4">
      <t>ソウゴウ</t>
    </rPh>
    <rPh sb="4" eb="6">
      <t>エンシュウ</t>
    </rPh>
    <phoneticPr fontId="3"/>
  </si>
  <si>
    <t>研修名（科目名）： 業務改善PCスキル研修 （Word発展）</t>
    <rPh sb="0" eb="2">
      <t>ケンシュウ</t>
    </rPh>
    <rPh sb="2" eb="3">
      <t>メイ</t>
    </rPh>
    <rPh sb="4" eb="7">
      <t>カモクメイ</t>
    </rPh>
    <rPh sb="27" eb="29">
      <t>ハッテン</t>
    </rPh>
    <phoneticPr fontId="3"/>
  </si>
  <si>
    <t>業務の効率化に役立てるためのWordの知識とテクニックを学び、Wordのスキルアップを図る。</t>
    <phoneticPr fontId="3"/>
  </si>
  <si>
    <t xml:space="preserve"> (3) 実施時期・場所</t>
    <rPh sb="5" eb="7">
      <t>ジッシ</t>
    </rPh>
    <rPh sb="7" eb="9">
      <t>ジキ</t>
    </rPh>
    <rPh sb="10" eb="12">
      <t>バショ</t>
    </rPh>
    <phoneticPr fontId="3"/>
  </si>
  <si>
    <t>令和6年12月17日（火）、23日（月）
１３時００分～１７時３０分</t>
    <rPh sb="0" eb="2">
      <t>レイワ</t>
    </rPh>
    <rPh sb="3" eb="4">
      <t>ネン</t>
    </rPh>
    <rPh sb="6" eb="7">
      <t>ガツ</t>
    </rPh>
    <rPh sb="9" eb="10">
      <t>ニチ</t>
    </rPh>
    <rPh sb="11" eb="12">
      <t>カ</t>
    </rPh>
    <rPh sb="16" eb="17">
      <t>ニチ</t>
    </rPh>
    <rPh sb="18" eb="19">
      <t>ゲツ</t>
    </rPh>
    <phoneticPr fontId="3"/>
  </si>
  <si>
    <t>1．文書と表の作成</t>
    <phoneticPr fontId="3"/>
  </si>
  <si>
    <t>・表の編集（表のレイアウト編集）</t>
    <phoneticPr fontId="3"/>
  </si>
  <si>
    <t>　平田　良作　講師</t>
    <rPh sb="7" eb="9">
      <t>コウシ</t>
    </rPh>
    <phoneticPr fontId="3"/>
  </si>
  <si>
    <t>・表の書式設定</t>
    <phoneticPr fontId="3"/>
  </si>
  <si>
    <t>・段落罫線</t>
    <phoneticPr fontId="3"/>
  </si>
  <si>
    <t>・透かし文字の挿入と編集</t>
    <phoneticPr fontId="3"/>
  </si>
  <si>
    <t>2．段組みと文書の編集</t>
    <phoneticPr fontId="3"/>
  </si>
  <si>
    <t>・異なる書式のファイルの挿入</t>
    <phoneticPr fontId="3"/>
  </si>
  <si>
    <t>・段組みの設定</t>
    <phoneticPr fontId="3"/>
  </si>
  <si>
    <t>・組み込みスタイルの設定</t>
    <phoneticPr fontId="3"/>
  </si>
  <si>
    <t>・タブとリーダー</t>
    <phoneticPr fontId="3"/>
  </si>
  <si>
    <t>・ヘッダーとフッター</t>
    <phoneticPr fontId="3"/>
  </si>
  <si>
    <t>3．図形や図表の活用</t>
    <phoneticPr fontId="3"/>
  </si>
  <si>
    <t>　・ページの背景色</t>
    <phoneticPr fontId="3"/>
  </si>
  <si>
    <t>　・図の特殊加工</t>
    <phoneticPr fontId="3"/>
  </si>
  <si>
    <t>　・図のスタイル設定</t>
    <phoneticPr fontId="3"/>
  </si>
  <si>
    <t>　・ワードアートの挿入</t>
    <phoneticPr fontId="3"/>
  </si>
  <si>
    <t>　・テキストボックスの作成</t>
    <phoneticPr fontId="3"/>
  </si>
  <si>
    <t>4．文書と表の体裁を整える</t>
    <phoneticPr fontId="3"/>
  </si>
  <si>
    <t>　・SmartArtグラフィックの挿入</t>
    <phoneticPr fontId="3"/>
  </si>
  <si>
    <t>　・テーマの変更</t>
    <phoneticPr fontId="3"/>
  </si>
  <si>
    <t>　・連続した書式のコピー/貼り付け</t>
    <phoneticPr fontId="3"/>
  </si>
  <si>
    <t>5．総合演習</t>
    <rPh sb="2" eb="4">
      <t>ソウゴウ</t>
    </rPh>
    <rPh sb="4" eb="6">
      <t>エンシュウ</t>
    </rPh>
    <phoneticPr fontId="3"/>
  </si>
  <si>
    <t xml:space="preserve">研修名（科目名）：主査級昇任考査必須研修（財務分析基礎研修）  </t>
    <rPh sb="0" eb="2">
      <t>ケンシュウ</t>
    </rPh>
    <rPh sb="2" eb="3">
      <t>メイ</t>
    </rPh>
    <rPh sb="4" eb="7">
      <t>カモクメイ</t>
    </rPh>
    <rPh sb="9" eb="11">
      <t>シュサ</t>
    </rPh>
    <rPh sb="11" eb="12">
      <t>キュウ</t>
    </rPh>
    <rPh sb="12" eb="14">
      <t>ショウニン</t>
    </rPh>
    <rPh sb="14" eb="20">
      <t>コウサヒッスケンシュウ</t>
    </rPh>
    <rPh sb="21" eb="23">
      <t>ザイム</t>
    </rPh>
    <rPh sb="23" eb="25">
      <t>ブンセキ</t>
    </rPh>
    <rPh sb="25" eb="27">
      <t>キソ</t>
    </rPh>
    <rPh sb="27" eb="29">
      <t>ケンシュウ</t>
    </rPh>
    <phoneticPr fontId="3"/>
  </si>
  <si>
    <t>基本的な会計知識の習得を通じて、主査級職員として求められる経理、経営管理能力の向上を図る。</t>
    <rPh sb="0" eb="2">
      <t>キホン</t>
    </rPh>
    <rPh sb="2" eb="3">
      <t>テキ</t>
    </rPh>
    <rPh sb="4" eb="6">
      <t>カイケイ</t>
    </rPh>
    <rPh sb="6" eb="8">
      <t>チシキ</t>
    </rPh>
    <rPh sb="9" eb="11">
      <t>シュウトク</t>
    </rPh>
    <rPh sb="12" eb="13">
      <t>ツウ</t>
    </rPh>
    <rPh sb="16" eb="18">
      <t>シュサ</t>
    </rPh>
    <rPh sb="18" eb="19">
      <t>キュウ</t>
    </rPh>
    <rPh sb="19" eb="21">
      <t>ショクイン</t>
    </rPh>
    <rPh sb="24" eb="25">
      <t>モト</t>
    </rPh>
    <rPh sb="29" eb="31">
      <t>ケイリ</t>
    </rPh>
    <rPh sb="32" eb="34">
      <t>ケイエイ</t>
    </rPh>
    <rPh sb="34" eb="36">
      <t>カンリ</t>
    </rPh>
    <rPh sb="36" eb="38">
      <t>ノウリョク</t>
    </rPh>
    <rPh sb="39" eb="41">
      <t>コウジョウ</t>
    </rPh>
    <rPh sb="42" eb="43">
      <t>ハカ</t>
    </rPh>
    <phoneticPr fontId="3"/>
  </si>
  <si>
    <t>（１）令和６年新任主査級職員（行政職のみ／過年度未修了者含む）
（２）（１）を除く本研修の受講を希望する職員（令和６年度末年齢28 歳以上）で、所属長が推薦する者</t>
    <rPh sb="61" eb="63">
      <t>ネンレイ</t>
    </rPh>
    <phoneticPr fontId="3"/>
  </si>
  <si>
    <t>指名（１）①</t>
    <rPh sb="0" eb="2">
      <t>シメイ</t>
    </rPh>
    <phoneticPr fontId="3"/>
  </si>
  <si>
    <t>指名（１）②</t>
    <rPh sb="0" eb="2">
      <t>シメイ</t>
    </rPh>
    <phoneticPr fontId="3"/>
  </si>
  <si>
    <t>１班：令和６年　８月　８日（木）、２９日（木）
２班：令和６年　８月２２日（木）、９月５日（木）
３班：令和６年１１月２１日（木）、２８日（木）
　　　各日とも9時30分～17時30分</t>
    <rPh sb="1" eb="2">
      <t>ハン</t>
    </rPh>
    <rPh sb="3" eb="5">
      <t>レイワ</t>
    </rPh>
    <rPh sb="6" eb="7">
      <t>ネン</t>
    </rPh>
    <rPh sb="9" eb="10">
      <t>ガツ</t>
    </rPh>
    <rPh sb="12" eb="13">
      <t>ヒ</t>
    </rPh>
    <rPh sb="14" eb="15">
      <t>モク</t>
    </rPh>
    <rPh sb="19" eb="20">
      <t>ヒ</t>
    </rPh>
    <rPh sb="21" eb="22">
      <t>モク</t>
    </rPh>
    <rPh sb="25" eb="26">
      <t>ハン</t>
    </rPh>
    <rPh sb="27" eb="29">
      <t>レイワ</t>
    </rPh>
    <rPh sb="30" eb="31">
      <t>ネン</t>
    </rPh>
    <rPh sb="33" eb="34">
      <t>ガツ</t>
    </rPh>
    <rPh sb="36" eb="37">
      <t>ニチ</t>
    </rPh>
    <rPh sb="38" eb="39">
      <t>モク</t>
    </rPh>
    <rPh sb="42" eb="43">
      <t>ガツ</t>
    </rPh>
    <rPh sb="44" eb="45">
      <t>ヒ</t>
    </rPh>
    <rPh sb="46" eb="47">
      <t>モク</t>
    </rPh>
    <rPh sb="50" eb="51">
      <t>ハン</t>
    </rPh>
    <rPh sb="52" eb="54">
      <t>レイワ</t>
    </rPh>
    <rPh sb="55" eb="56">
      <t>ネン</t>
    </rPh>
    <rPh sb="58" eb="59">
      <t>ツキ</t>
    </rPh>
    <rPh sb="61" eb="62">
      <t>ヒ</t>
    </rPh>
    <rPh sb="63" eb="64">
      <t>モク</t>
    </rPh>
    <rPh sb="68" eb="69">
      <t>ヒ</t>
    </rPh>
    <rPh sb="70" eb="71">
      <t>モク</t>
    </rPh>
    <rPh sb="76" eb="77">
      <t>カク</t>
    </rPh>
    <rPh sb="77" eb="78">
      <t>ヒ</t>
    </rPh>
    <rPh sb="81" eb="82">
      <t>ジ</t>
    </rPh>
    <rPh sb="84" eb="85">
      <t>フン</t>
    </rPh>
    <rPh sb="88" eb="89">
      <t>ジ</t>
    </rPh>
    <rPh sb="91" eb="92">
      <t>フン</t>
    </rPh>
    <phoneticPr fontId="3"/>
  </si>
  <si>
    <t>職員研修センター　研修室大（咲洲庁舎３２階）</t>
    <rPh sb="0" eb="2">
      <t>ショクイン</t>
    </rPh>
    <rPh sb="2" eb="4">
      <t>ケンシュウ</t>
    </rPh>
    <rPh sb="9" eb="12">
      <t>ケンシュウシツ</t>
    </rPh>
    <rPh sb="12" eb="13">
      <t>ダイ</t>
    </rPh>
    <rPh sb="14" eb="16">
      <t>サキシマ</t>
    </rPh>
    <rPh sb="16" eb="18">
      <t>チョウシャ</t>
    </rPh>
    <rPh sb="20" eb="21">
      <t>カイ</t>
    </rPh>
    <phoneticPr fontId="3"/>
  </si>
  <si>
    <t>２日</t>
    <phoneticPr fontId="3"/>
  </si>
  <si>
    <t>14H</t>
    <phoneticPr fontId="3"/>
  </si>
  <si>
    <t>株式会社東京リーガルマンド</t>
    <rPh sb="0" eb="2">
      <t>カブシキ</t>
    </rPh>
    <rPh sb="2" eb="4">
      <t>カイシャ</t>
    </rPh>
    <rPh sb="4" eb="6">
      <t>トウキョウ</t>
    </rPh>
    <phoneticPr fontId="3"/>
  </si>
  <si>
    <t>14Ｈ</t>
    <phoneticPr fontId="3"/>
  </si>
  <si>
    <t>１．簿記とは</t>
  </si>
  <si>
    <t>高村 憲司　講師</t>
    <rPh sb="0" eb="2">
      <t>タカムラ</t>
    </rPh>
    <rPh sb="3" eb="5">
      <t>ケンジ</t>
    </rPh>
    <rPh sb="6" eb="8">
      <t>コウシ</t>
    </rPh>
    <phoneticPr fontId="3"/>
  </si>
  <si>
    <t>　簿記とは</t>
    <phoneticPr fontId="3"/>
  </si>
  <si>
    <t>　財務諸表と簿記</t>
    <phoneticPr fontId="3"/>
  </si>
  <si>
    <t>２．財務諸表の基本</t>
  </si>
  <si>
    <t>損益計算書</t>
    <phoneticPr fontId="3"/>
  </si>
  <si>
    <t>貸借対照表</t>
    <phoneticPr fontId="3"/>
  </si>
  <si>
    <t>キャッシュ・フロー計算書</t>
    <phoneticPr fontId="3"/>
  </si>
  <si>
    <t>連結財務諸表</t>
    <phoneticPr fontId="3"/>
  </si>
  <si>
    <t>３．財務諸表の分析手法</t>
    <phoneticPr fontId="3"/>
  </si>
  <si>
    <t>　実数分析（期間比較）</t>
    <phoneticPr fontId="3"/>
  </si>
  <si>
    <t>比率分析（構成比率）</t>
  </si>
  <si>
    <t>比率分析・安全性指標</t>
  </si>
  <si>
    <t>比率分析・収益性指標</t>
  </si>
  <si>
    <t>比率分析・効率性指標</t>
  </si>
  <si>
    <t>比率分析・成長性指標</t>
  </si>
  <si>
    <t>企業会計と公会計</t>
    <rPh sb="0" eb="2">
      <t>キギョウ</t>
    </rPh>
    <rPh sb="2" eb="4">
      <t>カイケイ</t>
    </rPh>
    <rPh sb="5" eb="6">
      <t>コウ</t>
    </rPh>
    <rPh sb="6" eb="8">
      <t>カイケイ</t>
    </rPh>
    <phoneticPr fontId="3"/>
  </si>
  <si>
    <t>比率分析・他社比較</t>
    <rPh sb="0" eb="2">
      <t>ヒリツ</t>
    </rPh>
    <rPh sb="2" eb="4">
      <t>ブンセキ</t>
    </rPh>
    <rPh sb="5" eb="7">
      <t>タシャ</t>
    </rPh>
    <rPh sb="7" eb="9">
      <t>ヒカク</t>
    </rPh>
    <phoneticPr fontId="3"/>
  </si>
  <si>
    <t>まとめ</t>
    <phoneticPr fontId="3"/>
  </si>
  <si>
    <t>理解度テスト</t>
    <phoneticPr fontId="3"/>
  </si>
  <si>
    <t>研修名（科目名）：新規採用職員研修（障がい福祉研修）</t>
    <rPh sb="0" eb="2">
      <t>ケンシュウ</t>
    </rPh>
    <rPh sb="2" eb="3">
      <t>メイ</t>
    </rPh>
    <rPh sb="4" eb="7">
      <t>カモクメイ</t>
    </rPh>
    <rPh sb="18" eb="19">
      <t>ショウ</t>
    </rPh>
    <rPh sb="21" eb="25">
      <t>フクシケンシュウ</t>
    </rPh>
    <phoneticPr fontId="3"/>
  </si>
  <si>
    <t>点字体験・聴覚障がい疑似体験及び障がいのある方等からの講義等を通じて、公務員として不可欠な福祉感覚を養う。</t>
    <phoneticPr fontId="3"/>
  </si>
  <si>
    <t>令和６年度新規採用職員（行政職・事務職・技術職）</t>
    <rPh sb="0" eb="2">
      <t>レイワ</t>
    </rPh>
    <phoneticPr fontId="3"/>
  </si>
  <si>
    <t>令和６年６月２１日（金）、２７日（木）、２８日（金）</t>
    <rPh sb="10" eb="11">
      <t>キン</t>
    </rPh>
    <rPh sb="17" eb="18">
      <t>モク</t>
    </rPh>
    <rPh sb="22" eb="23">
      <t>ニチ</t>
    </rPh>
    <rPh sb="24" eb="25">
      <t>キン</t>
    </rPh>
    <phoneticPr fontId="3"/>
  </si>
  <si>
    <t xml:space="preserve">９時００分～１２時１５分、１４時１５分～１７時３０分、
</t>
    <rPh sb="1" eb="2">
      <t>ジ</t>
    </rPh>
    <rPh sb="4" eb="5">
      <t>フン</t>
    </rPh>
    <rPh sb="8" eb="9">
      <t>ジ</t>
    </rPh>
    <rPh sb="11" eb="12">
      <t>フン</t>
    </rPh>
    <rPh sb="15" eb="16">
      <t>ジ</t>
    </rPh>
    <rPh sb="18" eb="19">
      <t>フン</t>
    </rPh>
    <rPh sb="22" eb="23">
      <t>ジ</t>
    </rPh>
    <rPh sb="25" eb="26">
      <t>フン</t>
    </rPh>
    <phoneticPr fontId="3"/>
  </si>
  <si>
    <t>職員研修センター　研修室大（咲洲庁舎３２階）</t>
    <rPh sb="9" eb="12">
      <t>ケンシュウシツ</t>
    </rPh>
    <rPh sb="12" eb="13">
      <t>ダイ</t>
    </rPh>
    <rPh sb="20" eb="21">
      <t>カイ</t>
    </rPh>
    <phoneticPr fontId="3"/>
  </si>
  <si>
    <t>講義と実習</t>
    <rPh sb="0" eb="2">
      <t>コウギ</t>
    </rPh>
    <rPh sb="3" eb="5">
      <t>ジッシュウ</t>
    </rPh>
    <phoneticPr fontId="3"/>
  </si>
  <si>
    <t>点字体験実習</t>
    <rPh sb="0" eb="2">
      <t>テンジ</t>
    </rPh>
    <rPh sb="2" eb="4">
      <t>タイケン</t>
    </rPh>
    <rPh sb="4" eb="6">
      <t>ジッシュウ</t>
    </rPh>
    <phoneticPr fontId="3"/>
  </si>
  <si>
    <t>1H</t>
    <phoneticPr fontId="3"/>
  </si>
  <si>
    <t>・点字の意義と歴史</t>
    <rPh sb="1" eb="3">
      <t>テンジ</t>
    </rPh>
    <rPh sb="4" eb="6">
      <t>イギ</t>
    </rPh>
    <rPh sb="7" eb="9">
      <t>レキシ</t>
    </rPh>
    <phoneticPr fontId="3"/>
  </si>
  <si>
    <t>一般財団法人</t>
    <rPh sb="0" eb="2">
      <t>イッパン</t>
    </rPh>
    <rPh sb="2" eb="4">
      <t>ザイダン</t>
    </rPh>
    <rPh sb="4" eb="6">
      <t>ホウジン</t>
    </rPh>
    <phoneticPr fontId="3"/>
  </si>
  <si>
    <t>・点字の構成</t>
    <rPh sb="1" eb="3">
      <t>テンジ</t>
    </rPh>
    <rPh sb="4" eb="6">
      <t>コウセイ</t>
    </rPh>
    <phoneticPr fontId="3"/>
  </si>
  <si>
    <t>大阪府視覚障害者福祉協会</t>
    <rPh sb="0" eb="3">
      <t>オオサカフ</t>
    </rPh>
    <rPh sb="3" eb="5">
      <t>シカク</t>
    </rPh>
    <rPh sb="5" eb="7">
      <t>ショウガイ</t>
    </rPh>
    <rPh sb="7" eb="8">
      <t>シャ</t>
    </rPh>
    <rPh sb="8" eb="10">
      <t>フクシ</t>
    </rPh>
    <rPh sb="10" eb="12">
      <t>キョウカイ</t>
    </rPh>
    <phoneticPr fontId="3"/>
  </si>
  <si>
    <t>・点字の特徴</t>
    <rPh sb="1" eb="3">
      <t>テンジ</t>
    </rPh>
    <rPh sb="4" eb="6">
      <t>トクチョウ</t>
    </rPh>
    <phoneticPr fontId="3"/>
  </si>
  <si>
    <t>派遣講師</t>
    <rPh sb="0" eb="2">
      <t>ハケン</t>
    </rPh>
    <rPh sb="2" eb="4">
      <t>コウシ</t>
    </rPh>
    <phoneticPr fontId="3"/>
  </si>
  <si>
    <t>・実習</t>
    <rPh sb="1" eb="3">
      <t>ジッシュウ</t>
    </rPh>
    <phoneticPr fontId="3"/>
  </si>
  <si>
    <t>聴覚障がい体験実習</t>
    <rPh sb="0" eb="2">
      <t>チョウカク</t>
    </rPh>
    <rPh sb="2" eb="3">
      <t>ショウ</t>
    </rPh>
    <rPh sb="5" eb="7">
      <t>タイケン</t>
    </rPh>
    <rPh sb="7" eb="9">
      <t>ジッシュウ</t>
    </rPh>
    <phoneticPr fontId="3"/>
  </si>
  <si>
    <t>・聴覚障がい者とは？</t>
    <rPh sb="1" eb="3">
      <t>チョウカク</t>
    </rPh>
    <rPh sb="3" eb="4">
      <t>ショウ</t>
    </rPh>
    <rPh sb="6" eb="7">
      <t>シャ</t>
    </rPh>
    <phoneticPr fontId="3"/>
  </si>
  <si>
    <t>公益社団法人</t>
    <rPh sb="0" eb="2">
      <t>コウエキ</t>
    </rPh>
    <rPh sb="2" eb="4">
      <t>シャダン</t>
    </rPh>
    <rPh sb="4" eb="6">
      <t>ホウジン</t>
    </rPh>
    <phoneticPr fontId="3"/>
  </si>
  <si>
    <t>・聴覚障がいによるハンディキャップ</t>
    <rPh sb="1" eb="3">
      <t>チョウカク</t>
    </rPh>
    <rPh sb="3" eb="4">
      <t>ショウ</t>
    </rPh>
    <phoneticPr fontId="3"/>
  </si>
  <si>
    <t>大阪聴力障害者協会</t>
    <phoneticPr fontId="3"/>
  </si>
  <si>
    <t xml:space="preserve">・聴覚障がい者とのコミュニケーション
</t>
    <rPh sb="1" eb="3">
      <t>チョウカク</t>
    </rPh>
    <rPh sb="3" eb="4">
      <t>ショウ</t>
    </rPh>
    <rPh sb="6" eb="7">
      <t>シャ</t>
    </rPh>
    <phoneticPr fontId="3"/>
  </si>
  <si>
    <t>　方法</t>
    <rPh sb="1" eb="3">
      <t>ホウホウ</t>
    </rPh>
    <phoneticPr fontId="3"/>
  </si>
  <si>
    <t>・聴覚障がい者に対するマナー</t>
    <rPh sb="1" eb="3">
      <t>チョウカク</t>
    </rPh>
    <rPh sb="3" eb="4">
      <t>ショウ</t>
    </rPh>
    <rPh sb="6" eb="7">
      <t>シャ</t>
    </rPh>
    <rPh sb="8" eb="9">
      <t>タイ</t>
    </rPh>
    <phoneticPr fontId="3"/>
  </si>
  <si>
    <t>・簡単な手話の実践</t>
    <rPh sb="1" eb="3">
      <t>カンタン</t>
    </rPh>
    <rPh sb="4" eb="6">
      <t>シュワ</t>
    </rPh>
    <rPh sb="7" eb="9">
      <t>ジッセン</t>
    </rPh>
    <phoneticPr fontId="3"/>
  </si>
  <si>
    <t>・模擬体験～音のない状態で情報を得る</t>
    <rPh sb="1" eb="3">
      <t>モギ</t>
    </rPh>
    <rPh sb="3" eb="5">
      <t>タイケン</t>
    </rPh>
    <rPh sb="6" eb="7">
      <t>オト</t>
    </rPh>
    <rPh sb="10" eb="12">
      <t>ジョウタイ</t>
    </rPh>
    <rPh sb="13" eb="15">
      <t>ジョウホウ</t>
    </rPh>
    <rPh sb="16" eb="17">
      <t>エ</t>
    </rPh>
    <phoneticPr fontId="3"/>
  </si>
  <si>
    <t>　～音のない状態で情報を得る困難さを体験～</t>
    <rPh sb="14" eb="16">
      <t>コンナン</t>
    </rPh>
    <rPh sb="18" eb="20">
      <t>タイケン</t>
    </rPh>
    <phoneticPr fontId="3"/>
  </si>
  <si>
    <t>障がい特性への理解・対応</t>
    <rPh sb="0" eb="1">
      <t>ショウ</t>
    </rPh>
    <rPh sb="3" eb="5">
      <t>トクセイ</t>
    </rPh>
    <rPh sb="7" eb="9">
      <t>リカイ</t>
    </rPh>
    <rPh sb="10" eb="12">
      <t>タイオウ</t>
    </rPh>
    <phoneticPr fontId="3"/>
  </si>
  <si>
    <t>一般財団法人</t>
    <phoneticPr fontId="3"/>
  </si>
  <si>
    <t>・誘導方法</t>
    <rPh sb="1" eb="5">
      <t>ユウドウホウホウ</t>
    </rPh>
    <phoneticPr fontId="3"/>
  </si>
  <si>
    <t>大阪府視覚障害者福祉協会</t>
  </si>
  <si>
    <t>派遣講師</t>
  </si>
  <si>
    <t>障がい者差別の解消について</t>
    <rPh sb="0" eb="1">
      <t>ショウ</t>
    </rPh>
    <rPh sb="3" eb="4">
      <t>シャ</t>
    </rPh>
    <rPh sb="4" eb="6">
      <t>サベツ</t>
    </rPh>
    <rPh sb="7" eb="9">
      <t>カイショウ</t>
    </rPh>
    <phoneticPr fontId="3"/>
  </si>
  <si>
    <t>85M</t>
    <phoneticPr fontId="3"/>
  </si>
  <si>
    <t>・障がいについて</t>
    <rPh sb="1" eb="2">
      <t>ショウ</t>
    </rPh>
    <phoneticPr fontId="3"/>
  </si>
  <si>
    <t>～大阪府職員対応要領を</t>
    <rPh sb="1" eb="4">
      <t>オオサカフ</t>
    </rPh>
    <rPh sb="4" eb="6">
      <t>ショクイン</t>
    </rPh>
    <rPh sb="6" eb="8">
      <t>タイオウ</t>
    </rPh>
    <rPh sb="8" eb="10">
      <t>ヨウリョウ</t>
    </rPh>
    <phoneticPr fontId="3"/>
  </si>
  <si>
    <t>・障害者差別解消法の概要</t>
    <rPh sb="1" eb="4">
      <t>ショウガイシャ</t>
    </rPh>
    <rPh sb="4" eb="6">
      <t>サベツ</t>
    </rPh>
    <rPh sb="6" eb="8">
      <t>カイショウ</t>
    </rPh>
    <rPh sb="8" eb="9">
      <t>ホウ</t>
    </rPh>
    <rPh sb="10" eb="12">
      <t>ガイヨウ</t>
    </rPh>
    <phoneticPr fontId="3"/>
  </si>
  <si>
    <t>踏まえて～</t>
    <phoneticPr fontId="3"/>
  </si>
  <si>
    <t>障がい福祉室障がい福祉企画課　</t>
    <rPh sb="0" eb="1">
      <t>ショウ</t>
    </rPh>
    <rPh sb="3" eb="5">
      <t>フクシ</t>
    </rPh>
    <rPh sb="5" eb="6">
      <t>シツ</t>
    </rPh>
    <rPh sb="6" eb="7">
      <t>ショウ</t>
    </rPh>
    <rPh sb="9" eb="11">
      <t>フクシ</t>
    </rPh>
    <rPh sb="11" eb="13">
      <t>キカク</t>
    </rPh>
    <rPh sb="13" eb="14">
      <t>カ</t>
    </rPh>
    <phoneticPr fontId="3"/>
  </si>
  <si>
    <t>・相談（府民からの問合せ）対応におけ</t>
    <rPh sb="1" eb="3">
      <t>ソウダン</t>
    </rPh>
    <rPh sb="4" eb="6">
      <t>フミン</t>
    </rPh>
    <rPh sb="9" eb="11">
      <t>トイアワ</t>
    </rPh>
    <rPh sb="13" eb="15">
      <t>タイオウ</t>
    </rPh>
    <phoneticPr fontId="3"/>
  </si>
  <si>
    <t>　る留意点など</t>
    <rPh sb="2" eb="5">
      <t>リュウイテン</t>
    </rPh>
    <phoneticPr fontId="3"/>
  </si>
  <si>
    <t xml:space="preserve">研修名（科目名）：新任主査級職員研修（全体講義）  </t>
    <rPh sb="0" eb="2">
      <t>ケンシュウ</t>
    </rPh>
    <rPh sb="2" eb="3">
      <t>メイ</t>
    </rPh>
    <rPh sb="4" eb="7">
      <t>カモクメイ</t>
    </rPh>
    <phoneticPr fontId="3"/>
  </si>
  <si>
    <t>主査級職員としての役割認識と必要な能力の向上を図り、業務の中心的役割を担う職員を育成する。</t>
    <rPh sb="37" eb="38">
      <t>ショク</t>
    </rPh>
    <phoneticPr fontId="3"/>
  </si>
  <si>
    <t>（１）令和６年度主査級昇任者（令和５年度途中昇任者を含む。）</t>
    <rPh sb="3" eb="4">
      <t>レイ</t>
    </rPh>
    <rPh sb="4" eb="5">
      <t>カズ</t>
    </rPh>
    <rPh sb="6" eb="8">
      <t>ネンド</t>
    </rPh>
    <rPh sb="8" eb="10">
      <t>シュサ</t>
    </rPh>
    <rPh sb="10" eb="11">
      <t>キュウ</t>
    </rPh>
    <rPh sb="11" eb="13">
      <t>ショウニン</t>
    </rPh>
    <rPh sb="13" eb="14">
      <t>シャ</t>
    </rPh>
    <rPh sb="15" eb="17">
      <t>レイワ</t>
    </rPh>
    <rPh sb="18" eb="20">
      <t>ネンド</t>
    </rPh>
    <rPh sb="20" eb="22">
      <t>トチュウ</t>
    </rPh>
    <rPh sb="22" eb="24">
      <t>ショウニン</t>
    </rPh>
    <rPh sb="24" eb="25">
      <t>シャ</t>
    </rPh>
    <rPh sb="26" eb="27">
      <t>フク</t>
    </rPh>
    <phoneticPr fontId="3"/>
  </si>
  <si>
    <t>（２）昇任当時、派遣等で受講・修了できなかった者</t>
  </si>
  <si>
    <t>令和6年5月20日（月）、21日（火）、6月3日（月）、4日（火）</t>
    <rPh sb="0" eb="1">
      <t>レイ</t>
    </rPh>
    <rPh sb="1" eb="2">
      <t>カズ</t>
    </rPh>
    <rPh sb="3" eb="4">
      <t>ネン</t>
    </rPh>
    <rPh sb="5" eb="6">
      <t>ガツ</t>
    </rPh>
    <rPh sb="8" eb="9">
      <t>ニチ</t>
    </rPh>
    <rPh sb="10" eb="11">
      <t>ゲツ</t>
    </rPh>
    <rPh sb="17" eb="18">
      <t>カ</t>
    </rPh>
    <rPh sb="21" eb="22">
      <t>ガツ</t>
    </rPh>
    <rPh sb="23" eb="24">
      <t>ニチ</t>
    </rPh>
    <rPh sb="25" eb="26">
      <t>ゲツ</t>
    </rPh>
    <rPh sb="29" eb="30">
      <t>ニチ</t>
    </rPh>
    <rPh sb="31" eb="32">
      <t>カ</t>
    </rPh>
    <phoneticPr fontId="3"/>
  </si>
  <si>
    <t>各日とも１３時００分～１７時３０分</t>
    <rPh sb="0" eb="2">
      <t>カクジツ</t>
    </rPh>
    <rPh sb="6" eb="7">
      <t>ジ</t>
    </rPh>
    <rPh sb="9" eb="10">
      <t>フン</t>
    </rPh>
    <rPh sb="13" eb="14">
      <t>ジ</t>
    </rPh>
    <rPh sb="16" eb="17">
      <t>フン</t>
    </rPh>
    <phoneticPr fontId="3"/>
  </si>
  <si>
    <t>7Ｈ40M</t>
    <phoneticPr fontId="3"/>
  </si>
  <si>
    <t>主査級職員に</t>
    <rPh sb="0" eb="2">
      <t>シュサ</t>
    </rPh>
    <rPh sb="2" eb="3">
      <t>キュウ</t>
    </rPh>
    <rPh sb="3" eb="5">
      <t>ショクイン</t>
    </rPh>
    <phoneticPr fontId="3"/>
  </si>
  <si>
    <t>４H30M</t>
    <phoneticPr fontId="3"/>
  </si>
  <si>
    <t>主査級職員の役割と心構え</t>
    <rPh sb="9" eb="11">
      <t>ココロガマ</t>
    </rPh>
    <phoneticPr fontId="3"/>
  </si>
  <si>
    <t>今求められるリーダーシップ</t>
  </si>
  <si>
    <t>主査級職位としての個人の生産性を高める</t>
    <rPh sb="0" eb="2">
      <t>シュサ</t>
    </rPh>
    <rPh sb="2" eb="3">
      <t>キュウ</t>
    </rPh>
    <rPh sb="3" eb="5">
      <t>ショクイ</t>
    </rPh>
    <rPh sb="9" eb="11">
      <t>コジン</t>
    </rPh>
    <rPh sb="12" eb="14">
      <t>セイサン</t>
    </rPh>
    <rPh sb="14" eb="15">
      <t>セイ</t>
    </rPh>
    <rPh sb="16" eb="17">
      <t>タカ</t>
    </rPh>
    <phoneticPr fontId="3"/>
  </si>
  <si>
    <t>株式会社東京リーガルマインド</t>
    <rPh sb="2" eb="4">
      <t>カイシャ</t>
    </rPh>
    <rPh sb="4" eb="6">
      <t>トウキョウ</t>
    </rPh>
    <phoneticPr fontId="3"/>
  </si>
  <si>
    <t>上司とのかかわり方（組織内の役割）</t>
    <rPh sb="10" eb="13">
      <t>ソシキナイ</t>
    </rPh>
    <rPh sb="14" eb="16">
      <t>ヤクワリ</t>
    </rPh>
    <phoneticPr fontId="3"/>
  </si>
  <si>
    <t>北澤 清孝　講師</t>
    <phoneticPr fontId="3"/>
  </si>
  <si>
    <t>後輩等とのかかわり方</t>
    <rPh sb="2" eb="3">
      <t>トウ</t>
    </rPh>
    <phoneticPr fontId="3"/>
  </si>
  <si>
    <t>　（チームのハブとしてのコミュニケーション）</t>
    <phoneticPr fontId="3"/>
  </si>
  <si>
    <t>・チームリーダーとしての役割</t>
  </si>
  <si>
    <t>・総合学習（事例検討）</t>
    <phoneticPr fontId="3"/>
  </si>
  <si>
    <t>主査級職員に求められるもの</t>
    <phoneticPr fontId="3"/>
  </si>
  <si>
    <t>15M</t>
    <phoneticPr fontId="3"/>
  </si>
  <si>
    <t>主査級職員に求められるもの</t>
    <rPh sb="0" eb="2">
      <t>シュサ</t>
    </rPh>
    <rPh sb="2" eb="3">
      <t>キュウ</t>
    </rPh>
    <rPh sb="3" eb="5">
      <t>ショクイン</t>
    </rPh>
    <rPh sb="6" eb="7">
      <t>モト</t>
    </rPh>
    <phoneticPr fontId="3"/>
  </si>
  <si>
    <t>ホスピタリティ向上のために</t>
  </si>
  <si>
    <t>「府民の声」に寄せられた意見より</t>
    <phoneticPr fontId="3"/>
  </si>
  <si>
    <t>～接遇マニュアルと府民の声～</t>
  </si>
  <si>
    <t xml:space="preserve">マニュアルの活用について  </t>
    <phoneticPr fontId="3"/>
  </si>
  <si>
    <t>広報広聴課　</t>
  </si>
  <si>
    <t>接遇に関するセルフチェックシート</t>
    <phoneticPr fontId="3"/>
  </si>
  <si>
    <t>公務員倫理</t>
  </si>
  <si>
    <t>25M</t>
    <phoneticPr fontId="3"/>
  </si>
  <si>
    <t>人事課</t>
    <phoneticPr fontId="3"/>
  </si>
  <si>
    <t>府職員の倫理保持のためのルールについて</t>
    <rPh sb="0" eb="3">
      <t>フショクイン</t>
    </rPh>
    <rPh sb="4" eb="8">
      <t>リンリホジ</t>
    </rPh>
    <phoneticPr fontId="3"/>
  </si>
  <si>
    <t>　・地方公務員法　・綱紀保持基本指針</t>
    <rPh sb="2" eb="8">
      <t>チホウコウムインホウ</t>
    </rPh>
    <phoneticPr fontId="3"/>
  </si>
  <si>
    <t>懲戒処分について</t>
    <phoneticPr fontId="3"/>
  </si>
  <si>
    <t>　・最近の主な懲戒処分等の事例</t>
    <rPh sb="2" eb="4">
      <t>サイキン</t>
    </rPh>
    <rPh sb="5" eb="6">
      <t>オモ</t>
    </rPh>
    <rPh sb="7" eb="9">
      <t>チョウカイ</t>
    </rPh>
    <rPh sb="9" eb="11">
      <t>ショブン</t>
    </rPh>
    <rPh sb="11" eb="12">
      <t>トウ</t>
    </rPh>
    <rPh sb="13" eb="15">
      <t>ジレイ</t>
    </rPh>
    <phoneticPr fontId="3"/>
  </si>
  <si>
    <t>会計事務・新公会計制度</t>
  </si>
  <si>
    <t xml:space="preserve">会計指導課 </t>
    <phoneticPr fontId="3"/>
  </si>
  <si>
    <t>　・正確で効率的な会計事務処理の徹底</t>
    <phoneticPr fontId="3"/>
  </si>
  <si>
    <t>　・会計事務に携わるにあたっての心構え</t>
    <rPh sb="2" eb="6">
      <t>カイケイジム</t>
    </rPh>
    <rPh sb="7" eb="8">
      <t>タズサ</t>
    </rPh>
    <rPh sb="16" eb="18">
      <t>ココロガマ</t>
    </rPh>
    <phoneticPr fontId="3"/>
  </si>
  <si>
    <t>　・会計年度出納の閉鎖</t>
    <rPh sb="6" eb="8">
      <t>スイトウ</t>
    </rPh>
    <rPh sb="9" eb="11">
      <t>ヘイサ</t>
    </rPh>
    <phoneticPr fontId="3"/>
  </si>
  <si>
    <t>　・収入事務　・支出事務</t>
    <rPh sb="2" eb="6">
      <t>シュウニュウジム</t>
    </rPh>
    <phoneticPr fontId="3"/>
  </si>
  <si>
    <t>　・小口支払基金</t>
    <rPh sb="2" eb="4">
      <t>コグチ</t>
    </rPh>
    <rPh sb="4" eb="6">
      <t>シハラ</t>
    </rPh>
    <rPh sb="6" eb="8">
      <t>キキン</t>
    </rPh>
    <phoneticPr fontId="3"/>
  </si>
  <si>
    <t>・新公会計制度</t>
    <rPh sb="1" eb="7">
      <t>シンコウカイケイセイド</t>
    </rPh>
    <phoneticPr fontId="3"/>
  </si>
  <si>
    <t>　・公会計（官庁会計）とは？</t>
    <rPh sb="2" eb="5">
      <t>コウカイケイ</t>
    </rPh>
    <rPh sb="6" eb="10">
      <t>カンチョウカイケイ</t>
    </rPh>
    <phoneticPr fontId="3"/>
  </si>
  <si>
    <t>　　新公会計とは？</t>
    <phoneticPr fontId="3"/>
  </si>
  <si>
    <t>　・実務・活用について</t>
    <rPh sb="2" eb="4">
      <t>ジツム</t>
    </rPh>
    <rPh sb="5" eb="7">
      <t>カツヨウ</t>
    </rPh>
    <phoneticPr fontId="3"/>
  </si>
  <si>
    <t>人権施策</t>
  </si>
  <si>
    <t>・人権局の主な業務内容</t>
    <rPh sb="1" eb="3">
      <t>ジンケン</t>
    </rPh>
    <rPh sb="3" eb="4">
      <t>キョク</t>
    </rPh>
    <rPh sb="5" eb="6">
      <t>オモ</t>
    </rPh>
    <rPh sb="7" eb="9">
      <t>ギョウム</t>
    </rPh>
    <rPh sb="9" eb="11">
      <t>ナイヨウ</t>
    </rPh>
    <phoneticPr fontId="3"/>
  </si>
  <si>
    <t>人権企画課　</t>
  </si>
  <si>
    <t>・身近な人権のこと</t>
    <rPh sb="1" eb="3">
      <t>ミヂカ</t>
    </rPh>
    <rPh sb="4" eb="6">
      <t>ジンケン</t>
    </rPh>
    <phoneticPr fontId="3"/>
  </si>
  <si>
    <t>障がいを理由とする差別の</t>
  </si>
  <si>
    <t>解消に向けて</t>
  </si>
  <si>
    <t xml:space="preserve">障がい福祉企画課 </t>
    <rPh sb="0" eb="1">
      <t>ショウ</t>
    </rPh>
    <rPh sb="3" eb="5">
      <t>フクシ</t>
    </rPh>
    <rPh sb="5" eb="7">
      <t>キカク</t>
    </rPh>
    <phoneticPr fontId="3"/>
  </si>
  <si>
    <t>環境の整備　・身近な事例を元に考える</t>
    <rPh sb="0" eb="2">
      <t>カンキョウ</t>
    </rPh>
    <rPh sb="3" eb="5">
      <t>セイビ</t>
    </rPh>
    <rPh sb="7" eb="9">
      <t>ミヂカ</t>
    </rPh>
    <rPh sb="10" eb="12">
      <t>ジレイ</t>
    </rPh>
    <rPh sb="13" eb="14">
      <t>モト</t>
    </rPh>
    <rPh sb="15" eb="16">
      <t>カンガ</t>
    </rPh>
    <phoneticPr fontId="3"/>
  </si>
  <si>
    <t>研修名（科目名）：主査級職員研修（法務能力向上研修）</t>
    <rPh sb="0" eb="2">
      <t>ケンシュウ</t>
    </rPh>
    <rPh sb="2" eb="3">
      <t>メイ</t>
    </rPh>
    <rPh sb="4" eb="7">
      <t>カモクメイ</t>
    </rPh>
    <rPh sb="9" eb="16">
      <t>シュサキュウショクインケンシュウ</t>
    </rPh>
    <rPh sb="17" eb="25">
      <t>ホウムノウリョクコウジョウケンシュウ</t>
    </rPh>
    <phoneticPr fontId="3"/>
  </si>
  <si>
    <t>主査級職員として必要な能力となる、実践的な法的思考力の向上を図る。</t>
    <rPh sb="0" eb="5">
      <t>シュサキュウショクイン</t>
    </rPh>
    <rPh sb="8" eb="10">
      <t>ヒツヨウ</t>
    </rPh>
    <rPh sb="11" eb="13">
      <t>ノウリョク</t>
    </rPh>
    <rPh sb="17" eb="20">
      <t>ジッセンテキ</t>
    </rPh>
    <rPh sb="21" eb="25">
      <t>ホウテキシコウ</t>
    </rPh>
    <rPh sb="25" eb="26">
      <t>リョク</t>
    </rPh>
    <rPh sb="27" eb="29">
      <t>コウジョウ</t>
    </rPh>
    <rPh sb="30" eb="31">
      <t>ハカ</t>
    </rPh>
    <phoneticPr fontId="3"/>
  </si>
  <si>
    <t>令和6年度主査級２年目の職員（行政職のみ）</t>
    <phoneticPr fontId="3"/>
  </si>
  <si>
    <t>１班：令和６年７月１８日（木）、２９日（月）</t>
    <rPh sb="1" eb="2">
      <t>ハン</t>
    </rPh>
    <rPh sb="6" eb="7">
      <t>ネン</t>
    </rPh>
    <rPh sb="8" eb="9">
      <t>ツキ</t>
    </rPh>
    <rPh sb="11" eb="12">
      <t>ニチ</t>
    </rPh>
    <rPh sb="13" eb="14">
      <t>モク</t>
    </rPh>
    <rPh sb="18" eb="19">
      <t>ニチ</t>
    </rPh>
    <rPh sb="20" eb="21">
      <t>ゲツ</t>
    </rPh>
    <phoneticPr fontId="3"/>
  </si>
  <si>
    <t>２班：令和６年８月　２日（金）、　９日（金）</t>
    <rPh sb="1" eb="2">
      <t>ハン</t>
    </rPh>
    <rPh sb="8" eb="9">
      <t>ガツ</t>
    </rPh>
    <rPh sb="11" eb="12">
      <t>ニチ</t>
    </rPh>
    <rPh sb="13" eb="14">
      <t>キン</t>
    </rPh>
    <rPh sb="18" eb="19">
      <t>ニチ</t>
    </rPh>
    <rPh sb="20" eb="21">
      <t>キン</t>
    </rPh>
    <phoneticPr fontId="3"/>
  </si>
  <si>
    <t>３班：令和６年８月２３日（金）、２９日（木）</t>
    <rPh sb="1" eb="2">
      <t>ハン</t>
    </rPh>
    <rPh sb="8" eb="9">
      <t>ガツ</t>
    </rPh>
    <rPh sb="11" eb="12">
      <t>ニチ</t>
    </rPh>
    <rPh sb="13" eb="14">
      <t>キン</t>
    </rPh>
    <rPh sb="18" eb="19">
      <t>ニチ</t>
    </rPh>
    <rPh sb="20" eb="21">
      <t>モク</t>
    </rPh>
    <phoneticPr fontId="3"/>
  </si>
  <si>
    <t>職員研修センター　研修室８（咲洲庁舎３１階）</t>
    <phoneticPr fontId="3"/>
  </si>
  <si>
    <t>・はじめに～本研修の目的</t>
    <phoneticPr fontId="3"/>
  </si>
  <si>
    <t>・法的思考の基礎知識</t>
    <phoneticPr fontId="3"/>
  </si>
  <si>
    <t>・民事法（民商事法）の基礎と</t>
    <phoneticPr fontId="3"/>
  </si>
  <si>
    <t>　ケーススタディ</t>
    <phoneticPr fontId="3"/>
  </si>
  <si>
    <t>・憲法の基礎とケーススタディ</t>
    <phoneticPr fontId="3"/>
  </si>
  <si>
    <t>・１日目の終わりに</t>
    <phoneticPr fontId="3"/>
  </si>
  <si>
    <t>・２日目の始まりに（１日目の復習）</t>
    <phoneticPr fontId="3"/>
  </si>
  <si>
    <t>・行政法の基礎とケーススタディ</t>
    <phoneticPr fontId="3"/>
  </si>
  <si>
    <t>・おわりに</t>
    <phoneticPr fontId="3"/>
  </si>
  <si>
    <t>研修名（科目名）：新任課長補佐級職員研修 （全体講義）</t>
    <rPh sb="0" eb="2">
      <t>ケンシュウ</t>
    </rPh>
    <rPh sb="2" eb="3">
      <t>メイ</t>
    </rPh>
    <rPh sb="4" eb="7">
      <t>カモクメイ</t>
    </rPh>
    <rPh sb="9" eb="11">
      <t>シンニン</t>
    </rPh>
    <rPh sb="11" eb="13">
      <t>カチョウ</t>
    </rPh>
    <rPh sb="13" eb="15">
      <t>ホサ</t>
    </rPh>
    <rPh sb="15" eb="16">
      <t>キュウ</t>
    </rPh>
    <rPh sb="16" eb="18">
      <t>ショクイン</t>
    </rPh>
    <rPh sb="22" eb="24">
      <t>ゼンタイ</t>
    </rPh>
    <rPh sb="24" eb="26">
      <t>コウギ</t>
    </rPh>
    <phoneticPr fontId="3"/>
  </si>
  <si>
    <t>課長補佐級等職員としての役割を認識し、基礎的な管理能力を養成するとともに、指導能力の向上を図る。</t>
    <phoneticPr fontId="3"/>
  </si>
  <si>
    <t>令和6年5月23日（木）、24日（金）、27日（月）、31日（金）</t>
    <rPh sb="0" eb="2">
      <t>レイワ</t>
    </rPh>
    <rPh sb="3" eb="4">
      <t>ネン</t>
    </rPh>
    <rPh sb="5" eb="6">
      <t>ガツ</t>
    </rPh>
    <rPh sb="8" eb="9">
      <t>ニチ</t>
    </rPh>
    <rPh sb="10" eb="11">
      <t>モク</t>
    </rPh>
    <rPh sb="17" eb="18">
      <t>キン</t>
    </rPh>
    <rPh sb="22" eb="23">
      <t>ニチ</t>
    </rPh>
    <rPh sb="24" eb="25">
      <t>ゲツ</t>
    </rPh>
    <rPh sb="31" eb="32">
      <t>キン</t>
    </rPh>
    <phoneticPr fontId="3"/>
  </si>
  <si>
    <t>９時３０分　～　１７時３０分</t>
    <rPh sb="1" eb="2">
      <t>ジ</t>
    </rPh>
    <rPh sb="4" eb="5">
      <t>フン</t>
    </rPh>
    <rPh sb="10" eb="11">
      <t>ジ</t>
    </rPh>
    <rPh sb="13" eb="14">
      <t>プン</t>
    </rPh>
    <phoneticPr fontId="3"/>
  </si>
  <si>
    <t>・課長補佐級職員に求められる役割</t>
    <rPh sb="1" eb="3">
      <t>カチョウ</t>
    </rPh>
    <rPh sb="3" eb="5">
      <t>ホサ</t>
    </rPh>
    <rPh sb="5" eb="6">
      <t>キュウ</t>
    </rPh>
    <rPh sb="6" eb="8">
      <t>ショクイン</t>
    </rPh>
    <rPh sb="9" eb="10">
      <t>モト</t>
    </rPh>
    <rPh sb="14" eb="16">
      <t>ヤクワリ</t>
    </rPh>
    <phoneticPr fontId="3"/>
  </si>
  <si>
    <t>課長補佐級職員に</t>
    <phoneticPr fontId="3"/>
  </si>
  <si>
    <t>・リーダーシップについて</t>
    <phoneticPr fontId="3"/>
  </si>
  <si>
    <t>・カリスマが全てではない、</t>
    <phoneticPr fontId="3"/>
  </si>
  <si>
    <t>　様々なリーダーのスタイル</t>
    <phoneticPr fontId="3"/>
  </si>
  <si>
    <t>・部下の力を引き出すモチベーションの源泉</t>
    <rPh sb="1" eb="3">
      <t>ブカ</t>
    </rPh>
    <rPh sb="4" eb="5">
      <t>チカラ</t>
    </rPh>
    <rPh sb="6" eb="7">
      <t>ヒ</t>
    </rPh>
    <rPh sb="8" eb="9">
      <t>ダ</t>
    </rPh>
    <rPh sb="18" eb="20">
      <t>ゲンセン</t>
    </rPh>
    <phoneticPr fontId="3"/>
  </si>
  <si>
    <t>柳瀬 智雄　講師</t>
  </si>
  <si>
    <t>・信頼関係を生むコミュニケーション</t>
    <phoneticPr fontId="3"/>
  </si>
  <si>
    <t>・マネジメントについて</t>
    <phoneticPr fontId="3"/>
  </si>
  <si>
    <t>・人材育成について</t>
    <phoneticPr fontId="3"/>
  </si>
  <si>
    <t>ハラスメントとメンタルヘルス</t>
    <phoneticPr fontId="3"/>
  </si>
  <si>
    <t>・ハラスメント総論</t>
    <phoneticPr fontId="3"/>
  </si>
  <si>
    <t>・ハラスメント各論</t>
    <phoneticPr fontId="3"/>
  </si>
  <si>
    <t>北井 一行　講師</t>
    <phoneticPr fontId="3"/>
  </si>
  <si>
    <t>・ハラスメントの未然防止、相談者への対応方法</t>
    <phoneticPr fontId="3"/>
  </si>
  <si>
    <t>・メンタルヘルス総論</t>
    <phoneticPr fontId="3"/>
  </si>
  <si>
    <t>・セルフケア</t>
    <phoneticPr fontId="3"/>
  </si>
  <si>
    <t>・ラインケア</t>
    <phoneticPr fontId="3"/>
  </si>
  <si>
    <t>グループ長マネジメント等</t>
    <rPh sb="4" eb="5">
      <t>チョウ</t>
    </rPh>
    <rPh sb="11" eb="12">
      <t>トウ</t>
    </rPh>
    <phoneticPr fontId="3"/>
  </si>
  <si>
    <t>・課長補佐級に求められるもの</t>
    <phoneticPr fontId="3"/>
  </si>
  <si>
    <t>職員総合相談センター</t>
    <phoneticPr fontId="3"/>
  </si>
  <si>
    <t>・苦情相談の内容・流れ</t>
    <phoneticPr fontId="3"/>
  </si>
  <si>
    <t>人事委員会事務局任用審査課</t>
    <phoneticPr fontId="3"/>
  </si>
  <si>
    <t>・大阪府での具体事例と対応方法</t>
    <phoneticPr fontId="3"/>
  </si>
  <si>
    <t>会計事務・新公会計制度</t>
    <phoneticPr fontId="3"/>
  </si>
  <si>
    <t>・会計事務について</t>
    <rPh sb="3" eb="5">
      <t>ジム</t>
    </rPh>
    <phoneticPr fontId="3"/>
  </si>
  <si>
    <t>会計指導課</t>
    <phoneticPr fontId="3"/>
  </si>
  <si>
    <t>・新公会計制度</t>
    <phoneticPr fontId="3"/>
  </si>
  <si>
    <t>公務員倫理・基礎的な服務管理</t>
    <phoneticPr fontId="3"/>
  </si>
  <si>
    <t>・懲戒処分について</t>
    <phoneticPr fontId="3"/>
  </si>
  <si>
    <t>・府職員の倫理保持のためのルールについて</t>
    <phoneticPr fontId="3"/>
  </si>
  <si>
    <t>・服務管理について</t>
    <rPh sb="1" eb="5">
      <t>フクムカンリ</t>
    </rPh>
    <phoneticPr fontId="3"/>
  </si>
  <si>
    <t xml:space="preserve">研修名（科目名）：人権問題研修   </t>
    <rPh sb="0" eb="2">
      <t>ケンシュウ</t>
    </rPh>
    <rPh sb="2" eb="3">
      <t>メイ</t>
    </rPh>
    <rPh sb="4" eb="7">
      <t>カモクメイ</t>
    </rPh>
    <rPh sb="9" eb="11">
      <t>ジンケン</t>
    </rPh>
    <rPh sb="11" eb="13">
      <t>モンダイ</t>
    </rPh>
    <rPh sb="13" eb="15">
      <t>ケンシュウ</t>
    </rPh>
    <phoneticPr fontId="3"/>
  </si>
  <si>
    <t>職場研修の推進役として、人権問題への認識を深め、職場研修の指導能力を養成し、さらにその向上を図る。</t>
    <phoneticPr fontId="3"/>
  </si>
  <si>
    <t>昨年度</t>
    <rPh sb="0" eb="3">
      <t>サクネンドネンドド</t>
    </rPh>
    <phoneticPr fontId="3"/>
  </si>
  <si>
    <t>eラーニング：令和6年8月1日（木）～9月27日（金）</t>
    <rPh sb="7" eb="9">
      <t>レイワ</t>
    </rPh>
    <rPh sb="10" eb="11">
      <t>ネン</t>
    </rPh>
    <rPh sb="12" eb="13">
      <t>ガツ</t>
    </rPh>
    <rPh sb="14" eb="15">
      <t>ニチ</t>
    </rPh>
    <rPh sb="16" eb="17">
      <t>モク</t>
    </rPh>
    <rPh sb="20" eb="21">
      <t>ガツ</t>
    </rPh>
    <rPh sb="23" eb="24">
      <t>ニチ</t>
    </rPh>
    <rPh sb="25" eb="26">
      <t>キン</t>
    </rPh>
    <phoneticPr fontId="3"/>
  </si>
  <si>
    <t>集合研修：令和6年8月21日（水）、28日（水）</t>
    <rPh sb="0" eb="4">
      <t>シュウゴウケンシュウ</t>
    </rPh>
    <rPh sb="5" eb="7">
      <t>レイワ</t>
    </rPh>
    <rPh sb="8" eb="9">
      <t>ネン</t>
    </rPh>
    <rPh sb="10" eb="11">
      <t>ガツ</t>
    </rPh>
    <rPh sb="13" eb="14">
      <t>ニチ</t>
    </rPh>
    <rPh sb="15" eb="16">
      <t>スイ</t>
    </rPh>
    <rPh sb="20" eb="21">
      <t>ニチ</t>
    </rPh>
    <rPh sb="22" eb="23">
      <t>スイ</t>
    </rPh>
    <phoneticPr fontId="3"/>
  </si>
  <si>
    <t>　　　　　各日とも9時00分～12時15分、14時15分～17時30分</t>
    <rPh sb="10" eb="11">
      <t>ジ</t>
    </rPh>
    <rPh sb="13" eb="14">
      <t>フン</t>
    </rPh>
    <rPh sb="17" eb="18">
      <t>ジ</t>
    </rPh>
    <rPh sb="20" eb="21">
      <t>フン</t>
    </rPh>
    <rPh sb="24" eb="25">
      <t>ジ</t>
    </rPh>
    <rPh sb="27" eb="28">
      <t>フン</t>
    </rPh>
    <rPh sb="31" eb="32">
      <t>ジ</t>
    </rPh>
    <rPh sb="34" eb="35">
      <t>フン</t>
    </rPh>
    <phoneticPr fontId="3"/>
  </si>
  <si>
    <t>大阪府の人権施策</t>
    <rPh sb="0" eb="3">
      <t>オオサカフ</t>
    </rPh>
    <rPh sb="4" eb="6">
      <t>ジンケン</t>
    </rPh>
    <rPh sb="6" eb="8">
      <t>シサク</t>
    </rPh>
    <phoneticPr fontId="3"/>
  </si>
  <si>
    <t>・人権保障の枠組み</t>
    <rPh sb="1" eb="3">
      <t>ジンケン</t>
    </rPh>
    <rPh sb="3" eb="5">
      <t>ホショウ</t>
    </rPh>
    <rPh sb="6" eb="8">
      <t>ワクグ</t>
    </rPh>
    <phoneticPr fontId="3"/>
  </si>
  <si>
    <t>・さまざまな人権課題</t>
    <rPh sb="6" eb="8">
      <t>ジンケン</t>
    </rPh>
    <rPh sb="8" eb="10">
      <t>カダイ</t>
    </rPh>
    <phoneticPr fontId="3"/>
  </si>
  <si>
    <t>職場における人権課題</t>
    <rPh sb="0" eb="2">
      <t>ショクバ</t>
    </rPh>
    <rPh sb="6" eb="8">
      <t>ジンケン</t>
    </rPh>
    <rPh sb="8" eb="10">
      <t>カダイ</t>
    </rPh>
    <phoneticPr fontId="3"/>
  </si>
  <si>
    <t>・知らないうちに人権侵害を</t>
    <rPh sb="1" eb="2">
      <t>シ</t>
    </rPh>
    <rPh sb="8" eb="10">
      <t>ジンケン</t>
    </rPh>
    <rPh sb="10" eb="12">
      <t>シンガイ</t>
    </rPh>
    <phoneticPr fontId="3"/>
  </si>
  <si>
    <t>大阪市教育委員会事務局指導部</t>
    <rPh sb="0" eb="3">
      <t>オオサカシ</t>
    </rPh>
    <rPh sb="3" eb="5">
      <t>キョウイク</t>
    </rPh>
    <rPh sb="5" eb="8">
      <t>イインカイ</t>
    </rPh>
    <rPh sb="8" eb="11">
      <t>ジムキョク</t>
    </rPh>
    <rPh sb="11" eb="13">
      <t>シドウ</t>
    </rPh>
    <rPh sb="13" eb="14">
      <t>ブ</t>
    </rPh>
    <phoneticPr fontId="3"/>
  </si>
  <si>
    <t>　していませんか？</t>
    <phoneticPr fontId="3"/>
  </si>
  <si>
    <t>インクルーシブ推進担当</t>
    <phoneticPr fontId="3"/>
  </si>
  <si>
    <t>・価値観の多様性について考える</t>
    <rPh sb="1" eb="4">
      <t>カチカン</t>
    </rPh>
    <rPh sb="5" eb="8">
      <t>タヨウセイ</t>
    </rPh>
    <rPh sb="12" eb="13">
      <t>カンガ</t>
    </rPh>
    <phoneticPr fontId="3"/>
  </si>
  <si>
    <t>就労相談指導員</t>
    <phoneticPr fontId="3"/>
  </si>
  <si>
    <t>・安全で安心して働ける職場環境を</t>
    <rPh sb="1" eb="3">
      <t>アンゼン</t>
    </rPh>
    <rPh sb="4" eb="6">
      <t>アンシン</t>
    </rPh>
    <rPh sb="8" eb="9">
      <t>ハタラ</t>
    </rPh>
    <rPh sb="11" eb="15">
      <t>ショクバカンキョウ</t>
    </rPh>
    <phoneticPr fontId="3"/>
  </si>
  <si>
    <t>　大阪府人権擁護士　梶山 武志　氏</t>
    <rPh sb="10" eb="12">
      <t>カジヤマ</t>
    </rPh>
    <rPh sb="13" eb="15">
      <t>タケシ</t>
    </rPh>
    <rPh sb="16" eb="17">
      <t>シ</t>
    </rPh>
    <phoneticPr fontId="3"/>
  </si>
  <si>
    <t>　つくる</t>
    <phoneticPr fontId="3"/>
  </si>
  <si>
    <t>・安心して働ける職場がもたらすもの</t>
    <rPh sb="1" eb="3">
      <t>アンシン</t>
    </rPh>
    <rPh sb="5" eb="6">
      <t>ハタラ</t>
    </rPh>
    <rPh sb="8" eb="10">
      <t>ショクバ</t>
    </rPh>
    <phoneticPr fontId="3"/>
  </si>
  <si>
    <t>在日外国人問題</t>
    <rPh sb="0" eb="2">
      <t>ザイニチ</t>
    </rPh>
    <rPh sb="2" eb="4">
      <t>ガイコク</t>
    </rPh>
    <rPh sb="4" eb="5">
      <t>ジン</t>
    </rPh>
    <rPh sb="5" eb="7">
      <t>モンダイ</t>
    </rPh>
    <phoneticPr fontId="3"/>
  </si>
  <si>
    <t>・日本における少子化の進展と労働力人口の減少</t>
    <rPh sb="1" eb="3">
      <t>ニホン</t>
    </rPh>
    <rPh sb="7" eb="10">
      <t>ショウシカ</t>
    </rPh>
    <rPh sb="11" eb="13">
      <t>シンテン</t>
    </rPh>
    <rPh sb="14" eb="17">
      <t>ロウドウリョク</t>
    </rPh>
    <rPh sb="17" eb="19">
      <t>ジンコウ</t>
    </rPh>
    <rPh sb="20" eb="22">
      <t>ゲンショウ</t>
    </rPh>
    <phoneticPr fontId="3"/>
  </si>
  <si>
    <t>公立大学法人</t>
    <rPh sb="0" eb="2">
      <t>コウリツ</t>
    </rPh>
    <rPh sb="2" eb="4">
      <t>ダイガク</t>
    </rPh>
    <rPh sb="4" eb="6">
      <t>ホウジン</t>
    </rPh>
    <phoneticPr fontId="3"/>
  </si>
  <si>
    <t>・日本における外国人の総数</t>
    <rPh sb="1" eb="3">
      <t>ニホン</t>
    </rPh>
    <rPh sb="7" eb="10">
      <t>ガイコクジン</t>
    </rPh>
    <rPh sb="11" eb="13">
      <t>ソウスウ</t>
    </rPh>
    <phoneticPr fontId="3"/>
  </si>
  <si>
    <t>大阪市立大学</t>
    <rPh sb="0" eb="2">
      <t>オオサカ</t>
    </rPh>
    <rPh sb="2" eb="4">
      <t>シリツ</t>
    </rPh>
    <rPh sb="4" eb="6">
      <t>ダイガク</t>
    </rPh>
    <phoneticPr fontId="3"/>
  </si>
  <si>
    <t>・外国人受け入れ賛成論と反対論</t>
    <rPh sb="1" eb="4">
      <t>ガイコクジン</t>
    </rPh>
    <rPh sb="4" eb="5">
      <t>ウ</t>
    </rPh>
    <rPh sb="6" eb="7">
      <t>イ</t>
    </rPh>
    <rPh sb="8" eb="11">
      <t>サンセイロン</t>
    </rPh>
    <rPh sb="12" eb="15">
      <t>ハンタイロン</t>
    </rPh>
    <phoneticPr fontId="3"/>
  </si>
  <si>
    <t>　名誉教授　朴 一　氏</t>
    <rPh sb="1" eb="3">
      <t>メイヨ</t>
    </rPh>
    <rPh sb="3" eb="5">
      <t>キョウジュ</t>
    </rPh>
    <rPh sb="6" eb="7">
      <t>ボク</t>
    </rPh>
    <rPh sb="8" eb="9">
      <t>イチ</t>
    </rPh>
    <rPh sb="10" eb="11">
      <t>シ</t>
    </rPh>
    <phoneticPr fontId="3"/>
  </si>
  <si>
    <t>障がい者の人権</t>
    <rPh sb="0" eb="1">
      <t>ショウ</t>
    </rPh>
    <rPh sb="3" eb="4">
      <t>シャ</t>
    </rPh>
    <rPh sb="5" eb="7">
      <t>ジンケン</t>
    </rPh>
    <phoneticPr fontId="3"/>
  </si>
  <si>
    <t>・意識変革を心がけよう！</t>
    <rPh sb="1" eb="3">
      <t>イシキ</t>
    </rPh>
    <rPh sb="3" eb="5">
      <t>ヘンカク</t>
    </rPh>
    <rPh sb="6" eb="7">
      <t>ココロ</t>
    </rPh>
    <phoneticPr fontId="3"/>
  </si>
  <si>
    <t>～視覚障がい者の立場から～</t>
    <rPh sb="1" eb="3">
      <t>シカク</t>
    </rPh>
    <rPh sb="3" eb="4">
      <t>ショウ</t>
    </rPh>
    <rPh sb="6" eb="7">
      <t>シャ</t>
    </rPh>
    <rPh sb="8" eb="10">
      <t>タチバ</t>
    </rPh>
    <phoneticPr fontId="3"/>
  </si>
  <si>
    <t>学校法人四天王寺学園</t>
    <rPh sb="0" eb="2">
      <t>ガッコウ</t>
    </rPh>
    <rPh sb="2" eb="4">
      <t>ホウジン</t>
    </rPh>
    <rPh sb="4" eb="8">
      <t>シテンノウジ</t>
    </rPh>
    <rPh sb="8" eb="10">
      <t>ガクエン</t>
    </rPh>
    <phoneticPr fontId="3"/>
  </si>
  <si>
    <t>・点字の市民権確立の歴史</t>
    <rPh sb="1" eb="3">
      <t>テンジ</t>
    </rPh>
    <rPh sb="4" eb="7">
      <t>シミンケン</t>
    </rPh>
    <rPh sb="7" eb="9">
      <t>カクリツ</t>
    </rPh>
    <rPh sb="10" eb="12">
      <t>レキシ</t>
    </rPh>
    <phoneticPr fontId="3"/>
  </si>
  <si>
    <t>四天王寺大学</t>
    <phoneticPr fontId="3"/>
  </si>
  <si>
    <t>　名誉教授　愼 英弘　氏</t>
    <phoneticPr fontId="3"/>
  </si>
  <si>
    <t>・障がい者差別の解消の推進に関する経緯</t>
    <rPh sb="1" eb="2">
      <t>ショウ</t>
    </rPh>
    <rPh sb="4" eb="5">
      <t>シャ</t>
    </rPh>
    <rPh sb="5" eb="7">
      <t>サベツ</t>
    </rPh>
    <rPh sb="8" eb="10">
      <t>カイショウ</t>
    </rPh>
    <rPh sb="11" eb="13">
      <t>スイシン</t>
    </rPh>
    <rPh sb="14" eb="15">
      <t>カン</t>
    </rPh>
    <rPh sb="17" eb="19">
      <t>ケイイ</t>
    </rPh>
    <phoneticPr fontId="3"/>
  </si>
  <si>
    <t>・障害者差別解消法の概要</t>
    <rPh sb="1" eb="4">
      <t>ショウガイシャ</t>
    </rPh>
    <rPh sb="4" eb="9">
      <t>サベツカイショウホウ</t>
    </rPh>
    <rPh sb="10" eb="12">
      <t>ガイヨウ</t>
    </rPh>
    <phoneticPr fontId="3"/>
  </si>
  <si>
    <t>障がい福祉室障がい福祉企画課</t>
    <rPh sb="0" eb="1">
      <t>ショウ</t>
    </rPh>
    <rPh sb="3" eb="5">
      <t>フクシ</t>
    </rPh>
    <rPh sb="5" eb="6">
      <t>シツ</t>
    </rPh>
    <phoneticPr fontId="3"/>
  </si>
  <si>
    <t>・大阪府における障がい者差別解消の取組み</t>
    <rPh sb="1" eb="4">
      <t>オオサカフ</t>
    </rPh>
    <rPh sb="8" eb="9">
      <t>ショウ</t>
    </rPh>
    <rPh sb="11" eb="12">
      <t>シャ</t>
    </rPh>
    <rPh sb="12" eb="14">
      <t>サベツ</t>
    </rPh>
    <rPh sb="14" eb="16">
      <t>カイショウ</t>
    </rPh>
    <rPh sb="17" eb="19">
      <t>トリク</t>
    </rPh>
    <phoneticPr fontId="3"/>
  </si>
  <si>
    <t>・3つのキーワード</t>
    <phoneticPr fontId="3"/>
  </si>
  <si>
    <t>・身近な事例をもとに障がい者差別解消</t>
    <rPh sb="1" eb="3">
      <t>ミヂカ</t>
    </rPh>
    <rPh sb="4" eb="6">
      <t>ジレイ</t>
    </rPh>
    <rPh sb="10" eb="11">
      <t>ショウ</t>
    </rPh>
    <rPh sb="13" eb="14">
      <t>シャ</t>
    </rPh>
    <rPh sb="14" eb="18">
      <t>サベツカイショウ</t>
    </rPh>
    <phoneticPr fontId="3"/>
  </si>
  <si>
    <t>　について考える（動画）</t>
    <rPh sb="5" eb="6">
      <t>カンガ</t>
    </rPh>
    <rPh sb="9" eb="11">
      <t>ドウガ</t>
    </rPh>
    <phoneticPr fontId="3"/>
  </si>
  <si>
    <t>　推進に関する職員対応要領</t>
    <rPh sb="1" eb="3">
      <t>スイシン</t>
    </rPh>
    <rPh sb="4" eb="5">
      <t>カン</t>
    </rPh>
    <rPh sb="7" eb="11">
      <t>ショクインタイオウ</t>
    </rPh>
    <rPh sb="11" eb="13">
      <t>ヨウリョウ</t>
    </rPh>
    <phoneticPr fontId="3"/>
  </si>
  <si>
    <t>部落解放・人権大学講座で</t>
    <rPh sb="0" eb="2">
      <t>ブラク</t>
    </rPh>
    <rPh sb="2" eb="4">
      <t>カイホウ</t>
    </rPh>
    <rPh sb="5" eb="7">
      <t>ジンケン</t>
    </rPh>
    <rPh sb="7" eb="9">
      <t>ダイガク</t>
    </rPh>
    <rPh sb="9" eb="11">
      <t>コウザ</t>
    </rPh>
    <phoneticPr fontId="3"/>
  </si>
  <si>
    <t>・部落解放・人権大学講座とは</t>
    <phoneticPr fontId="3"/>
  </si>
  <si>
    <t>学んだこと</t>
    <rPh sb="0" eb="1">
      <t>マナ</t>
    </rPh>
    <phoneticPr fontId="3"/>
  </si>
  <si>
    <t>・アンコンシャス・バイアスについて</t>
    <phoneticPr fontId="3"/>
  </si>
  <si>
    <t>政策企画部政策企画総務課</t>
    <phoneticPr fontId="3"/>
  </si>
  <si>
    <t>・マイクロアグレッションについて</t>
    <phoneticPr fontId="3"/>
  </si>
  <si>
    <t>・パワーハラスメントについて</t>
    <phoneticPr fontId="3"/>
  </si>
  <si>
    <t>健康医療部こころの健康総合センター</t>
    <phoneticPr fontId="3"/>
  </si>
  <si>
    <t>・部落問題について</t>
    <rPh sb="1" eb="3">
      <t>ブラク</t>
    </rPh>
    <rPh sb="3" eb="5">
      <t>モンダイ</t>
    </rPh>
    <phoneticPr fontId="3"/>
  </si>
  <si>
    <t>・LGBTQについて</t>
    <phoneticPr fontId="3"/>
  </si>
  <si>
    <t>参加型体験学習の意義と</t>
    <rPh sb="0" eb="3">
      <t>サンカガタ</t>
    </rPh>
    <rPh sb="3" eb="5">
      <t>タイケン</t>
    </rPh>
    <rPh sb="5" eb="7">
      <t>ガクシュウ</t>
    </rPh>
    <rPh sb="8" eb="10">
      <t>イギ</t>
    </rPh>
    <phoneticPr fontId="3"/>
  </si>
  <si>
    <t>・学ぶということ</t>
    <rPh sb="1" eb="2">
      <t>マナ</t>
    </rPh>
    <phoneticPr fontId="3"/>
  </si>
  <si>
    <t>ファシリテーターの心構え</t>
    <rPh sb="9" eb="10">
      <t>ココロ</t>
    </rPh>
    <phoneticPr fontId="3"/>
  </si>
  <si>
    <t>・「ちがい」と「共生」</t>
    <rPh sb="8" eb="10">
      <t>キョウセイ</t>
    </rPh>
    <phoneticPr fontId="3"/>
  </si>
  <si>
    <t>特定非営利活動法人</t>
    <phoneticPr fontId="3"/>
  </si>
  <si>
    <t>・「ワークショップ」とは？</t>
    <phoneticPr fontId="3"/>
  </si>
  <si>
    <t>多民族共生人権教育センター</t>
    <phoneticPr fontId="3"/>
  </si>
  <si>
    <t>・「ファシリテーター」とは？</t>
    <phoneticPr fontId="3"/>
  </si>
  <si>
    <t>　理事　岩山 仁　氏</t>
    <phoneticPr fontId="3"/>
  </si>
  <si>
    <t>・より良い学びのために</t>
    <rPh sb="3" eb="4">
      <t>ヨ</t>
    </rPh>
    <rPh sb="5" eb="6">
      <t>マナ</t>
    </rPh>
    <phoneticPr fontId="3"/>
  </si>
  <si>
    <t>・差別・人権侵害を生むメカニズム</t>
    <rPh sb="1" eb="3">
      <t>サベツ</t>
    </rPh>
    <rPh sb="4" eb="6">
      <t>ジンケン</t>
    </rPh>
    <rPh sb="6" eb="8">
      <t>シンガイ</t>
    </rPh>
    <rPh sb="9" eb="10">
      <t>ウ</t>
    </rPh>
    <phoneticPr fontId="3"/>
  </si>
  <si>
    <t>・「共に生きる社会」をつくるために</t>
    <rPh sb="2" eb="3">
      <t>トモ</t>
    </rPh>
    <rPh sb="4" eb="5">
      <t>イ</t>
    </rPh>
    <rPh sb="7" eb="9">
      <t>シャカイ</t>
    </rPh>
    <phoneticPr fontId="3"/>
  </si>
  <si>
    <t>集合研修</t>
    <rPh sb="0" eb="2">
      <t>シュウゴウ</t>
    </rPh>
    <rPh sb="2" eb="4">
      <t>ケンシュウ</t>
    </rPh>
    <phoneticPr fontId="3"/>
  </si>
  <si>
    <t>職場研修での指導方法の習得</t>
    <rPh sb="0" eb="2">
      <t>ショクバ</t>
    </rPh>
    <rPh sb="2" eb="4">
      <t>ケンシュウ</t>
    </rPh>
    <rPh sb="6" eb="8">
      <t>シドウ</t>
    </rPh>
    <rPh sb="8" eb="10">
      <t>ホウホウ</t>
    </rPh>
    <rPh sb="11" eb="13">
      <t>シュウトク</t>
    </rPh>
    <phoneticPr fontId="3"/>
  </si>
  <si>
    <t>・この研修のねらい</t>
    <rPh sb="3" eb="5">
      <t>ケンシュウ</t>
    </rPh>
    <phoneticPr fontId="3"/>
  </si>
  <si>
    <t>・ワークショップ</t>
    <phoneticPr fontId="3"/>
  </si>
  <si>
    <t>　「人権侵害のない職場環境を考える」</t>
    <rPh sb="2" eb="4">
      <t>ジンケン</t>
    </rPh>
    <rPh sb="4" eb="6">
      <t>シンガイ</t>
    </rPh>
    <rPh sb="9" eb="11">
      <t>ショクバ</t>
    </rPh>
    <rPh sb="11" eb="13">
      <t>カンキョウ</t>
    </rPh>
    <rPh sb="14" eb="15">
      <t>カンガ</t>
    </rPh>
    <phoneticPr fontId="3"/>
  </si>
  <si>
    <t>・ふりかえり</t>
    <phoneticPr fontId="3"/>
  </si>
  <si>
    <t>研修名（科目名）：  課長補佐級職員研修（マネジメント上級）</t>
    <rPh sb="0" eb="2">
      <t>ケンシュウ</t>
    </rPh>
    <rPh sb="2" eb="3">
      <t>メイ</t>
    </rPh>
    <rPh sb="4" eb="7">
      <t>カモクメイ</t>
    </rPh>
    <rPh sb="11" eb="13">
      <t>カチョウ</t>
    </rPh>
    <rPh sb="13" eb="15">
      <t>ホサ</t>
    </rPh>
    <rPh sb="15" eb="16">
      <t>キュウ</t>
    </rPh>
    <rPh sb="16" eb="18">
      <t>ショクイン</t>
    </rPh>
    <rPh sb="18" eb="20">
      <t>ケンシュウ</t>
    </rPh>
    <rPh sb="27" eb="29">
      <t>ジョウキュウ</t>
    </rPh>
    <phoneticPr fontId="3"/>
  </si>
  <si>
    <t>課長補佐級職員（グループ長等）として必要な能力のうち「組織マネジメント力」「人材育成力」「業務改善・改革能力」のさらなる向上を図り、働き方改革につなげる。</t>
    <rPh sb="13" eb="14">
      <t>トウ</t>
    </rPh>
    <rPh sb="52" eb="54">
      <t>ノウリョク</t>
    </rPh>
    <phoneticPr fontId="3"/>
  </si>
  <si>
    <t>（１）令和６年度課長補佐級３年目の職員
（２）課長補佐級3年目当時、派遣等で受講・修了できなかった職員で、
         所属長が推薦する者</t>
    <rPh sb="29" eb="31">
      <t>ネンメ</t>
    </rPh>
    <rPh sb="31" eb="33">
      <t>トウジ</t>
    </rPh>
    <rPh sb="34" eb="36">
      <t>ハケン</t>
    </rPh>
    <rPh sb="36" eb="37">
      <t>トウ</t>
    </rPh>
    <rPh sb="38" eb="40">
      <t>ジュコウ</t>
    </rPh>
    <rPh sb="41" eb="43">
      <t>シュウリョウ</t>
    </rPh>
    <rPh sb="49" eb="51">
      <t>ショクイン</t>
    </rPh>
    <rPh sb="71" eb="72">
      <t>モノ</t>
    </rPh>
    <phoneticPr fontId="3"/>
  </si>
  <si>
    <r>
      <t>申込</t>
    </r>
    <r>
      <rPr>
        <vertAlign val="superscript"/>
        <sz val="10"/>
        <rFont val="HG丸ｺﾞｼｯｸM-PRO"/>
        <family val="3"/>
        <charset val="128"/>
      </rPr>
      <t>*</t>
    </r>
    <rPh sb="0" eb="2">
      <t>モウシコミ</t>
    </rPh>
    <phoneticPr fontId="3"/>
  </si>
  <si>
    <t>令和6年７月10日（水）、17日（水）、18日（木）
各日とも１３時００分～１７時３０分</t>
    <rPh sb="0" eb="2">
      <t>レイワ</t>
    </rPh>
    <rPh sb="10" eb="11">
      <t>スイ</t>
    </rPh>
    <rPh sb="17" eb="18">
      <t>スイ</t>
    </rPh>
    <rPh sb="22" eb="23">
      <t>ニチ</t>
    </rPh>
    <rPh sb="24" eb="25">
      <t>モク</t>
    </rPh>
    <rPh sb="27" eb="29">
      <t>カクジツ</t>
    </rPh>
    <phoneticPr fontId="3"/>
  </si>
  <si>
    <t>大阪府産業医</t>
    <rPh sb="0" eb="3">
      <t>オオサカフ</t>
    </rPh>
    <rPh sb="3" eb="6">
      <t>サンギョウイ</t>
    </rPh>
    <phoneticPr fontId="3"/>
  </si>
  <si>
    <t>・職場の健康管理とメンタルヘルス</t>
    <rPh sb="1" eb="3">
      <t>ショクバ</t>
    </rPh>
    <rPh sb="4" eb="6">
      <t>ケンコウ</t>
    </rPh>
    <rPh sb="6" eb="8">
      <t>カンリ</t>
    </rPh>
    <phoneticPr fontId="3"/>
  </si>
  <si>
    <t>株式会社</t>
    <rPh sb="0" eb="4">
      <t>カブシキガイシャ</t>
    </rPh>
    <phoneticPr fontId="3"/>
  </si>
  <si>
    <t>3Ｈ30Ｍ</t>
    <phoneticPr fontId="3"/>
  </si>
  <si>
    <t>・グループ長としての役割</t>
    <phoneticPr fontId="3"/>
  </si>
  <si>
    <t>東京リーガルマインド</t>
    <phoneticPr fontId="3"/>
  </si>
  <si>
    <t>・グループ長としての実践　</t>
    <rPh sb="5" eb="6">
      <t>チョウ</t>
    </rPh>
    <rPh sb="10" eb="12">
      <t>ジッセン</t>
    </rPh>
    <phoneticPr fontId="3"/>
  </si>
  <si>
    <t>斧出 吉隆　講師</t>
    <rPh sb="0" eb="2">
      <t>オノデ</t>
    </rPh>
    <rPh sb="3" eb="5">
      <t>ヨシタカ</t>
    </rPh>
    <rPh sb="6" eb="8">
      <t>コウシ</t>
    </rPh>
    <phoneticPr fontId="3"/>
  </si>
  <si>
    <t>　～部下を育成・支援する</t>
    <rPh sb="5" eb="7">
      <t>イクセイ</t>
    </rPh>
    <phoneticPr fontId="3"/>
  </si>
  <si>
    <t>7/10（1班）　7/17（2班）</t>
    <rPh sb="6" eb="7">
      <t>ハン</t>
    </rPh>
    <rPh sb="15" eb="16">
      <t>ハン</t>
    </rPh>
    <phoneticPr fontId="3"/>
  </si>
  <si>
    <t>・グループ長として組織のタイム</t>
    <phoneticPr fontId="3"/>
  </si>
  <si>
    <t>松本  治　  講師</t>
    <rPh sb="0" eb="2">
      <t>マツモト</t>
    </rPh>
    <rPh sb="4" eb="5">
      <t>オサム</t>
    </rPh>
    <rPh sb="8" eb="10">
      <t>コウシ</t>
    </rPh>
    <phoneticPr fontId="3"/>
  </si>
  <si>
    <t>　マネジメントで生産性を高める</t>
    <phoneticPr fontId="3"/>
  </si>
  <si>
    <t>7/18（3班）</t>
    <rPh sb="6" eb="7">
      <t>ハン</t>
    </rPh>
    <phoneticPr fontId="3"/>
  </si>
  <si>
    <t>・グループ長としての業務改善で</t>
    <phoneticPr fontId="3"/>
  </si>
  <si>
    <t>　生産性を高める</t>
    <phoneticPr fontId="3"/>
  </si>
  <si>
    <t>研修名（科目名）：課長級職員研修（マネジメント応用）</t>
    <rPh sb="0" eb="2">
      <t>ケンシュウ</t>
    </rPh>
    <rPh sb="2" eb="3">
      <t>メイ</t>
    </rPh>
    <rPh sb="4" eb="7">
      <t>カモクメイ</t>
    </rPh>
    <rPh sb="9" eb="16">
      <t>カチョウキュウショクインケンシュウ</t>
    </rPh>
    <rPh sb="23" eb="25">
      <t>オウヨウ</t>
    </rPh>
    <phoneticPr fontId="3"/>
  </si>
  <si>
    <t>課長級等職員に必要なマネジメント能力（リスクの予測と回避、組織的な対処法及びコーチング）に関し、基礎知識の習得を図る。</t>
    <rPh sb="0" eb="4">
      <t>カチョウキュウトウ</t>
    </rPh>
    <rPh sb="4" eb="6">
      <t>ショクイン</t>
    </rPh>
    <rPh sb="7" eb="9">
      <t>ヒツヨウ</t>
    </rPh>
    <rPh sb="16" eb="18">
      <t>ノウリョク</t>
    </rPh>
    <rPh sb="23" eb="25">
      <t>ヨソク</t>
    </rPh>
    <rPh sb="26" eb="28">
      <t>カイヒ</t>
    </rPh>
    <rPh sb="29" eb="32">
      <t>ソシキテキ</t>
    </rPh>
    <rPh sb="33" eb="36">
      <t>タイショホウ</t>
    </rPh>
    <rPh sb="36" eb="37">
      <t>オヨ</t>
    </rPh>
    <rPh sb="45" eb="46">
      <t>カン</t>
    </rPh>
    <rPh sb="48" eb="52">
      <t>キソチシキ</t>
    </rPh>
    <rPh sb="53" eb="55">
      <t>シュウトク</t>
    </rPh>
    <rPh sb="56" eb="57">
      <t>ハカ</t>
    </rPh>
    <phoneticPr fontId="3"/>
  </si>
  <si>
    <t>（１）令和６年度課長級昇任者（令和5年度途中昇任者を含む。令和元年度以前のリスクマネジメント上級研修及びコーチング応用研修の修了者を除く）
（２）課長級以上の職員で、本研修の受講を希望する者</t>
    <rPh sb="3" eb="5">
      <t>レイワ</t>
    </rPh>
    <rPh sb="6" eb="7">
      <t>ネン</t>
    </rPh>
    <rPh sb="7" eb="8">
      <t>ド</t>
    </rPh>
    <rPh sb="8" eb="10">
      <t>カチョウ</t>
    </rPh>
    <rPh sb="10" eb="11">
      <t>キュウ</t>
    </rPh>
    <rPh sb="11" eb="13">
      <t>ショウニン</t>
    </rPh>
    <rPh sb="13" eb="14">
      <t>シャ</t>
    </rPh>
    <rPh sb="15" eb="17">
      <t>レイワ</t>
    </rPh>
    <rPh sb="18" eb="20">
      <t>ネンド</t>
    </rPh>
    <rPh sb="19" eb="20">
      <t>ド</t>
    </rPh>
    <rPh sb="20" eb="22">
      <t>トチュウ</t>
    </rPh>
    <rPh sb="22" eb="24">
      <t>ショウニン</t>
    </rPh>
    <rPh sb="24" eb="25">
      <t>シャ</t>
    </rPh>
    <rPh sb="26" eb="27">
      <t>フク</t>
    </rPh>
    <rPh sb="29" eb="31">
      <t>レイワ</t>
    </rPh>
    <rPh sb="31" eb="34">
      <t>ガンネンド</t>
    </rPh>
    <rPh sb="34" eb="36">
      <t>イゼン</t>
    </rPh>
    <rPh sb="46" eb="50">
      <t>ジョウキュウケンシュウ</t>
    </rPh>
    <rPh sb="50" eb="51">
      <t>オヨ</t>
    </rPh>
    <rPh sb="57" eb="59">
      <t>オウヨウ</t>
    </rPh>
    <rPh sb="59" eb="61">
      <t>ケンシュウ</t>
    </rPh>
    <rPh sb="62" eb="65">
      <t>シュウリョウシャ</t>
    </rPh>
    <rPh sb="66" eb="67">
      <t>ノゾ</t>
    </rPh>
    <rPh sb="73" eb="76">
      <t>カチョウキュウ</t>
    </rPh>
    <rPh sb="76" eb="78">
      <t>イジョウ</t>
    </rPh>
    <rPh sb="79" eb="81">
      <t>ショクイン</t>
    </rPh>
    <rPh sb="83" eb="84">
      <t>ホン</t>
    </rPh>
    <rPh sb="84" eb="86">
      <t>ケンシュウ</t>
    </rPh>
    <rPh sb="87" eb="89">
      <t>ジュコウ</t>
    </rPh>
    <rPh sb="90" eb="92">
      <t>キボウ</t>
    </rPh>
    <rPh sb="94" eb="95">
      <t>モノ</t>
    </rPh>
    <phoneticPr fontId="3"/>
  </si>
  <si>
    <t>令和６年７月１１日（木）、１２日（金）</t>
    <rPh sb="0" eb="2">
      <t>レイワ</t>
    </rPh>
    <rPh sb="3" eb="4">
      <t>ネン</t>
    </rPh>
    <rPh sb="5" eb="6">
      <t>ガツ</t>
    </rPh>
    <rPh sb="8" eb="9">
      <t>ニチ</t>
    </rPh>
    <rPh sb="10" eb="11">
      <t>モク</t>
    </rPh>
    <rPh sb="17" eb="18">
      <t>キン</t>
    </rPh>
    <phoneticPr fontId="3"/>
  </si>
  <si>
    <t>コーチングに関する演習等</t>
    <rPh sb="6" eb="7">
      <t>カン</t>
    </rPh>
    <rPh sb="9" eb="12">
      <t>エンシュウトウ</t>
    </rPh>
    <phoneticPr fontId="3"/>
  </si>
  <si>
    <t>3H40M</t>
    <phoneticPr fontId="3"/>
  </si>
  <si>
    <t>・目標を達成させるためのコーチング</t>
    <rPh sb="1" eb="3">
      <t>モクヒョウ</t>
    </rPh>
    <rPh sb="4" eb="6">
      <t>タッセイ</t>
    </rPh>
    <phoneticPr fontId="3"/>
  </si>
  <si>
    <t>斧出 吉隆　講師</t>
    <rPh sb="0" eb="2">
      <t>オノデ</t>
    </rPh>
    <rPh sb="3" eb="5">
      <t>ヨシタカ</t>
    </rPh>
    <phoneticPr fontId="3"/>
  </si>
  <si>
    <t>・効果的なコーチングダイアログ（対話）</t>
    <rPh sb="1" eb="4">
      <t>コウカテキ</t>
    </rPh>
    <rPh sb="16" eb="18">
      <t>タイワ</t>
    </rPh>
    <phoneticPr fontId="3"/>
  </si>
  <si>
    <t>リスクの予測と回避、組織的な</t>
    <rPh sb="4" eb="6">
      <t>ヨソク</t>
    </rPh>
    <rPh sb="7" eb="9">
      <t>カイヒ</t>
    </rPh>
    <rPh sb="10" eb="12">
      <t>ソシキ</t>
    </rPh>
    <rPh sb="12" eb="13">
      <t>テキ</t>
    </rPh>
    <phoneticPr fontId="3"/>
  </si>
  <si>
    <t>・リスクマネジメントの基礎知識</t>
    <rPh sb="11" eb="13">
      <t>キソ</t>
    </rPh>
    <rPh sb="13" eb="15">
      <t>チシキ</t>
    </rPh>
    <phoneticPr fontId="3"/>
  </si>
  <si>
    <t>対処方法等に関する演習</t>
    <rPh sb="0" eb="2">
      <t>タイショ</t>
    </rPh>
    <rPh sb="2" eb="4">
      <t>ホウホウ</t>
    </rPh>
    <rPh sb="4" eb="5">
      <t>トウ</t>
    </rPh>
    <rPh sb="6" eb="7">
      <t>カン</t>
    </rPh>
    <rPh sb="9" eb="11">
      <t>エンシュウ</t>
    </rPh>
    <phoneticPr fontId="3"/>
  </si>
  <si>
    <t>　～管理・監督者としての基本</t>
    <rPh sb="2" eb="4">
      <t>カンリ</t>
    </rPh>
    <rPh sb="5" eb="8">
      <t>カントクシャ</t>
    </rPh>
    <rPh sb="12" eb="14">
      <t>キホン</t>
    </rPh>
    <phoneticPr fontId="3"/>
  </si>
  <si>
    <t>・記者会見の基礎知識</t>
    <rPh sb="1" eb="3">
      <t>キシャ</t>
    </rPh>
    <rPh sb="3" eb="5">
      <t>カイケン</t>
    </rPh>
    <rPh sb="6" eb="8">
      <t>キソ</t>
    </rPh>
    <rPh sb="8" eb="10">
      <t>チシキ</t>
    </rPh>
    <phoneticPr fontId="3"/>
  </si>
  <si>
    <t>小森 悠吾　講師</t>
    <rPh sb="0" eb="2">
      <t>コモリ</t>
    </rPh>
    <rPh sb="3" eb="4">
      <t>ユウ</t>
    </rPh>
    <rPh sb="4" eb="5">
      <t>ゴ</t>
    </rPh>
    <phoneticPr fontId="3"/>
  </si>
  <si>
    <t>・記者会見ロールプレイ</t>
    <rPh sb="1" eb="3">
      <t>キシャ</t>
    </rPh>
    <rPh sb="3" eb="5">
      <t>カイケン</t>
    </rPh>
    <phoneticPr fontId="3"/>
  </si>
  <si>
    <t>研修名（科目名）：評価者研修（評価傾向診断）</t>
    <rPh sb="0" eb="2">
      <t>ケンシュウ</t>
    </rPh>
    <rPh sb="2" eb="3">
      <t>メイ</t>
    </rPh>
    <rPh sb="4" eb="7">
      <t>カモクメイ</t>
    </rPh>
    <phoneticPr fontId="11"/>
  </si>
  <si>
    <t>次の３項目について学習し、評価能力の向上を図る
・評価者全体の評価傾向と、自分の評価傾向を比較し、自身の評価の偏りの有無を知ること
・評価者が陥りがちなエラーを知ること
・自分自身の評価傾向に気づき、評価を行う上で留意すべき事柄を自覚すること</t>
    <phoneticPr fontId="3"/>
  </si>
  <si>
    <t>一次評価者、二次評価者全員（1,274名）</t>
    <rPh sb="11" eb="13">
      <t>ゼンイン</t>
    </rPh>
    <rPh sb="19" eb="20">
      <t>メイ</t>
    </rPh>
    <phoneticPr fontId="3"/>
  </si>
  <si>
    <t>決定：1,274名</t>
    <rPh sb="0" eb="2">
      <t>ケッテイ</t>
    </rPh>
    <rPh sb="8" eb="9">
      <t>メイ</t>
    </rPh>
    <phoneticPr fontId="3"/>
  </si>
  <si>
    <t>令和６年６月２５日（火）～７月１０日（水）
（Microsoft Formsにて、上記期限内に研修生が各自で入力する期間）
令和６年９月６日（金）まで
（職員研修センターより研修生に傾向診断結果シートを逓送にて返却する）</t>
    <rPh sb="10" eb="11">
      <t>カ</t>
    </rPh>
    <rPh sb="14" eb="15">
      <t>ガツ</t>
    </rPh>
    <rPh sb="17" eb="18">
      <t>ニチ</t>
    </rPh>
    <rPh sb="41" eb="43">
      <t>ジョウキ</t>
    </rPh>
    <rPh sb="43" eb="46">
      <t>キゲンナイ</t>
    </rPh>
    <rPh sb="47" eb="50">
      <t>ケンシュウセイ</t>
    </rPh>
    <rPh sb="51" eb="53">
      <t>カクジ</t>
    </rPh>
    <rPh sb="54" eb="56">
      <t>ニュウリョク</t>
    </rPh>
    <rPh sb="58" eb="60">
      <t>キカン</t>
    </rPh>
    <rPh sb="62" eb="64">
      <t>レイワ</t>
    </rPh>
    <rPh sb="65" eb="66">
      <t>ネン</t>
    </rPh>
    <rPh sb="67" eb="68">
      <t>ガツ</t>
    </rPh>
    <rPh sb="69" eb="70">
      <t>ニチ</t>
    </rPh>
    <rPh sb="71" eb="72">
      <t>キン</t>
    </rPh>
    <rPh sb="77" eb="81">
      <t>ショクインケンシュウ</t>
    </rPh>
    <rPh sb="87" eb="90">
      <t>ケンシュウセイ</t>
    </rPh>
    <rPh sb="91" eb="97">
      <t>ケイコウシンダンケッカ</t>
    </rPh>
    <rPh sb="101" eb="103">
      <t>テイソウ</t>
    </rPh>
    <rPh sb="105" eb="107">
      <t>ヘンキャク</t>
    </rPh>
    <phoneticPr fontId="3"/>
  </si>
  <si>
    <t>評価傾向診断</t>
    <rPh sb="0" eb="6">
      <t>ヒョウカケイコウシンダン</t>
    </rPh>
    <phoneticPr fontId="3"/>
  </si>
  <si>
    <t>・事例演習を通じて、各自の評価傾向を</t>
    <rPh sb="1" eb="5">
      <t>ジレイエンシュウ</t>
    </rPh>
    <rPh sb="6" eb="7">
      <t>ツウ</t>
    </rPh>
    <rPh sb="10" eb="12">
      <t>カクジ</t>
    </rPh>
    <rPh sb="13" eb="17">
      <t>ヒョウカケイコウ</t>
    </rPh>
    <phoneticPr fontId="3"/>
  </si>
  <si>
    <t>　診断し、結果を評価者にフィードバック</t>
    <rPh sb="1" eb="3">
      <t>シンダン</t>
    </rPh>
    <rPh sb="5" eb="7">
      <t>ケッカ</t>
    </rPh>
    <rPh sb="8" eb="11">
      <t>ヒョウカシャ</t>
    </rPh>
    <phoneticPr fontId="3"/>
  </si>
  <si>
    <t>・診断は「傾向診断シート」により行い、</t>
    <rPh sb="1" eb="3">
      <t>シンダン</t>
    </rPh>
    <rPh sb="5" eb="9">
      <t>ケイコウシンダン</t>
    </rPh>
    <rPh sb="16" eb="17">
      <t>オコナ</t>
    </rPh>
    <phoneticPr fontId="3"/>
  </si>
  <si>
    <t>　診断結果を職員研修センターから</t>
    <rPh sb="1" eb="5">
      <t>シンダンケッカ</t>
    </rPh>
    <rPh sb="6" eb="10">
      <t>ショクインケンシュウ</t>
    </rPh>
    <phoneticPr fontId="3"/>
  </si>
  <si>
    <t>　評価者へ逓送で送付</t>
    <rPh sb="1" eb="4">
      <t>ヒョウカシャ</t>
    </rPh>
    <rPh sb="5" eb="7">
      <t>テイソウ</t>
    </rPh>
    <rPh sb="8" eb="10">
      <t>ソウフ</t>
    </rPh>
    <phoneticPr fontId="3"/>
  </si>
  <si>
    <t>研修名（科目名）：採用１年目キャリア研修（キャリア１）</t>
    <rPh sb="0" eb="2">
      <t>ケンシュウ</t>
    </rPh>
    <rPh sb="2" eb="3">
      <t>メイ</t>
    </rPh>
    <rPh sb="4" eb="7">
      <t>カモクメイ</t>
    </rPh>
    <rPh sb="9" eb="11">
      <t>サイヨウ</t>
    </rPh>
    <rPh sb="12" eb="14">
      <t>ネンメ</t>
    </rPh>
    <rPh sb="18" eb="20">
      <t>ケンシュウ</t>
    </rPh>
    <phoneticPr fontId="3"/>
  </si>
  <si>
    <t>採用後５ヶ月を経過し、これからの府政を担う職員のキャリア観形成を促進する。</t>
    <phoneticPr fontId="3"/>
  </si>
  <si>
    <t>令和6年度新規採用職員等（令和5年度中途採用者を含む）</t>
    <rPh sb="0" eb="2">
      <t>レイワ</t>
    </rPh>
    <rPh sb="3" eb="5">
      <t>ネンド</t>
    </rPh>
    <rPh sb="5" eb="7">
      <t>シンキ</t>
    </rPh>
    <rPh sb="7" eb="9">
      <t>サイヨウ</t>
    </rPh>
    <rPh sb="9" eb="11">
      <t>ショクイン</t>
    </rPh>
    <rPh sb="11" eb="12">
      <t>トウ</t>
    </rPh>
    <rPh sb="13" eb="15">
      <t>レイワ</t>
    </rPh>
    <rPh sb="16" eb="18">
      <t>ネンド</t>
    </rPh>
    <rPh sb="17" eb="18">
      <t>ド</t>
    </rPh>
    <rPh sb="18" eb="20">
      <t>チュウト</t>
    </rPh>
    <rPh sb="20" eb="23">
      <t>サイヨウシャ</t>
    </rPh>
    <rPh sb="24" eb="25">
      <t>フク</t>
    </rPh>
    <phoneticPr fontId="3"/>
  </si>
  <si>
    <t>令和6年8月19日（月）、20日（火）、23日（金）、26日（月）、27日（火）、30（金）</t>
    <rPh sb="0" eb="1">
      <t>レイ</t>
    </rPh>
    <rPh sb="1" eb="2">
      <t>カズ</t>
    </rPh>
    <rPh sb="3" eb="4">
      <t>ネン</t>
    </rPh>
    <rPh sb="5" eb="6">
      <t>ガツ</t>
    </rPh>
    <rPh sb="8" eb="9">
      <t>ニチ</t>
    </rPh>
    <rPh sb="10" eb="11">
      <t>ゲツ</t>
    </rPh>
    <rPh sb="15" eb="16">
      <t>ニチ</t>
    </rPh>
    <rPh sb="17" eb="18">
      <t>ヒ</t>
    </rPh>
    <rPh sb="22" eb="23">
      <t>ニチ</t>
    </rPh>
    <rPh sb="24" eb="25">
      <t>キン</t>
    </rPh>
    <rPh sb="29" eb="30">
      <t>ニチ</t>
    </rPh>
    <rPh sb="31" eb="32">
      <t>ゲツ</t>
    </rPh>
    <rPh sb="36" eb="37">
      <t>ニチ</t>
    </rPh>
    <rPh sb="38" eb="39">
      <t>ヒ</t>
    </rPh>
    <rPh sb="44" eb="45">
      <t>キン</t>
    </rPh>
    <phoneticPr fontId="3"/>
  </si>
  <si>
    <t>　　 　  9月2日（月）、3日（火）、6日（金）</t>
    <rPh sb="11" eb="12">
      <t>ゲツ</t>
    </rPh>
    <rPh sb="17" eb="18">
      <t>ヒ</t>
    </rPh>
    <rPh sb="21" eb="22">
      <t>ニチ</t>
    </rPh>
    <rPh sb="23" eb="24">
      <t>キン</t>
    </rPh>
    <phoneticPr fontId="3"/>
  </si>
  <si>
    <t>7Ｈ30Ｍ</t>
    <phoneticPr fontId="3"/>
  </si>
  <si>
    <t>ｅラーニング</t>
    <phoneticPr fontId="3"/>
  </si>
  <si>
    <t>オリエンテーション</t>
    <phoneticPr fontId="3"/>
  </si>
  <si>
    <t>・キャリアパスについて</t>
    <phoneticPr fontId="3"/>
  </si>
  <si>
    <t>・キャリア形成支援について</t>
    <phoneticPr fontId="3"/>
  </si>
  <si>
    <t>講義・演習</t>
    <phoneticPr fontId="3"/>
  </si>
  <si>
    <t>採用１年目キャリア研修</t>
    <rPh sb="0" eb="2">
      <t>サイヨウ</t>
    </rPh>
    <rPh sb="3" eb="5">
      <t>ネンメ</t>
    </rPh>
    <rPh sb="9" eb="11">
      <t>ケンシュウ</t>
    </rPh>
    <phoneticPr fontId="3"/>
  </si>
  <si>
    <t>・職員のあるべき姿とは</t>
    <rPh sb="1" eb="3">
      <t>ショクイン</t>
    </rPh>
    <rPh sb="8" eb="9">
      <t>スガタ</t>
    </rPh>
    <phoneticPr fontId="3"/>
  </si>
  <si>
    <t>・配属からこれまでを振り返る</t>
    <rPh sb="1" eb="3">
      <t>ハイゾク</t>
    </rPh>
    <rPh sb="10" eb="11">
      <t>フ</t>
    </rPh>
    <rPh sb="12" eb="13">
      <t>カエ</t>
    </rPh>
    <phoneticPr fontId="3"/>
  </si>
  <si>
    <t>大田垣 敏信　講師</t>
    <rPh sb="0" eb="2">
      <t>オオタ</t>
    </rPh>
    <rPh sb="2" eb="3">
      <t>カキ</t>
    </rPh>
    <rPh sb="4" eb="6">
      <t>トシノブ</t>
    </rPh>
    <rPh sb="7" eb="9">
      <t>コウシ</t>
    </rPh>
    <phoneticPr fontId="3"/>
  </si>
  <si>
    <t>・普段のコミュニケーションを振り返る</t>
    <rPh sb="1" eb="3">
      <t>フダン</t>
    </rPh>
    <rPh sb="14" eb="15">
      <t>フ</t>
    </rPh>
    <rPh sb="16" eb="17">
      <t>カエ</t>
    </rPh>
    <phoneticPr fontId="3"/>
  </si>
  <si>
    <t>・忙しい上司や先輩に接する心構え</t>
    <rPh sb="1" eb="2">
      <t>イソガ</t>
    </rPh>
    <rPh sb="4" eb="6">
      <t>ジョウシ</t>
    </rPh>
    <rPh sb="7" eb="9">
      <t>センパイ</t>
    </rPh>
    <rPh sb="10" eb="11">
      <t>セッ</t>
    </rPh>
    <rPh sb="13" eb="14">
      <t>ココロ</t>
    </rPh>
    <rPh sb="14" eb="15">
      <t>カマ</t>
    </rPh>
    <phoneticPr fontId="3"/>
  </si>
  <si>
    <t>・キャリア開発フレームワーク</t>
    <rPh sb="5" eb="7">
      <t>カイハツ</t>
    </rPh>
    <phoneticPr fontId="3"/>
  </si>
  <si>
    <t>　（Will-Can-Must）</t>
    <phoneticPr fontId="3"/>
  </si>
  <si>
    <t>研修名（科目名）：若手職員キャリアサポート研修（キャリア４）</t>
    <rPh sb="0" eb="2">
      <t>ケンシュウ</t>
    </rPh>
    <rPh sb="2" eb="3">
      <t>メイ</t>
    </rPh>
    <rPh sb="4" eb="7">
      <t>カモクメイ</t>
    </rPh>
    <phoneticPr fontId="3"/>
  </si>
  <si>
    <t>採用4年目の職員の自己の能力開発意欲や仕事への取り組み意欲の向上を図り、自身でキャリアデザインを描ける職員の育成を促進する。</t>
    <phoneticPr fontId="3"/>
  </si>
  <si>
    <t>（1）採用後４年目職員       
（2）採用後４年目当時、派遣等で受講・修了できなかった者で所属長が推薦する者</t>
    <rPh sb="48" eb="51">
      <t>ショゾクチョウ</t>
    </rPh>
    <rPh sb="52" eb="54">
      <t>スイセン</t>
    </rPh>
    <rPh sb="56" eb="57">
      <t>モノ</t>
    </rPh>
    <phoneticPr fontId="3"/>
  </si>
  <si>
    <t>令和６年７月１日（月）、２日（火）、８日（月）、９日（火）</t>
    <rPh sb="0" eb="1">
      <t>レイ</t>
    </rPh>
    <rPh sb="1" eb="2">
      <t>カズ</t>
    </rPh>
    <rPh sb="3" eb="4">
      <t>ネン</t>
    </rPh>
    <rPh sb="5" eb="6">
      <t>ガツ</t>
    </rPh>
    <rPh sb="7" eb="8">
      <t>ニチ</t>
    </rPh>
    <rPh sb="9" eb="10">
      <t>ゲツ</t>
    </rPh>
    <rPh sb="13" eb="14">
      <t>ニチ</t>
    </rPh>
    <rPh sb="15" eb="16">
      <t>カ</t>
    </rPh>
    <rPh sb="19" eb="20">
      <t>ニチ</t>
    </rPh>
    <rPh sb="21" eb="22">
      <t>ゲツ</t>
    </rPh>
    <rPh sb="25" eb="26">
      <t>ニチ</t>
    </rPh>
    <rPh sb="27" eb="28">
      <t>カ</t>
    </rPh>
    <phoneticPr fontId="3"/>
  </si>
  <si>
    <t>各日とも９時００分～１２時１５分、１４時１５分～１７時３０分</t>
    <rPh sb="5" eb="6">
      <t>ジ</t>
    </rPh>
    <rPh sb="8" eb="9">
      <t>フン</t>
    </rPh>
    <phoneticPr fontId="3"/>
  </si>
  <si>
    <t>4H15M</t>
    <phoneticPr fontId="3"/>
  </si>
  <si>
    <t>講義・演習</t>
    <rPh sb="0" eb="2">
      <t>コウギ</t>
    </rPh>
    <rPh sb="3" eb="5">
      <t>エンシュウ</t>
    </rPh>
    <phoneticPr fontId="3"/>
  </si>
  <si>
    <t>キャリア形成について</t>
    <phoneticPr fontId="3"/>
  </si>
  <si>
    <t>キャリア形成について</t>
    <rPh sb="4" eb="6">
      <t>ケイセイ</t>
    </rPh>
    <phoneticPr fontId="3"/>
  </si>
  <si>
    <t>大田垣 敏信　講師</t>
    <rPh sb="0" eb="3">
      <t>オオタガキ</t>
    </rPh>
    <rPh sb="4" eb="6">
      <t>トシノブ</t>
    </rPh>
    <rPh sb="7" eb="9">
      <t>コウシ</t>
    </rPh>
    <phoneticPr fontId="3"/>
  </si>
  <si>
    <t>・キャリアとは</t>
  </si>
  <si>
    <r>
      <t>・自分を理解する　</t>
    </r>
    <r>
      <rPr>
        <sz val="8"/>
        <rFont val="HG丸ｺﾞｼｯｸM-PRO"/>
        <family val="3"/>
        <charset val="128"/>
      </rPr>
      <t>～自己理解の方法</t>
    </r>
    <rPh sb="10" eb="12">
      <t>ジコ</t>
    </rPh>
    <rPh sb="12" eb="14">
      <t>リカイ</t>
    </rPh>
    <rPh sb="15" eb="17">
      <t>ホウホウ</t>
    </rPh>
    <phoneticPr fontId="3"/>
  </si>
  <si>
    <t>・これからを考える
　</t>
  </si>
  <si>
    <t>・明日から動こう
　</t>
  </si>
  <si>
    <t>私のキャリアについて</t>
    <phoneticPr fontId="3"/>
  </si>
  <si>
    <t>先輩職員</t>
    <rPh sb="0" eb="2">
      <t>センパイ</t>
    </rPh>
    <rPh sb="2" eb="4">
      <t>ショクイン</t>
    </rPh>
    <phoneticPr fontId="3"/>
  </si>
  <si>
    <t>障がい者自立相談支援センター</t>
    <rPh sb="0" eb="1">
      <t>ショウ</t>
    </rPh>
    <rPh sb="3" eb="4">
      <t>シャ</t>
    </rPh>
    <rPh sb="4" eb="6">
      <t>ジリツ</t>
    </rPh>
    <rPh sb="6" eb="8">
      <t>ソウダン</t>
    </rPh>
    <rPh sb="8" eb="10">
      <t>シエン</t>
    </rPh>
    <phoneticPr fontId="3"/>
  </si>
  <si>
    <t xml:space="preserve">研修名（科目名）：若手職員キャリアサポート研修（キャリア１０）   </t>
    <rPh sb="0" eb="2">
      <t>ケンシュウ</t>
    </rPh>
    <rPh sb="2" eb="3">
      <t>メイ</t>
    </rPh>
    <rPh sb="4" eb="7">
      <t>カモクメイ</t>
    </rPh>
    <rPh sb="9" eb="10">
      <t>ワカ</t>
    </rPh>
    <phoneticPr fontId="3"/>
  </si>
  <si>
    <t>採用10年目の職員の自己の能力開発意欲や仕事への取り組み意欲の向上を図り、自身でキャリアデザインを描ける職員の育成を促進する。</t>
    <phoneticPr fontId="3"/>
  </si>
  <si>
    <t xml:space="preserve">（１）採用後１０年目の職員
（２）採用後１０年目当時、派遣等で受講・修了できなかった者等
（３）各部局の人材養成推進者又は各所属の研修推進者で希望する者
</t>
    <rPh sb="42" eb="43">
      <t>モノ</t>
    </rPh>
    <rPh sb="43" eb="44">
      <t>トウ</t>
    </rPh>
    <phoneticPr fontId="3"/>
  </si>
  <si>
    <t>令和６年７月１９日（金）、２３日（火）、２４日（水）</t>
    <rPh sb="0" eb="1">
      <t>レイ</t>
    </rPh>
    <rPh sb="1" eb="2">
      <t>カズ</t>
    </rPh>
    <rPh sb="3" eb="4">
      <t>ネン</t>
    </rPh>
    <rPh sb="5" eb="6">
      <t>ツキ</t>
    </rPh>
    <rPh sb="8" eb="9">
      <t>ニチ</t>
    </rPh>
    <rPh sb="10" eb="11">
      <t>キン</t>
    </rPh>
    <rPh sb="15" eb="16">
      <t>ニチ</t>
    </rPh>
    <rPh sb="17" eb="18">
      <t>カ</t>
    </rPh>
    <rPh sb="22" eb="23">
      <t>ニチ</t>
    </rPh>
    <rPh sb="24" eb="25">
      <t>スイ</t>
    </rPh>
    <phoneticPr fontId="3"/>
  </si>
  <si>
    <t>各日とも9時００分～12時15分、１４時１５分～１７時３０分</t>
    <rPh sb="0" eb="1">
      <t>カク</t>
    </rPh>
    <rPh sb="1" eb="2">
      <t>ヒ</t>
    </rPh>
    <rPh sb="5" eb="6">
      <t>ジ</t>
    </rPh>
    <rPh sb="8" eb="9">
      <t>フン</t>
    </rPh>
    <rPh sb="12" eb="13">
      <t>ジ</t>
    </rPh>
    <rPh sb="15" eb="16">
      <t>フン</t>
    </rPh>
    <rPh sb="19" eb="20">
      <t>ジ</t>
    </rPh>
    <rPh sb="22" eb="23">
      <t>フン</t>
    </rPh>
    <rPh sb="26" eb="27">
      <t>ジ</t>
    </rPh>
    <rPh sb="29" eb="30">
      <t>フン</t>
    </rPh>
    <phoneticPr fontId="3"/>
  </si>
  <si>
    <t>３H１５M</t>
    <phoneticPr fontId="3"/>
  </si>
  <si>
    <t>・キャリアデザインの重要性</t>
    <rPh sb="10" eb="13">
      <t>ジュウヨウセイ</t>
    </rPh>
    <phoneticPr fontId="3"/>
  </si>
  <si>
    <t>・「自分」を深掘りして考える</t>
    <phoneticPr fontId="3"/>
  </si>
  <si>
    <t>西嶋 衞司　講師</t>
    <rPh sb="0" eb="2">
      <t>ニシジマ</t>
    </rPh>
    <rPh sb="3" eb="4">
      <t>マモ</t>
    </rPh>
    <rPh sb="4" eb="5">
      <t>ツカサ</t>
    </rPh>
    <rPh sb="6" eb="8">
      <t>コウシ</t>
    </rPh>
    <phoneticPr fontId="3"/>
  </si>
  <si>
    <t>・自分に求められる役割と能力開発の方
　向性を考える</t>
    <phoneticPr fontId="3"/>
  </si>
  <si>
    <r>
      <t>・これからを考える</t>
    </r>
    <r>
      <rPr>
        <sz val="10.5"/>
        <color rgb="FF000000"/>
        <rFont val="HG丸ｺﾞｼｯｸM-PRO"/>
        <family val="3"/>
        <charset val="128"/>
      </rPr>
      <t>　　</t>
    </r>
  </si>
  <si>
    <t>研修名（科目名）：ダイバーシティ推進研修（女性活躍推進）</t>
    <rPh sb="0" eb="2">
      <t>ケンシュウ</t>
    </rPh>
    <rPh sb="2" eb="3">
      <t>メイ</t>
    </rPh>
    <rPh sb="4" eb="7">
      <t>カモクメイ</t>
    </rPh>
    <rPh sb="16" eb="20">
      <t>スイシンケンシュウ</t>
    </rPh>
    <rPh sb="21" eb="27">
      <t>ジョセイカツヤクスイシン</t>
    </rPh>
    <phoneticPr fontId="3"/>
  </si>
  <si>
    <t>キャリア４で考えた自身のキャリアデザインを踏まえ、自らも周りも生かす仕事を実現するために必要な考え方やスキルを学び、モチベーションの向上につなげる。</t>
    <rPh sb="6" eb="7">
      <t>カンガ</t>
    </rPh>
    <rPh sb="9" eb="11">
      <t>ジシン</t>
    </rPh>
    <rPh sb="21" eb="22">
      <t>フ</t>
    </rPh>
    <rPh sb="25" eb="26">
      <t>ミズカ</t>
    </rPh>
    <rPh sb="28" eb="29">
      <t>マワ</t>
    </rPh>
    <rPh sb="31" eb="32">
      <t>イ</t>
    </rPh>
    <rPh sb="34" eb="36">
      <t>シゴト</t>
    </rPh>
    <rPh sb="37" eb="39">
      <t>ジツゲン</t>
    </rPh>
    <rPh sb="44" eb="46">
      <t>ヒツヨウ</t>
    </rPh>
    <rPh sb="47" eb="48">
      <t>カンガ</t>
    </rPh>
    <rPh sb="49" eb="50">
      <t>カタ</t>
    </rPh>
    <rPh sb="55" eb="56">
      <t>マナ</t>
    </rPh>
    <rPh sb="66" eb="68">
      <t>コウジョウ</t>
    </rPh>
    <phoneticPr fontId="3"/>
  </si>
  <si>
    <t>①採用４年目の職員（本研修の修了者を除く）【指名】
②研修実施日現在育児休業中の職員で、本研修の聴講を希望する者【申込】
※上記①～②の対象職員以外であっても、所属長の承認を得た場合は、採用年次は問わず本研修を聴講可能。</t>
    <rPh sb="10" eb="11">
      <t>ホン</t>
    </rPh>
    <rPh sb="11" eb="13">
      <t>ケンシュウ</t>
    </rPh>
    <rPh sb="14" eb="17">
      <t>シュウリョウシャ</t>
    </rPh>
    <rPh sb="18" eb="19">
      <t>ノゾ</t>
    </rPh>
    <rPh sb="22" eb="24">
      <t>シメイ</t>
    </rPh>
    <rPh sb="27" eb="29">
      <t>ケンシュウ</t>
    </rPh>
    <rPh sb="29" eb="31">
      <t>ジッシ</t>
    </rPh>
    <rPh sb="31" eb="32">
      <t>ビ</t>
    </rPh>
    <rPh sb="32" eb="34">
      <t>ゲンザイ</t>
    </rPh>
    <rPh sb="57" eb="59">
      <t>モウシコミ</t>
    </rPh>
    <rPh sb="62" eb="64">
      <t>ジョウキ</t>
    </rPh>
    <rPh sb="68" eb="70">
      <t>タイショウ</t>
    </rPh>
    <rPh sb="70" eb="72">
      <t>ショクイン</t>
    </rPh>
    <rPh sb="72" eb="74">
      <t>イガイ</t>
    </rPh>
    <rPh sb="80" eb="83">
      <t>ショゾクチョウ</t>
    </rPh>
    <rPh sb="84" eb="86">
      <t>ショウニン</t>
    </rPh>
    <rPh sb="87" eb="88">
      <t>エ</t>
    </rPh>
    <rPh sb="89" eb="91">
      <t>バアイ</t>
    </rPh>
    <rPh sb="93" eb="95">
      <t>サイヨウ</t>
    </rPh>
    <rPh sb="95" eb="97">
      <t>ネンジ</t>
    </rPh>
    <rPh sb="98" eb="99">
      <t>ト</t>
    </rPh>
    <rPh sb="101" eb="102">
      <t>ホン</t>
    </rPh>
    <rPh sb="102" eb="104">
      <t>ケンシュウ</t>
    </rPh>
    <rPh sb="105" eb="107">
      <t>チョウコウ</t>
    </rPh>
    <rPh sb="107" eb="109">
      <t>カノウ</t>
    </rPh>
    <phoneticPr fontId="3"/>
  </si>
  <si>
    <t>昨年度</t>
    <rPh sb="0" eb="1">
      <t>サク</t>
    </rPh>
    <rPh sb="1" eb="2">
      <t>ネン</t>
    </rPh>
    <rPh sb="2" eb="3">
      <t>ド</t>
    </rPh>
    <phoneticPr fontId="3"/>
  </si>
  <si>
    <t xml:space="preserve">令和６年７月３０日（火）、３１日（水）、８月５日（月）、６日（火）、７日（水）、９日（金）
</t>
    <rPh sb="10" eb="11">
      <t>カ</t>
    </rPh>
    <rPh sb="17" eb="18">
      <t>スイ</t>
    </rPh>
    <rPh sb="21" eb="22">
      <t>ガツ</t>
    </rPh>
    <rPh sb="25" eb="26">
      <t>ゲツ</t>
    </rPh>
    <rPh sb="29" eb="30">
      <t>ニチ</t>
    </rPh>
    <rPh sb="31" eb="32">
      <t>カ</t>
    </rPh>
    <rPh sb="35" eb="36">
      <t>ニチ</t>
    </rPh>
    <rPh sb="37" eb="38">
      <t>スイ</t>
    </rPh>
    <rPh sb="41" eb="42">
      <t>ニチ</t>
    </rPh>
    <rPh sb="43" eb="44">
      <t>キン</t>
    </rPh>
    <phoneticPr fontId="3"/>
  </si>
  <si>
    <t>各日１３時００分～１７時３０分</t>
    <rPh sb="0" eb="2">
      <t>カクジツ</t>
    </rPh>
    <rPh sb="4" eb="5">
      <t>ジ</t>
    </rPh>
    <rPh sb="7" eb="8">
      <t>フン</t>
    </rPh>
    <rPh sb="11" eb="12">
      <t>ジ</t>
    </rPh>
    <rPh sb="14" eb="15">
      <t>フン</t>
    </rPh>
    <phoneticPr fontId="3"/>
  </si>
  <si>
    <t>職員研修センター　研修室大（咲洲庁舎32階）</t>
    <rPh sb="0" eb="4">
      <t>ショクインケンシュウ</t>
    </rPh>
    <rPh sb="9" eb="12">
      <t>ケンシュウシツ</t>
    </rPh>
    <rPh sb="12" eb="13">
      <t>ダイ</t>
    </rPh>
    <rPh sb="14" eb="16">
      <t>サキシマ</t>
    </rPh>
    <rPh sb="16" eb="18">
      <t>チョウシャ</t>
    </rPh>
    <rPh sb="20" eb="21">
      <t>カイ</t>
    </rPh>
    <phoneticPr fontId="3"/>
  </si>
  <si>
    <t>4.5H</t>
    <phoneticPr fontId="3"/>
  </si>
  <si>
    <t>「自分らしく活躍するために」</t>
    <phoneticPr fontId="3"/>
  </si>
  <si>
    <t>２Ｈ</t>
    <phoneticPr fontId="3"/>
  </si>
  <si>
    <t>・はじめに　キャリア４の振り返り</t>
    <rPh sb="12" eb="13">
      <t>フ</t>
    </rPh>
    <rPh sb="14" eb="15">
      <t>カエ</t>
    </rPh>
    <phoneticPr fontId="3"/>
  </si>
  <si>
    <t>・ダイバーシティ推進</t>
    <rPh sb="8" eb="10">
      <t>スイシン</t>
    </rPh>
    <phoneticPr fontId="3"/>
  </si>
  <si>
    <t>・多様な人材が活躍できる組織作り</t>
    <rPh sb="1" eb="3">
      <t>タヨウ</t>
    </rPh>
    <rPh sb="4" eb="6">
      <t>ジンザイ</t>
    </rPh>
    <rPh sb="7" eb="9">
      <t>カツヤク</t>
    </rPh>
    <rPh sb="12" eb="14">
      <t>ソシキ</t>
    </rPh>
    <rPh sb="14" eb="15">
      <t>ヅク</t>
    </rPh>
    <phoneticPr fontId="3"/>
  </si>
  <si>
    <t>パネルディスカッション動画視聴</t>
    <rPh sb="11" eb="15">
      <t>ドウガシチョウ</t>
    </rPh>
    <phoneticPr fontId="3"/>
  </si>
  <si>
    <t>コーディネーター：</t>
    <phoneticPr fontId="3"/>
  </si>
  <si>
    <t>・これまでの仕事の紹介</t>
    <rPh sb="6" eb="8">
      <t>シゴト</t>
    </rPh>
    <rPh sb="9" eb="11">
      <t>ショウカイ</t>
    </rPh>
    <phoneticPr fontId="3"/>
  </si>
  <si>
    <t>(キャリアパスとライフイベントのタイミング等)</t>
    <phoneticPr fontId="3"/>
  </si>
  <si>
    <t>吉田　真知子　講師</t>
    <rPh sb="0" eb="2">
      <t>ヨシダ</t>
    </rPh>
    <rPh sb="3" eb="6">
      <t>マチコ</t>
    </rPh>
    <rPh sb="7" eb="9">
      <t>コウシ</t>
    </rPh>
    <phoneticPr fontId="3"/>
  </si>
  <si>
    <t>・仕事上でぶつかった壁</t>
    <rPh sb="1" eb="4">
      <t>シゴトジョウ</t>
    </rPh>
    <rPh sb="10" eb="11">
      <t>カベ</t>
    </rPh>
    <phoneticPr fontId="3"/>
  </si>
  <si>
    <t>パネリスト：</t>
    <phoneticPr fontId="3"/>
  </si>
  <si>
    <t>・現在の業務における魅力・やりがい</t>
    <phoneticPr fontId="3"/>
  </si>
  <si>
    <t>行政職①</t>
    <rPh sb="0" eb="2">
      <t>ギョウセイ</t>
    </rPh>
    <rPh sb="2" eb="3">
      <t>ショク</t>
    </rPh>
    <phoneticPr fontId="3"/>
  </si>
  <si>
    <t>・乗り越えるための工夫</t>
    <phoneticPr fontId="3"/>
  </si>
  <si>
    <t>スマートシティ戦略部 特区推進課</t>
    <rPh sb="7" eb="9">
      <t>センリャク</t>
    </rPh>
    <rPh sb="9" eb="10">
      <t>ブ</t>
    </rPh>
    <rPh sb="11" eb="13">
      <t>トック</t>
    </rPh>
    <rPh sb="13" eb="16">
      <t>スイシンカ</t>
    </rPh>
    <phoneticPr fontId="3"/>
  </si>
  <si>
    <t>・質疑応答</t>
    <rPh sb="1" eb="5">
      <t>シツギオウトウ</t>
    </rPh>
    <phoneticPr fontId="3"/>
  </si>
  <si>
    <t>行政職②</t>
    <rPh sb="0" eb="3">
      <t>ギョウセイショク</t>
    </rPh>
    <phoneticPr fontId="3"/>
  </si>
  <si>
    <t>環境農林水産部 環境農林水産総務課</t>
    <rPh sb="0" eb="6">
      <t>カンキョウノウリンスイサン</t>
    </rPh>
    <rPh sb="8" eb="10">
      <t>カンキョウ</t>
    </rPh>
    <rPh sb="10" eb="12">
      <t>ノウリン</t>
    </rPh>
    <rPh sb="12" eb="14">
      <t>スイサン</t>
    </rPh>
    <rPh sb="14" eb="17">
      <t>ソウムカ</t>
    </rPh>
    <rPh sb="16" eb="17">
      <t>カ</t>
    </rPh>
    <phoneticPr fontId="3"/>
  </si>
  <si>
    <t>行政職③</t>
    <rPh sb="0" eb="3">
      <t>ギョウセイショク</t>
    </rPh>
    <phoneticPr fontId="3"/>
  </si>
  <si>
    <t>総務部 人事課</t>
    <rPh sb="0" eb="3">
      <t>ソウムブ</t>
    </rPh>
    <rPh sb="4" eb="7">
      <t>ジンジカ</t>
    </rPh>
    <phoneticPr fontId="3"/>
  </si>
  <si>
    <t>技術職①</t>
    <rPh sb="0" eb="3">
      <t>ギジュツショク</t>
    </rPh>
    <phoneticPr fontId="3"/>
  </si>
  <si>
    <t>都市整備部 住宅建築局 審査指導課</t>
    <phoneticPr fontId="3"/>
  </si>
  <si>
    <t>技術職②</t>
    <rPh sb="0" eb="3">
      <t>ギジュツショク</t>
    </rPh>
    <phoneticPr fontId="3"/>
  </si>
  <si>
    <t>健康医療部 食の安全推進課</t>
    <rPh sb="0" eb="2">
      <t>ケンコウ</t>
    </rPh>
    <rPh sb="2" eb="4">
      <t>イ_x0000__x0000__x0002_</t>
    </rPh>
    <rPh sb="4" eb="5">
      <t>_x0004_</t>
    </rPh>
    <rPh sb="6" eb="7">
      <t>_x0002__x0002__x0008_</t>
    </rPh>
    <rPh sb="8" eb="10">
      <t>_x0004__x0001_	_x0006_</t>
    </rPh>
    <rPh sb="10" eb="12">
      <t>_x0001__x000C__x0008__x0002_</t>
    </rPh>
    <rPh sb="12" eb="13">
      <t/>
    </rPh>
    <phoneticPr fontId="3"/>
  </si>
  <si>
    <t>技術職③</t>
    <rPh sb="0" eb="3">
      <t>ギジュツショク</t>
    </rPh>
    <phoneticPr fontId="3"/>
  </si>
  <si>
    <t>環境農林水産部 農政室</t>
    <rPh sb="0" eb="6">
      <t>カンキョウノウリンスイサン</t>
    </rPh>
    <rPh sb="6" eb="7">
      <t>ブ</t>
    </rPh>
    <rPh sb="8" eb="10">
      <t>ノウセイ</t>
    </rPh>
    <rPh sb="10" eb="11">
      <t>シツ</t>
    </rPh>
    <phoneticPr fontId="3"/>
  </si>
  <si>
    <t>研修の振り返り</t>
    <rPh sb="0" eb="2">
      <t>ケンシュウ</t>
    </rPh>
    <rPh sb="3" eb="4">
      <t>フ</t>
    </rPh>
    <rPh sb="5" eb="6">
      <t>カエ</t>
    </rPh>
    <phoneticPr fontId="3"/>
  </si>
  <si>
    <t>・パネルディスカッションの動画を見て</t>
    <rPh sb="13" eb="15">
      <t>ドウガ</t>
    </rPh>
    <rPh sb="16" eb="17">
      <t>ミ</t>
    </rPh>
    <phoneticPr fontId="3"/>
  </si>
  <si>
    <t xml:space="preserve">研修名（科目名）：行政法研修 </t>
    <rPh sb="0" eb="2">
      <t>ケンシュウ</t>
    </rPh>
    <rPh sb="2" eb="3">
      <t>メイ</t>
    </rPh>
    <rPh sb="4" eb="7">
      <t>カモクメイ</t>
    </rPh>
    <rPh sb="9" eb="12">
      <t>ギョウセイホウ</t>
    </rPh>
    <rPh sb="12" eb="14">
      <t>ケンシュウ</t>
    </rPh>
    <phoneticPr fontId="3"/>
  </si>
  <si>
    <t>行政法の基礎知識を習得することにより、職務上の法律問題に対応できる能力を養成する。</t>
    <phoneticPr fontId="3"/>
  </si>
  <si>
    <t>１班：令和６年９月４日（水）、１３日（金）、２４日（火）</t>
    <rPh sb="1" eb="2">
      <t>パン</t>
    </rPh>
    <rPh sb="3" eb="5">
      <t>レイワ</t>
    </rPh>
    <rPh sb="6" eb="7">
      <t>ネン</t>
    </rPh>
    <rPh sb="17" eb="18">
      <t>ニチ</t>
    </rPh>
    <rPh sb="19" eb="20">
      <t>キン</t>
    </rPh>
    <rPh sb="24" eb="25">
      <t>ニチ</t>
    </rPh>
    <rPh sb="26" eb="27">
      <t>カ</t>
    </rPh>
    <phoneticPr fontId="3"/>
  </si>
  <si>
    <t>２班：令和６年９月９日（月）、１７日（火）、２６日（木）</t>
    <rPh sb="12" eb="13">
      <t>ゲツ</t>
    </rPh>
    <rPh sb="19" eb="20">
      <t>ヒ</t>
    </rPh>
    <rPh sb="26" eb="27">
      <t>モク</t>
    </rPh>
    <phoneticPr fontId="3"/>
  </si>
  <si>
    <t>３班：令和６年９月１０日（火）、１９日（木）、２７日（金）</t>
    <rPh sb="13" eb="14">
      <t>カ</t>
    </rPh>
    <rPh sb="20" eb="21">
      <t>モク</t>
    </rPh>
    <rPh sb="27" eb="28">
      <t>キン</t>
    </rPh>
    <phoneticPr fontId="3"/>
  </si>
  <si>
    <t>４班：令和６年９月１２日（木）、２０日（金）、３０日（月）</t>
    <rPh sb="13" eb="14">
      <t>キ</t>
    </rPh>
    <rPh sb="20" eb="21">
      <t>キン</t>
    </rPh>
    <rPh sb="27" eb="28">
      <t>ゲツ</t>
    </rPh>
    <phoneticPr fontId="3"/>
  </si>
  <si>
    <t>各日とも９時３０分～１７時３０分</t>
    <rPh sb="0" eb="1">
      <t>カク</t>
    </rPh>
    <rPh sb="1" eb="2">
      <t>ヒ</t>
    </rPh>
    <rPh sb="5" eb="6">
      <t>ジ</t>
    </rPh>
    <rPh sb="8" eb="9">
      <t>フン</t>
    </rPh>
    <rPh sb="12" eb="13">
      <t>ジ</t>
    </rPh>
    <rPh sb="15" eb="16">
      <t>フン</t>
    </rPh>
    <phoneticPr fontId="3"/>
  </si>
  <si>
    <t>21Ｈ</t>
    <phoneticPr fontId="3"/>
  </si>
  <si>
    <t>１．行政法のすがた</t>
    <rPh sb="2" eb="5">
      <t>ギョウセイホウ</t>
    </rPh>
    <phoneticPr fontId="3"/>
  </si>
  <si>
    <t>岡 英男　講師</t>
    <rPh sb="0" eb="1">
      <t>オカ</t>
    </rPh>
    <rPh sb="2" eb="4">
      <t>ヒデオ</t>
    </rPh>
    <phoneticPr fontId="3"/>
  </si>
  <si>
    <t>２．行政の組織</t>
    <rPh sb="2" eb="4">
      <t>ギョウセイ</t>
    </rPh>
    <rPh sb="5" eb="7">
      <t>ソシキ</t>
    </rPh>
    <phoneticPr fontId="3"/>
  </si>
  <si>
    <t>３．行政組織を支える人・物</t>
    <phoneticPr fontId="3"/>
  </si>
  <si>
    <t>４．行政の作用</t>
    <rPh sb="2" eb="4">
      <t>ギョウセイ</t>
    </rPh>
    <rPh sb="5" eb="7">
      <t>サヨウ</t>
    </rPh>
    <phoneticPr fontId="3"/>
  </si>
  <si>
    <t>５．行政手続</t>
    <rPh sb="2" eb="4">
      <t>ギョウセイ</t>
    </rPh>
    <rPh sb="4" eb="6">
      <t>テツヅキ</t>
    </rPh>
    <phoneticPr fontId="3"/>
  </si>
  <si>
    <t>６．行政活動からの救済</t>
    <rPh sb="2" eb="4">
      <t>ギョウセイ</t>
    </rPh>
    <rPh sb="4" eb="6">
      <t>カツドウ</t>
    </rPh>
    <rPh sb="9" eb="11">
      <t>キュウサイ</t>
    </rPh>
    <phoneticPr fontId="3"/>
  </si>
  <si>
    <t>７．理解度テスト</t>
    <rPh sb="2" eb="5">
      <t>リカイド</t>
    </rPh>
    <phoneticPr fontId="3"/>
  </si>
  <si>
    <t xml:space="preserve">研修名（科目名）：簿記研修 </t>
    <rPh sb="0" eb="2">
      <t>ケンシュウ</t>
    </rPh>
    <rPh sb="2" eb="3">
      <t>メイ</t>
    </rPh>
    <rPh sb="4" eb="7">
      <t>カモクメイ</t>
    </rPh>
    <rPh sb="9" eb="11">
      <t>ボキ</t>
    </rPh>
    <rPh sb="11" eb="13">
      <t>ケンシュウ</t>
    </rPh>
    <phoneticPr fontId="3"/>
  </si>
  <si>
    <t>基本的な会計知識（簿記検定３級程度）を習得し、業務に必要な経理能力等の向上を図る。</t>
  </si>
  <si>
    <t>申込</t>
    <rPh sb="0" eb="1">
      <t>モウ</t>
    </rPh>
    <rPh sb="1" eb="2">
      <t>コ</t>
    </rPh>
    <phoneticPr fontId="3"/>
  </si>
  <si>
    <t>・eラーニング視聴期間：6月5日～7月25日
・理解度テスト：7月25日　9時45分～12時（試験時間10時～12時）
・理解度テスト解説講義視聴期間：7月26日～8月23日</t>
    <rPh sb="7" eb="9">
      <t>シチョウ</t>
    </rPh>
    <rPh sb="9" eb="11">
      <t>キカン</t>
    </rPh>
    <rPh sb="13" eb="14">
      <t>ガツ</t>
    </rPh>
    <rPh sb="15" eb="16">
      <t>カ</t>
    </rPh>
    <rPh sb="18" eb="19">
      <t>ガツ</t>
    </rPh>
    <rPh sb="21" eb="22">
      <t>ニチ</t>
    </rPh>
    <rPh sb="24" eb="27">
      <t>リカイド</t>
    </rPh>
    <rPh sb="32" eb="33">
      <t>ガツ</t>
    </rPh>
    <rPh sb="35" eb="36">
      <t>ニチ</t>
    </rPh>
    <rPh sb="38" eb="39">
      <t>ジ</t>
    </rPh>
    <rPh sb="41" eb="42">
      <t>フン</t>
    </rPh>
    <rPh sb="45" eb="46">
      <t>ジ</t>
    </rPh>
    <rPh sb="47" eb="49">
      <t>シケン</t>
    </rPh>
    <rPh sb="49" eb="51">
      <t>ジカン</t>
    </rPh>
    <rPh sb="53" eb="54">
      <t>ジ</t>
    </rPh>
    <rPh sb="57" eb="58">
      <t>ジ</t>
    </rPh>
    <rPh sb="61" eb="64">
      <t>リカイド</t>
    </rPh>
    <rPh sb="67" eb="71">
      <t>カイセツコウギ</t>
    </rPh>
    <rPh sb="71" eb="75">
      <t>シチョウキカン</t>
    </rPh>
    <rPh sb="77" eb="78">
      <t>ガツ</t>
    </rPh>
    <rPh sb="80" eb="81">
      <t>ニチ</t>
    </rPh>
    <rPh sb="83" eb="84">
      <t>ガツ</t>
    </rPh>
    <rPh sb="86" eb="87">
      <t>ニチ</t>
    </rPh>
    <phoneticPr fontId="3"/>
  </si>
  <si>
    <t>【理解度テスト】職員研修センター　研修室大（咲洲庁舎３２階）</t>
    <rPh sb="1" eb="4">
      <t>リカイド</t>
    </rPh>
    <phoneticPr fontId="3"/>
  </si>
  <si>
    <t>28H</t>
    <phoneticPr fontId="3"/>
  </si>
  <si>
    <t>講義と演習（eラーニング）</t>
    <rPh sb="0" eb="2">
      <t>コウギ</t>
    </rPh>
    <rPh sb="3" eb="5">
      <t>エンシュウ</t>
    </rPh>
    <phoneticPr fontId="3"/>
  </si>
  <si>
    <t>5H</t>
    <phoneticPr fontId="3"/>
  </si>
  <si>
    <t>第1回</t>
    <rPh sb="0" eb="1">
      <t>ダイ</t>
    </rPh>
    <rPh sb="2" eb="3">
      <t>カイ</t>
    </rPh>
    <phoneticPr fontId="3"/>
  </si>
  <si>
    <t>株式会社東京リーガルマインド
高井 薫　講師</t>
    <rPh sb="0" eb="2">
      <t>カブシキ</t>
    </rPh>
    <rPh sb="2" eb="4">
      <t>カイシャ</t>
    </rPh>
    <rPh sb="4" eb="6">
      <t>トウキョウ</t>
    </rPh>
    <rPh sb="15" eb="17">
      <t>タカイ</t>
    </rPh>
    <rPh sb="18" eb="19">
      <t>カオル</t>
    </rPh>
    <phoneticPr fontId="3"/>
  </si>
  <si>
    <t>簿記とは
簿記、貸借対照表、損益計算書、商品売買、現金・預金 等</t>
    <rPh sb="0" eb="2">
      <t>ボキ</t>
    </rPh>
    <rPh sb="5" eb="7">
      <t>ボキ</t>
    </rPh>
    <rPh sb="8" eb="13">
      <t>タイシャクタイショウヒョウ</t>
    </rPh>
    <rPh sb="14" eb="19">
      <t>ソンエキケイサンショ</t>
    </rPh>
    <rPh sb="20" eb="24">
      <t>ショウヒンバイバイ</t>
    </rPh>
    <rPh sb="25" eb="27">
      <t>ゲンキン</t>
    </rPh>
    <rPh sb="28" eb="30">
      <t>ヨキン</t>
    </rPh>
    <rPh sb="31" eb="32">
      <t>トウ</t>
    </rPh>
    <phoneticPr fontId="3"/>
  </si>
  <si>
    <t>第2回</t>
    <rPh sb="0" eb="1">
      <t>ダイ</t>
    </rPh>
    <rPh sb="2" eb="3">
      <t>カイ</t>
    </rPh>
    <phoneticPr fontId="3"/>
  </si>
  <si>
    <t>商品売買と債権・債務、そのほかの債権・債務 等</t>
    <rPh sb="0" eb="4">
      <t>ショウヒンバイバイ</t>
    </rPh>
    <rPh sb="5" eb="7">
      <t>サイケン</t>
    </rPh>
    <rPh sb="8" eb="10">
      <t>サイム</t>
    </rPh>
    <rPh sb="16" eb="18">
      <t>サイケン</t>
    </rPh>
    <rPh sb="19" eb="21">
      <t>サイム</t>
    </rPh>
    <rPh sb="22" eb="23">
      <t>トウ</t>
    </rPh>
    <phoneticPr fontId="3"/>
  </si>
  <si>
    <t>第3回</t>
    <rPh sb="0" eb="1">
      <t>ダイ</t>
    </rPh>
    <rPh sb="2" eb="3">
      <t>カイ</t>
    </rPh>
    <phoneticPr fontId="3"/>
  </si>
  <si>
    <t>税金、その他の取引、試算表、決算整理① 等</t>
    <rPh sb="0" eb="2">
      <t>ゼイキン</t>
    </rPh>
    <rPh sb="5" eb="6">
      <t>タ</t>
    </rPh>
    <rPh sb="7" eb="9">
      <t>トリヒキ</t>
    </rPh>
    <rPh sb="10" eb="13">
      <t>シサンヒョウ</t>
    </rPh>
    <rPh sb="14" eb="18">
      <t>ケッサンセイリ</t>
    </rPh>
    <rPh sb="20" eb="21">
      <t>トウ</t>
    </rPh>
    <phoneticPr fontId="3"/>
  </si>
  <si>
    <t>第4回</t>
    <rPh sb="0" eb="1">
      <t>ダイ</t>
    </rPh>
    <rPh sb="2" eb="3">
      <t>カイ</t>
    </rPh>
    <phoneticPr fontId="3"/>
  </si>
  <si>
    <t>決算整理②、決算整理③、精算表と帳簿の締切り 等</t>
    <rPh sb="0" eb="4">
      <t>ケッサンセイリ</t>
    </rPh>
    <rPh sb="6" eb="10">
      <t>ケッサンセイリ</t>
    </rPh>
    <rPh sb="12" eb="15">
      <t>セイサンヒョウ</t>
    </rPh>
    <rPh sb="16" eb="18">
      <t>チョウボ</t>
    </rPh>
    <rPh sb="19" eb="21">
      <t>シメキ</t>
    </rPh>
    <rPh sb="23" eb="24">
      <t>トウ</t>
    </rPh>
    <phoneticPr fontId="3"/>
  </si>
  <si>
    <t>第5回</t>
    <rPh sb="0" eb="1">
      <t>ダイ</t>
    </rPh>
    <rPh sb="2" eb="3">
      <t>カイ</t>
    </rPh>
    <phoneticPr fontId="3"/>
  </si>
  <si>
    <t>株式会社の資本、主要簿と補助簿、伝票会計、証ひょう 等</t>
    <rPh sb="0" eb="4">
      <t>カブシキガイシャ</t>
    </rPh>
    <rPh sb="5" eb="7">
      <t>シホン</t>
    </rPh>
    <rPh sb="8" eb="11">
      <t>シュヨウボ</t>
    </rPh>
    <rPh sb="12" eb="15">
      <t>ホジョボ</t>
    </rPh>
    <rPh sb="16" eb="18">
      <t>デンピョウ</t>
    </rPh>
    <rPh sb="18" eb="20">
      <t>カイケイ</t>
    </rPh>
    <rPh sb="21" eb="22">
      <t>ショウ</t>
    </rPh>
    <rPh sb="26" eb="27">
      <t>トウ</t>
    </rPh>
    <phoneticPr fontId="3"/>
  </si>
  <si>
    <t>理解度テスト解説</t>
    <phoneticPr fontId="3"/>
  </si>
  <si>
    <t>理解度テスト（集合研修）</t>
    <rPh sb="0" eb="3">
      <t>リカイド</t>
    </rPh>
    <rPh sb="7" eb="11">
      <t>シュウゴウケンシュウ</t>
    </rPh>
    <phoneticPr fontId="3"/>
  </si>
  <si>
    <t xml:space="preserve">研修名（科目名）：視覚障がい者に関する理解を深める研修 </t>
    <rPh sb="0" eb="2">
      <t>ケンシュウ</t>
    </rPh>
    <rPh sb="2" eb="3">
      <t>メイ</t>
    </rPh>
    <rPh sb="4" eb="7">
      <t>カモクメイ</t>
    </rPh>
    <rPh sb="9" eb="11">
      <t>シカク</t>
    </rPh>
    <rPh sb="11" eb="12">
      <t>ショウ</t>
    </rPh>
    <rPh sb="14" eb="15">
      <t>シャ</t>
    </rPh>
    <rPh sb="16" eb="17">
      <t>カン</t>
    </rPh>
    <rPh sb="19" eb="21">
      <t>リカイ</t>
    </rPh>
    <rPh sb="22" eb="23">
      <t>フカ</t>
    </rPh>
    <rPh sb="25" eb="27">
      <t>ケンシュウ</t>
    </rPh>
    <phoneticPr fontId="3"/>
  </si>
  <si>
    <t>点字の基礎知識の習得や点訳技術の演習等を通じて、視覚障がい者を取り巻く課題について理解を深める。</t>
    <phoneticPr fontId="3"/>
  </si>
  <si>
    <t>令和6年７月24日（水）　　９時３０分～１７時００分</t>
    <rPh sb="3" eb="4">
      <t>ネン</t>
    </rPh>
    <rPh sb="5" eb="6">
      <t>ガツ</t>
    </rPh>
    <rPh sb="8" eb="9">
      <t>ニチ</t>
    </rPh>
    <rPh sb="10" eb="11">
      <t>スイ</t>
    </rPh>
    <rPh sb="15" eb="16">
      <t>ジ</t>
    </rPh>
    <rPh sb="18" eb="19">
      <t>プン</t>
    </rPh>
    <rPh sb="22" eb="23">
      <t>ジ</t>
    </rPh>
    <rPh sb="25" eb="26">
      <t>フン</t>
    </rPh>
    <phoneticPr fontId="3"/>
  </si>
  <si>
    <t>　　　　７月３１日（水）　１３時００分～１７時００分</t>
    <rPh sb="5" eb="6">
      <t>ガツ</t>
    </rPh>
    <rPh sb="8" eb="9">
      <t>ニチ</t>
    </rPh>
    <rPh sb="10" eb="11">
      <t>スイ</t>
    </rPh>
    <rPh sb="15" eb="16">
      <t>ジ</t>
    </rPh>
    <rPh sb="18" eb="19">
      <t>フン</t>
    </rPh>
    <rPh sb="22" eb="23">
      <t>ジ</t>
    </rPh>
    <rPh sb="25" eb="26">
      <t>フン</t>
    </rPh>
    <phoneticPr fontId="3"/>
  </si>
  <si>
    <t>職員研修センター　OA研修室（咲洲庁舎32階）</t>
    <rPh sb="0" eb="2">
      <t>ショクイン</t>
    </rPh>
    <rPh sb="2" eb="4">
      <t>ケンシュウ</t>
    </rPh>
    <rPh sb="11" eb="14">
      <t>ケンシュウシツ</t>
    </rPh>
    <rPh sb="15" eb="17">
      <t>サキシマ</t>
    </rPh>
    <rPh sb="17" eb="19">
      <t>チョウシャ</t>
    </rPh>
    <rPh sb="21" eb="22">
      <t>カイ</t>
    </rPh>
    <phoneticPr fontId="3"/>
  </si>
  <si>
    <t>講義　</t>
    <phoneticPr fontId="3"/>
  </si>
  <si>
    <t>視覚障がい者と福祉</t>
    <phoneticPr fontId="3"/>
  </si>
  <si>
    <t>・障害者基本法、障害者差別解消法</t>
    <rPh sb="1" eb="4">
      <t>ショウガイシャ</t>
    </rPh>
    <rPh sb="4" eb="7">
      <t>キホンホウ</t>
    </rPh>
    <rPh sb="8" eb="11">
      <t>ショウガイシャ</t>
    </rPh>
    <rPh sb="11" eb="13">
      <t>サベツ</t>
    </rPh>
    <rPh sb="13" eb="15">
      <t>カイショウ</t>
    </rPh>
    <rPh sb="15" eb="16">
      <t>ホウ</t>
    </rPh>
    <phoneticPr fontId="3"/>
  </si>
  <si>
    <t>障がい福祉室自立支援課</t>
    <rPh sb="0" eb="1">
      <t>ショウ</t>
    </rPh>
    <rPh sb="3" eb="5">
      <t>フクシ</t>
    </rPh>
    <rPh sb="5" eb="6">
      <t>シツ</t>
    </rPh>
    <phoneticPr fontId="3"/>
  </si>
  <si>
    <t>・視覚障がい者に対する基本的な応対方法</t>
    <rPh sb="15" eb="17">
      <t>オウタイ</t>
    </rPh>
    <rPh sb="17" eb="19">
      <t>ホウホウ</t>
    </rPh>
    <phoneticPr fontId="3"/>
  </si>
  <si>
    <t>・視覚障がい者の方に出会ったら</t>
    <phoneticPr fontId="3"/>
  </si>
  <si>
    <t>点字の基礎</t>
    <phoneticPr fontId="3"/>
  </si>
  <si>
    <t>1Ｈ50Ｍ</t>
    <phoneticPr fontId="3"/>
  </si>
  <si>
    <t>・点字の成り立ち</t>
    <rPh sb="4" eb="5">
      <t>ナ</t>
    </rPh>
    <rPh sb="6" eb="7">
      <t>タ</t>
    </rPh>
    <phoneticPr fontId="3"/>
  </si>
  <si>
    <t>大阪府立大阪南視覚支援学校</t>
    <phoneticPr fontId="3"/>
  </si>
  <si>
    <t>・点字の仕組み　など</t>
    <phoneticPr fontId="3"/>
  </si>
  <si>
    <t>実習</t>
    <rPh sb="0" eb="2">
      <t>ジッシュウ</t>
    </rPh>
    <phoneticPr fontId="3"/>
  </si>
  <si>
    <t>点字実習①</t>
    <phoneticPr fontId="3"/>
  </si>
  <si>
    <t>4Ｈ</t>
    <phoneticPr fontId="3"/>
  </si>
  <si>
    <t>・点字の表記・読み書き</t>
    <phoneticPr fontId="3"/>
  </si>
  <si>
    <t>・分かち書き</t>
    <phoneticPr fontId="3"/>
  </si>
  <si>
    <t>・アルファベット</t>
    <phoneticPr fontId="3"/>
  </si>
  <si>
    <t>・数字　など</t>
    <rPh sb="1" eb="3">
      <t>スウジ</t>
    </rPh>
    <phoneticPr fontId="3"/>
  </si>
  <si>
    <t>点字実習②</t>
    <phoneticPr fontId="3"/>
  </si>
  <si>
    <t>・記号</t>
    <phoneticPr fontId="3"/>
  </si>
  <si>
    <t>大阪府立大阪南視覚支援学校　</t>
    <phoneticPr fontId="3"/>
  </si>
  <si>
    <t>・助詞、助動詞、形式名詞　など</t>
    <rPh sb="1" eb="3">
      <t>ジョシ</t>
    </rPh>
    <rPh sb="4" eb="7">
      <t>ジョドウシ</t>
    </rPh>
    <rPh sb="8" eb="10">
      <t>ケイシキ</t>
    </rPh>
    <rPh sb="10" eb="12">
      <t>メイシ</t>
    </rPh>
    <phoneticPr fontId="3"/>
  </si>
  <si>
    <t>・特殊文字</t>
    <rPh sb="1" eb="3">
      <t>トクシュ</t>
    </rPh>
    <rPh sb="3" eb="5">
      <t>モジ</t>
    </rPh>
    <phoneticPr fontId="3"/>
  </si>
  <si>
    <t>講義　</t>
    <rPh sb="0" eb="2">
      <t>コウギ</t>
    </rPh>
    <phoneticPr fontId="3"/>
  </si>
  <si>
    <t>視覚障がい者への理解</t>
    <phoneticPr fontId="3"/>
  </si>
  <si>
    <t>・視覚に障がいがあるということ</t>
    <rPh sb="1" eb="3">
      <t>シカク</t>
    </rPh>
    <rPh sb="4" eb="5">
      <t>ショウ</t>
    </rPh>
    <phoneticPr fontId="3"/>
  </si>
  <si>
    <t>・見え方の一例</t>
    <rPh sb="1" eb="2">
      <t>ミ</t>
    </rPh>
    <rPh sb="3" eb="4">
      <t>カタ</t>
    </rPh>
    <rPh sb="5" eb="7">
      <t>イチレイ</t>
    </rPh>
    <phoneticPr fontId="3"/>
  </si>
  <si>
    <t>・視覚支援学校の紹介</t>
    <rPh sb="1" eb="3">
      <t>シカク</t>
    </rPh>
    <rPh sb="3" eb="5">
      <t>シエン</t>
    </rPh>
    <rPh sb="5" eb="7">
      <t>ガッコウ</t>
    </rPh>
    <rPh sb="8" eb="10">
      <t>ショウカイ</t>
    </rPh>
    <phoneticPr fontId="3"/>
  </si>
  <si>
    <t>・合理的配慮と基礎的環境整備</t>
    <rPh sb="1" eb="4">
      <t>ゴウリテキ</t>
    </rPh>
    <rPh sb="4" eb="6">
      <t>ハイリョ</t>
    </rPh>
    <rPh sb="7" eb="10">
      <t>キソテキ</t>
    </rPh>
    <rPh sb="10" eb="12">
      <t>カンキョウ</t>
    </rPh>
    <rPh sb="12" eb="14">
      <t>セイビ</t>
    </rPh>
    <phoneticPr fontId="3"/>
  </si>
  <si>
    <t>点字実習③</t>
    <phoneticPr fontId="3"/>
  </si>
  <si>
    <t>・点字器を使用した実習</t>
    <phoneticPr fontId="3"/>
  </si>
  <si>
    <t>・名刺の作成</t>
    <phoneticPr fontId="3"/>
  </si>
  <si>
    <t xml:space="preserve">研修名（科目名）：聴覚障がい者に関する理解を深める研修 </t>
    <rPh sb="0" eb="2">
      <t>ケンシュウ</t>
    </rPh>
    <rPh sb="2" eb="3">
      <t>メイ</t>
    </rPh>
    <rPh sb="4" eb="7">
      <t>カモクメイ</t>
    </rPh>
    <rPh sb="9" eb="11">
      <t>チョウカク</t>
    </rPh>
    <rPh sb="11" eb="12">
      <t>ショウ</t>
    </rPh>
    <rPh sb="14" eb="15">
      <t>シャ</t>
    </rPh>
    <rPh sb="16" eb="17">
      <t>カン</t>
    </rPh>
    <rPh sb="19" eb="21">
      <t>リカイ</t>
    </rPh>
    <rPh sb="22" eb="23">
      <t>フカ</t>
    </rPh>
    <rPh sb="25" eb="27">
      <t>ケンシュウ</t>
    </rPh>
    <phoneticPr fontId="3"/>
  </si>
  <si>
    <t>聴覚障がい体験や基礎的な手話実習を通じて、聴覚障がい者を取り巻く課題について理解を深める。</t>
    <phoneticPr fontId="3"/>
  </si>
  <si>
    <t>（申込のみ）</t>
    <rPh sb="1" eb="3">
      <t>モウシコミ</t>
    </rPh>
    <phoneticPr fontId="3"/>
  </si>
  <si>
    <t>令和６年８月１９日（月）１３：５０～１７：３０</t>
    <rPh sb="0" eb="2">
      <t>レイワ</t>
    </rPh>
    <rPh sb="3" eb="4">
      <t>ネン</t>
    </rPh>
    <rPh sb="5" eb="6">
      <t>ガツ</t>
    </rPh>
    <rPh sb="8" eb="9">
      <t>ニチ</t>
    </rPh>
    <rPh sb="10" eb="11">
      <t>ゲツ</t>
    </rPh>
    <phoneticPr fontId="3"/>
  </si>
  <si>
    <t>　　　　　　２２日（水）１３：００～１７：３０</t>
    <rPh sb="8" eb="9">
      <t>ニチ</t>
    </rPh>
    <rPh sb="10" eb="11">
      <t>スイ</t>
    </rPh>
    <phoneticPr fontId="3"/>
  </si>
  <si>
    <t>8H</t>
    <phoneticPr fontId="3"/>
  </si>
  <si>
    <t>聴覚障がい者と福祉</t>
    <rPh sb="0" eb="2">
      <t>チョウカク</t>
    </rPh>
    <phoneticPr fontId="3"/>
  </si>
  <si>
    <t>・聴覚障がい者とは</t>
    <rPh sb="1" eb="3">
      <t>チョウカク</t>
    </rPh>
    <rPh sb="3" eb="4">
      <t>ショウ</t>
    </rPh>
    <rPh sb="6" eb="7">
      <t>シャ</t>
    </rPh>
    <phoneticPr fontId="3"/>
  </si>
  <si>
    <t>障がい福祉室自立支援課</t>
    <rPh sb="0" eb="1">
      <t>ショウ</t>
    </rPh>
    <rPh sb="3" eb="6">
      <t>フクシシツ</t>
    </rPh>
    <rPh sb="6" eb="8">
      <t>ジリツ</t>
    </rPh>
    <phoneticPr fontId="3"/>
  </si>
  <si>
    <t>・手話通訳者や要約筆記者の養成・派遣について</t>
    <rPh sb="1" eb="3">
      <t>シュワ</t>
    </rPh>
    <rPh sb="3" eb="5">
      <t>ツウヤク</t>
    </rPh>
    <rPh sb="5" eb="6">
      <t>シャ</t>
    </rPh>
    <rPh sb="7" eb="9">
      <t>ヨウヤク</t>
    </rPh>
    <rPh sb="9" eb="11">
      <t>ヒッキ</t>
    </rPh>
    <rPh sb="11" eb="12">
      <t>シャ</t>
    </rPh>
    <rPh sb="13" eb="15">
      <t>ヨウセイ</t>
    </rPh>
    <rPh sb="16" eb="18">
      <t>ハケン</t>
    </rPh>
    <phoneticPr fontId="3"/>
  </si>
  <si>
    <t>・大阪府手話言語条例の制定まで</t>
    <rPh sb="1" eb="4">
      <t>オオサカフ</t>
    </rPh>
    <rPh sb="4" eb="6">
      <t>シュワ</t>
    </rPh>
    <rPh sb="6" eb="8">
      <t>ゲンゴ</t>
    </rPh>
    <rPh sb="8" eb="10">
      <t>ジョウレイ</t>
    </rPh>
    <rPh sb="11" eb="13">
      <t>セイテイ</t>
    </rPh>
    <phoneticPr fontId="3"/>
  </si>
  <si>
    <t>・大阪府手話言語条例の概要</t>
    <rPh sb="1" eb="4">
      <t>オオサカフ</t>
    </rPh>
    <rPh sb="4" eb="6">
      <t>シュワ</t>
    </rPh>
    <rPh sb="6" eb="8">
      <t>ゲンゴ</t>
    </rPh>
    <rPh sb="8" eb="10">
      <t>ジョウレイ</t>
    </rPh>
    <rPh sb="11" eb="13">
      <t>ガイヨウ</t>
    </rPh>
    <phoneticPr fontId="3"/>
  </si>
  <si>
    <t>手話実習①～②</t>
    <rPh sb="0" eb="2">
      <t>シュワ</t>
    </rPh>
    <rPh sb="2" eb="4">
      <t>ジッシュウ</t>
    </rPh>
    <phoneticPr fontId="3"/>
  </si>
  <si>
    <t>６Ｈ</t>
    <phoneticPr fontId="3"/>
  </si>
  <si>
    <t>・心のこもったコミュニケーションのために</t>
    <rPh sb="1" eb="2">
      <t>ココロ</t>
    </rPh>
    <phoneticPr fontId="3"/>
  </si>
  <si>
    <t>公益社団法人</t>
    <rPh sb="0" eb="2">
      <t>コウエキ</t>
    </rPh>
    <rPh sb="2" eb="6">
      <t>シャダンホウジン</t>
    </rPh>
    <phoneticPr fontId="3"/>
  </si>
  <si>
    <t>・聴覚障がい者の感じるバリア</t>
    <phoneticPr fontId="3"/>
  </si>
  <si>
    <t>大阪聴力障害者協会</t>
    <rPh sb="0" eb="2">
      <t>オオサカ</t>
    </rPh>
    <rPh sb="2" eb="4">
      <t>チョウリョク</t>
    </rPh>
    <rPh sb="4" eb="7">
      <t>ショウガイシャ</t>
    </rPh>
    <rPh sb="7" eb="9">
      <t>キョウカイ</t>
    </rPh>
    <phoneticPr fontId="3"/>
  </si>
  <si>
    <t>・障がいを受けた時期による違い</t>
    <rPh sb="1" eb="2">
      <t>ショウ</t>
    </rPh>
    <rPh sb="5" eb="6">
      <t>ウ</t>
    </rPh>
    <rPh sb="8" eb="10">
      <t>ジキ</t>
    </rPh>
    <rPh sb="13" eb="14">
      <t>チガ</t>
    </rPh>
    <phoneticPr fontId="3"/>
  </si>
  <si>
    <t>・聴覚障がいの程度等級</t>
    <rPh sb="7" eb="9">
      <t>テイド</t>
    </rPh>
    <rPh sb="9" eb="11">
      <t>トウキュウ</t>
    </rPh>
    <phoneticPr fontId="3"/>
  </si>
  <si>
    <t>・聴力障がいを持つ方とのコミュニケーション</t>
    <rPh sb="1" eb="3">
      <t>チョウリョク</t>
    </rPh>
    <rPh sb="3" eb="4">
      <t>ショウ</t>
    </rPh>
    <rPh sb="7" eb="8">
      <t>モ</t>
    </rPh>
    <rPh sb="9" eb="10">
      <t>カタ</t>
    </rPh>
    <phoneticPr fontId="3"/>
  </si>
  <si>
    <t>・老人性難聴の特性</t>
    <rPh sb="1" eb="4">
      <t>ロウジンセイ</t>
    </rPh>
    <rPh sb="4" eb="6">
      <t>ナンチョウ</t>
    </rPh>
    <rPh sb="7" eb="9">
      <t>トクセイ</t>
    </rPh>
    <phoneticPr fontId="3"/>
  </si>
  <si>
    <t>・手話実習　表現練習</t>
    <rPh sb="1" eb="5">
      <t>シュワジッシュウ</t>
    </rPh>
    <rPh sb="6" eb="8">
      <t>ヒョウゲン</t>
    </rPh>
    <rPh sb="8" eb="10">
      <t>レンシュウ</t>
    </rPh>
    <phoneticPr fontId="3"/>
  </si>
  <si>
    <t>聴覚障がい者への理解</t>
    <rPh sb="0" eb="2">
      <t>チョウカク</t>
    </rPh>
    <rPh sb="2" eb="3">
      <t>ショウ</t>
    </rPh>
    <rPh sb="5" eb="6">
      <t>シャ</t>
    </rPh>
    <rPh sb="8" eb="10">
      <t>リカイ</t>
    </rPh>
    <phoneticPr fontId="3"/>
  </si>
  <si>
    <t>1H２０Ｍ</t>
    <phoneticPr fontId="3"/>
  </si>
  <si>
    <t>・きこえについて</t>
    <phoneticPr fontId="3"/>
  </si>
  <si>
    <t>大阪府立　</t>
    <phoneticPr fontId="3"/>
  </si>
  <si>
    <t>　①聴覚障がい者になった原因</t>
    <rPh sb="2" eb="4">
      <t>チョウカク</t>
    </rPh>
    <rPh sb="4" eb="5">
      <t>ショウ</t>
    </rPh>
    <rPh sb="7" eb="8">
      <t>シャ</t>
    </rPh>
    <rPh sb="12" eb="14">
      <t>ゲンイン</t>
    </rPh>
    <phoneticPr fontId="3"/>
  </si>
  <si>
    <t>だいせん聴覚高等支援学校</t>
    <rPh sb="4" eb="6">
      <t>チョウカク</t>
    </rPh>
    <rPh sb="6" eb="8">
      <t>コウトウ</t>
    </rPh>
    <phoneticPr fontId="3"/>
  </si>
  <si>
    <t>　②聴力の変化</t>
    <rPh sb="2" eb="4">
      <t>チョウリョク</t>
    </rPh>
    <rPh sb="5" eb="7">
      <t>ヘンカ</t>
    </rPh>
    <phoneticPr fontId="3"/>
  </si>
  <si>
    <t>　③難聴の種類</t>
    <rPh sb="2" eb="4">
      <t>ナンチョウ</t>
    </rPh>
    <rPh sb="5" eb="7">
      <t>シュルイ</t>
    </rPh>
    <phoneticPr fontId="3"/>
  </si>
  <si>
    <t>　④左右の聴こえ方の違い</t>
    <rPh sb="2" eb="4">
      <t>サユウ</t>
    </rPh>
    <rPh sb="5" eb="6">
      <t>キ</t>
    </rPh>
    <rPh sb="8" eb="9">
      <t>カタ</t>
    </rPh>
    <rPh sb="10" eb="11">
      <t>チガ</t>
    </rPh>
    <phoneticPr fontId="3"/>
  </si>
  <si>
    <t>　⑤会話での聴こえ方</t>
    <rPh sb="2" eb="4">
      <t>カイワ</t>
    </rPh>
    <rPh sb="6" eb="7">
      <t>キ</t>
    </rPh>
    <rPh sb="9" eb="10">
      <t>カタ</t>
    </rPh>
    <phoneticPr fontId="3"/>
  </si>
  <si>
    <t>・職場でしていただけると嬉しいサポート</t>
    <rPh sb="1" eb="3">
      <t>ショクバ</t>
    </rPh>
    <rPh sb="12" eb="13">
      <t>ウレ</t>
    </rPh>
    <phoneticPr fontId="3"/>
  </si>
  <si>
    <t>・聴覚障がい体験</t>
    <rPh sb="1" eb="3">
      <t>チョウカク</t>
    </rPh>
    <rPh sb="3" eb="4">
      <t>ショウ</t>
    </rPh>
    <rPh sb="6" eb="8">
      <t>タイケン</t>
    </rPh>
    <phoneticPr fontId="3"/>
  </si>
  <si>
    <t>・便利な手話</t>
    <rPh sb="1" eb="3">
      <t>ベンリ</t>
    </rPh>
    <rPh sb="4" eb="6">
      <t>シュワ</t>
    </rPh>
    <phoneticPr fontId="3"/>
  </si>
  <si>
    <t xml:space="preserve">研修名（科目名）：主査級昇任考査必須研修 リスクマネジメント研修 </t>
    <rPh sb="0" eb="2">
      <t>ケンシュウ</t>
    </rPh>
    <rPh sb="2" eb="3">
      <t>メイ</t>
    </rPh>
    <rPh sb="4" eb="7">
      <t>カモクメイ</t>
    </rPh>
    <rPh sb="9" eb="11">
      <t>シュサ</t>
    </rPh>
    <rPh sb="11" eb="12">
      <t>キュウ</t>
    </rPh>
    <rPh sb="12" eb="14">
      <t>ショウニン</t>
    </rPh>
    <rPh sb="14" eb="16">
      <t>コウサ</t>
    </rPh>
    <rPh sb="16" eb="18">
      <t>ヒッス</t>
    </rPh>
    <rPh sb="30" eb="32">
      <t>ケンシュウ</t>
    </rPh>
    <phoneticPr fontId="3"/>
  </si>
  <si>
    <t>日常業務におけるリスクの予測と回避、発生した場合の対処法などを学ぶことにより、リスクマネジメントの仕組みを理解し、リスクマネジメントに配慮して判断し、行動する意識を高める。</t>
    <phoneticPr fontId="3"/>
  </si>
  <si>
    <t>令和6年度主査級昇任考査対象者及び次年度対象者（令和6年度末年齢28歳以上）のうち本研修の受講を希望する者で所属長が推薦する者</t>
    <phoneticPr fontId="3"/>
  </si>
  <si>
    <t>※主査級昇任考査の変更により対象者変更。</t>
    <rPh sb="1" eb="6">
      <t>シュサキュウショウニン</t>
    </rPh>
    <rPh sb="6" eb="8">
      <t>コウサ</t>
    </rPh>
    <rPh sb="9" eb="11">
      <t>ヘンコウ</t>
    </rPh>
    <rPh sb="14" eb="17">
      <t>タイショウシャ</t>
    </rPh>
    <rPh sb="17" eb="19">
      <t>ヘンコウ</t>
    </rPh>
    <phoneticPr fontId="3"/>
  </si>
  <si>
    <t>（2）</t>
    <phoneticPr fontId="3"/>
  </si>
  <si>
    <t>（１）を除く本研修の受講を希望する職員（令和6年度末年齢28歳以上）で、所属長が推薦する者</t>
    <phoneticPr fontId="3"/>
  </si>
  <si>
    <t>（3）</t>
    <phoneticPr fontId="3"/>
  </si>
  <si>
    <t>令和6年度新任主査級職員のうち本研修の未修了者（主査級昇任考査合格者のみ／過年度未了者含む）</t>
    <rPh sb="15" eb="18">
      <t>ホンケンシュウ</t>
    </rPh>
    <rPh sb="19" eb="23">
      <t>ミシュウリョウシャ</t>
    </rPh>
    <rPh sb="24" eb="27">
      <t>シュサキュウ</t>
    </rPh>
    <rPh sb="27" eb="29">
      <t>ショウニン</t>
    </rPh>
    <rPh sb="29" eb="31">
      <t>コウサ</t>
    </rPh>
    <rPh sb="31" eb="34">
      <t>ゴウカクシャ</t>
    </rPh>
    <phoneticPr fontId="3"/>
  </si>
  <si>
    <t>令和6年７月3日（水）、4日（木）、5日（金）、１6日（火）</t>
    <rPh sb="0" eb="1">
      <t>レイ</t>
    </rPh>
    <rPh sb="1" eb="2">
      <t>ワ</t>
    </rPh>
    <rPh sb="3" eb="4">
      <t>ネン</t>
    </rPh>
    <rPh sb="5" eb="6">
      <t>ガツ</t>
    </rPh>
    <rPh sb="9" eb="10">
      <t>スイ</t>
    </rPh>
    <rPh sb="15" eb="16">
      <t>モク</t>
    </rPh>
    <rPh sb="21" eb="22">
      <t>キン</t>
    </rPh>
    <rPh sb="26" eb="27">
      <t>ニチ</t>
    </rPh>
    <rPh sb="28" eb="29">
      <t>ヒ</t>
    </rPh>
    <phoneticPr fontId="3"/>
  </si>
  <si>
    <t>各日とも９時３０分～１７時３０分</t>
    <rPh sb="0" eb="2">
      <t>カクジツ</t>
    </rPh>
    <rPh sb="5" eb="6">
      <t>ジ</t>
    </rPh>
    <rPh sb="8" eb="9">
      <t>フン</t>
    </rPh>
    <phoneticPr fontId="3"/>
  </si>
  <si>
    <t>リスクマネジメントとは</t>
    <phoneticPr fontId="3"/>
  </si>
  <si>
    <t>深谷　弘明　講師</t>
    <rPh sb="0" eb="2">
      <t>フカヤ</t>
    </rPh>
    <rPh sb="3" eb="5">
      <t>ヒロアキ</t>
    </rPh>
    <rPh sb="6" eb="8">
      <t>コウシ</t>
    </rPh>
    <phoneticPr fontId="3"/>
  </si>
  <si>
    <t>リスクマネジメントの全体像</t>
    <rPh sb="10" eb="13">
      <t>ゼンタイゾウ</t>
    </rPh>
    <phoneticPr fontId="3"/>
  </si>
  <si>
    <t>リスクマネジメント方針の設定</t>
    <rPh sb="9" eb="11">
      <t>ホウシン</t>
    </rPh>
    <rPh sb="12" eb="14">
      <t>セッテイ</t>
    </rPh>
    <phoneticPr fontId="3"/>
  </si>
  <si>
    <t>重要リスクの特定</t>
    <rPh sb="0" eb="2">
      <t>ジュウヨウ</t>
    </rPh>
    <rPh sb="6" eb="8">
      <t>トクテイ</t>
    </rPh>
    <phoneticPr fontId="3"/>
  </si>
  <si>
    <t>リスクの分析・評価</t>
    <rPh sb="4" eb="6">
      <t>ブンセキ</t>
    </rPh>
    <rPh sb="7" eb="9">
      <t>ヒョウカ</t>
    </rPh>
    <phoneticPr fontId="3"/>
  </si>
  <si>
    <t>リスクへの対応</t>
    <rPh sb="5" eb="7">
      <t>タイオウ</t>
    </rPh>
    <phoneticPr fontId="3"/>
  </si>
  <si>
    <t>業務プロセスリスクの検討</t>
    <rPh sb="0" eb="2">
      <t>ギョウム</t>
    </rPh>
    <rPh sb="10" eb="12">
      <t>ケントウ</t>
    </rPh>
    <phoneticPr fontId="3"/>
  </si>
  <si>
    <t>危機発生時の対応</t>
    <rPh sb="0" eb="2">
      <t>キキ</t>
    </rPh>
    <rPh sb="2" eb="4">
      <t>ハッセイ</t>
    </rPh>
    <rPh sb="4" eb="5">
      <t>ジ</t>
    </rPh>
    <rPh sb="6" eb="8">
      <t>タイオウ</t>
    </rPh>
    <phoneticPr fontId="3"/>
  </si>
  <si>
    <t>リスクに強い職場づくり</t>
    <rPh sb="4" eb="5">
      <t>ツヨ</t>
    </rPh>
    <rPh sb="6" eb="8">
      <t>ショクバ</t>
    </rPh>
    <phoneticPr fontId="3"/>
  </si>
  <si>
    <t xml:space="preserve">研修名（科目名）：主査級昇任考査必須研修　コミュニケーション研修   </t>
    <rPh sb="0" eb="2">
      <t>ケンシュウ</t>
    </rPh>
    <rPh sb="2" eb="3">
      <t>メイ</t>
    </rPh>
    <rPh sb="4" eb="7">
      <t>カモクメイ</t>
    </rPh>
    <rPh sb="30" eb="32">
      <t>ケンシュウ</t>
    </rPh>
    <phoneticPr fontId="3"/>
  </si>
  <si>
    <t>対象者や場面に応じた実践的なコミュニケーションスキルを学ぶことにより、業務の円滑な推進を図り生産性を向上させる能力を養成する。</t>
    <rPh sb="0" eb="3">
      <t>タイショウシャ</t>
    </rPh>
    <rPh sb="4" eb="6">
      <t>バメン</t>
    </rPh>
    <rPh sb="7" eb="8">
      <t>オウ</t>
    </rPh>
    <rPh sb="10" eb="13">
      <t>ジッセンテキ</t>
    </rPh>
    <rPh sb="27" eb="28">
      <t>マナ</t>
    </rPh>
    <rPh sb="35" eb="37">
      <t>ギョウム</t>
    </rPh>
    <rPh sb="38" eb="40">
      <t>エンカツ</t>
    </rPh>
    <rPh sb="41" eb="43">
      <t>スイシン</t>
    </rPh>
    <rPh sb="44" eb="45">
      <t>ハカ</t>
    </rPh>
    <rPh sb="46" eb="49">
      <t>セイサンセイ</t>
    </rPh>
    <rPh sb="50" eb="52">
      <t>コウジョウ</t>
    </rPh>
    <rPh sb="55" eb="57">
      <t>ノウリョク</t>
    </rPh>
    <rPh sb="58" eb="60">
      <t>ヨウセイ</t>
    </rPh>
    <phoneticPr fontId="3"/>
  </si>
  <si>
    <t xml:space="preserve"> (1) 研修企画</t>
    <phoneticPr fontId="3"/>
  </si>
  <si>
    <t>（１）令和６年度新任主査級職員（行政職のみ／過年度未修了者含む）
（２）（１）を除く本研修の受講を希望する職員（令和６年度末年齢28歳以上）で、
　　　所属長が推薦する者</t>
    <phoneticPr fontId="3"/>
  </si>
  <si>
    <t>令和6年7月26日（金）、8月1日（木）、2日（金）</t>
    <rPh sb="0" eb="2">
      <t>レイワ</t>
    </rPh>
    <rPh sb="3" eb="4">
      <t>ネン</t>
    </rPh>
    <rPh sb="5" eb="6">
      <t>ツキ</t>
    </rPh>
    <rPh sb="8" eb="9">
      <t>ニチ</t>
    </rPh>
    <rPh sb="10" eb="11">
      <t>キン</t>
    </rPh>
    <rPh sb="18" eb="19">
      <t>モク</t>
    </rPh>
    <rPh sb="22" eb="23">
      <t>ニチ</t>
    </rPh>
    <rPh sb="24" eb="25">
      <t>キン</t>
    </rPh>
    <phoneticPr fontId="3"/>
  </si>
  <si>
    <t>職員研修センター　研修室大（咲洲庁舎３2階）</t>
    <rPh sb="0" eb="2">
      <t>ショクイン</t>
    </rPh>
    <rPh sb="2" eb="4">
      <t>ケンシュウ</t>
    </rPh>
    <rPh sb="9" eb="12">
      <t>ケンシュウシツ</t>
    </rPh>
    <rPh sb="12" eb="13">
      <t>ダイ</t>
    </rPh>
    <rPh sb="14" eb="16">
      <t>サキシマ</t>
    </rPh>
    <rPh sb="16" eb="18">
      <t>チョウシャ</t>
    </rPh>
    <rPh sb="20" eb="21">
      <t>カイ</t>
    </rPh>
    <phoneticPr fontId="3"/>
  </si>
  <si>
    <t>７H</t>
  </si>
  <si>
    <t>・コミュニケーションとは</t>
    <phoneticPr fontId="3"/>
  </si>
  <si>
    <t>片山 卓也 　講師</t>
    <rPh sb="0" eb="2">
      <t>カタヤマ</t>
    </rPh>
    <rPh sb="3" eb="5">
      <t>タクヤ</t>
    </rPh>
    <phoneticPr fontId="3"/>
  </si>
  <si>
    <t>・良好な人間関係構築のためのコミュニ
　ケーション</t>
    <rPh sb="1" eb="3">
      <t>リョウコウ</t>
    </rPh>
    <rPh sb="4" eb="6">
      <t>ニンゲン</t>
    </rPh>
    <rPh sb="6" eb="8">
      <t>カンケイ</t>
    </rPh>
    <rPh sb="8" eb="10">
      <t>コウチク</t>
    </rPh>
    <phoneticPr fontId="3"/>
  </si>
  <si>
    <t>・円滑な業務遂行のためのコミュニケー
　ション～折衝・交渉スキルの習得～</t>
    <rPh sb="1" eb="3">
      <t>エンカツ</t>
    </rPh>
    <rPh sb="4" eb="6">
      <t>ギョウム</t>
    </rPh>
    <rPh sb="6" eb="8">
      <t>スイコウ</t>
    </rPh>
    <rPh sb="24" eb="26">
      <t>セッショウ</t>
    </rPh>
    <rPh sb="27" eb="29">
      <t>コウショウ</t>
    </rPh>
    <rPh sb="33" eb="35">
      <t>シュウトク</t>
    </rPh>
    <phoneticPr fontId="3"/>
  </si>
  <si>
    <t>・ケーススタディ</t>
    <phoneticPr fontId="3"/>
  </si>
  <si>
    <t>研修名（科目名）：  実践型マーケティング研修～効果的な府民ニーズ把握～</t>
    <rPh sb="0" eb="2">
      <t>ケンシュウ</t>
    </rPh>
    <rPh sb="2" eb="3">
      <t>メイ</t>
    </rPh>
    <rPh sb="4" eb="7">
      <t>カモクメイ</t>
    </rPh>
    <rPh sb="11" eb="13">
      <t>ジッセン</t>
    </rPh>
    <rPh sb="13" eb="14">
      <t>カタ</t>
    </rPh>
    <rPh sb="21" eb="23">
      <t>ケンシュウ</t>
    </rPh>
    <rPh sb="24" eb="27">
      <t>コウカテキ</t>
    </rPh>
    <rPh sb="28" eb="30">
      <t>フミン</t>
    </rPh>
    <rPh sb="33" eb="36">
      <t>ハアクカラ</t>
    </rPh>
    <phoneticPr fontId="3"/>
  </si>
  <si>
    <t>マーケティングに関する理論・手法等を学ぶことにより、行政課題における府民ニーズの把握や施策の効果的な実施手法などを考えることを通じて、戦略的思考力を高める。</t>
    <rPh sb="43" eb="45">
      <t>シサク</t>
    </rPh>
    <rPh sb="57" eb="58">
      <t>カンガ</t>
    </rPh>
    <rPh sb="63" eb="64">
      <t>ツウ</t>
    </rPh>
    <rPh sb="74" eb="75">
      <t>タカ</t>
    </rPh>
    <phoneticPr fontId="3"/>
  </si>
  <si>
    <t>本研修の受講を希望する主査級以上の職員で、所属長が推薦する者</t>
    <phoneticPr fontId="3"/>
  </si>
  <si>
    <t>令和6年7月29日（月）　９時３０分～１７時３０分</t>
    <rPh sb="0" eb="2">
      <t>レイワ</t>
    </rPh>
    <rPh sb="10" eb="11">
      <t>ツキ</t>
    </rPh>
    <phoneticPr fontId="3"/>
  </si>
  <si>
    <t>１.行政職務におけるマーケティングの役割</t>
    <rPh sb="2" eb="6">
      <t>ギョウセイショクム</t>
    </rPh>
    <rPh sb="18" eb="20">
      <t>ヤクワリ</t>
    </rPh>
    <phoneticPr fontId="3"/>
  </si>
  <si>
    <t>２.マーケティングの位置づけ</t>
    <phoneticPr fontId="3"/>
  </si>
  <si>
    <t>中川 功一　講師　</t>
    <rPh sb="0" eb="2">
      <t>ナカガワ</t>
    </rPh>
    <rPh sb="3" eb="5">
      <t>コウイチ</t>
    </rPh>
    <rPh sb="6" eb="8">
      <t>コウシ</t>
    </rPh>
    <phoneticPr fontId="3"/>
  </si>
  <si>
    <t>３.府民ニーズの分析</t>
    <phoneticPr fontId="3"/>
  </si>
  <si>
    <t>４.マーケティングの４P</t>
    <phoneticPr fontId="3"/>
  </si>
  <si>
    <t>５.サービスのデザイン</t>
    <phoneticPr fontId="3"/>
  </si>
  <si>
    <t>６.カスタマージャーニー</t>
    <phoneticPr fontId="3"/>
  </si>
  <si>
    <t>７.マーケティング3.0</t>
    <phoneticPr fontId="3"/>
  </si>
  <si>
    <t>研修名（科目名）：チームワーク強化研修Ⅰ・Ⅱ</t>
    <rPh sb="0" eb="2">
      <t>ケンシュウ</t>
    </rPh>
    <rPh sb="2" eb="3">
      <t>メイ</t>
    </rPh>
    <rPh sb="4" eb="7">
      <t>カモクメイ</t>
    </rPh>
    <rPh sb="15" eb="17">
      <t>キョウカ</t>
    </rPh>
    <rPh sb="17" eb="19">
      <t>ケンシュウ</t>
    </rPh>
    <phoneticPr fontId="3"/>
  </si>
  <si>
    <t>業務が円滑に進むよう、自らの役割を認識し、主体的に業務に取り組むとともに、他の職員と連携・協力し、助言や支援を積極的に行うことで、協調的・協力的な行動をとれるよう、組織人として必要なチームワークを養う。</t>
    <phoneticPr fontId="3"/>
  </si>
  <si>
    <t>対象者Ⅰ
　（１）人事課長が指名する職員（人事評価制度上、研修の受講が必須となる職員）
　（２）所属長等が受講勧奨し推薦する職員（事前に各部局人事担当者を通じ
　　　　人事課に申し出のあった者に限る）
　（３）その他、人事課長が研修の受講を特に必要と認める職員　等
対象者Ⅱ
　人事課長が指名する職員</t>
    <rPh sb="0" eb="3">
      <t>タイショウシャ</t>
    </rPh>
    <rPh sb="133" eb="136">
      <t>タイショウシャ</t>
    </rPh>
    <rPh sb="141" eb="142">
      <t>カ</t>
    </rPh>
    <phoneticPr fontId="3"/>
  </si>
  <si>
    <t>令和６年７月９日（火）</t>
    <rPh sb="3" eb="4">
      <t>ネン</t>
    </rPh>
    <rPh sb="9" eb="10">
      <t>カ</t>
    </rPh>
    <phoneticPr fontId="3"/>
  </si>
  <si>
    <t>チームワーク強化に向けて</t>
    <rPh sb="6" eb="8">
      <t>キョウカ</t>
    </rPh>
    <rPh sb="9" eb="10">
      <t>ム</t>
    </rPh>
    <phoneticPr fontId="3"/>
  </si>
  <si>
    <t>・チームワークを発揮するとは</t>
    <rPh sb="8" eb="10">
      <t>ハッキ</t>
    </rPh>
    <phoneticPr fontId="3"/>
  </si>
  <si>
    <t>・チームワークを発揮するために必要な</t>
    <phoneticPr fontId="3"/>
  </si>
  <si>
    <t>金子 由美子　講師</t>
    <rPh sb="7" eb="9">
      <t>コウシ</t>
    </rPh>
    <phoneticPr fontId="3"/>
  </si>
  <si>
    <t>　「ホウ・レン・ソウ」</t>
    <phoneticPr fontId="3"/>
  </si>
  <si>
    <t>・チームにおける後輩・同僚との</t>
    <phoneticPr fontId="3"/>
  </si>
  <si>
    <t>　コミュニケーション</t>
    <phoneticPr fontId="3"/>
  </si>
  <si>
    <t>・チームに貢献するために大切なこと</t>
    <phoneticPr fontId="3"/>
  </si>
  <si>
    <t xml:space="preserve">研修名（科目名）：ジョブトレーナー等指導力向上研修   </t>
    <rPh sb="0" eb="2">
      <t>ケンシュウ</t>
    </rPh>
    <rPh sb="2" eb="3">
      <t>メイ</t>
    </rPh>
    <rPh sb="4" eb="7">
      <t>カモクメイ</t>
    </rPh>
    <rPh sb="17" eb="18">
      <t>トウ</t>
    </rPh>
    <rPh sb="18" eb="21">
      <t>シドウリョク</t>
    </rPh>
    <rPh sb="21" eb="23">
      <t>コウジョウ</t>
    </rPh>
    <rPh sb="23" eb="25">
      <t>ケンシュウ</t>
    </rPh>
    <phoneticPr fontId="3"/>
  </si>
  <si>
    <t xml:space="preserve"> （1） ねらい</t>
  </si>
  <si>
    <t>ジョブトレーナー等に必要なスキルやマインドを学び、指導力の向上を図るとともに、自らの成長につなげる。</t>
    <phoneticPr fontId="3"/>
  </si>
  <si>
    <t xml:space="preserve"> （1） 対象者</t>
  </si>
  <si>
    <t>（１）令和６年度新規採用職員のジョブトレーナー（修了者を除く）</t>
    <rPh sb="3" eb="5">
      <t>レイワ</t>
    </rPh>
    <rPh sb="24" eb="27">
      <t>シュウリョウシャ</t>
    </rPh>
    <rPh sb="28" eb="29">
      <t>ノゾ</t>
    </rPh>
    <phoneticPr fontId="3"/>
  </si>
  <si>
    <t xml:space="preserve"> （2） 研修生</t>
  </si>
  <si>
    <t xml:space="preserve"> （3）実施時期・場所</t>
    <rPh sb="4" eb="6">
      <t>ジッシ</t>
    </rPh>
    <rPh sb="6" eb="8">
      <t>ジキ</t>
    </rPh>
    <rPh sb="9" eb="11">
      <t>バショ</t>
    </rPh>
    <phoneticPr fontId="3"/>
  </si>
  <si>
    <t>令和６年５月７日（火）～７月２日（火）</t>
    <rPh sb="0" eb="1">
      <t>レイ</t>
    </rPh>
    <rPh sb="1" eb="2">
      <t>カズ</t>
    </rPh>
    <rPh sb="3" eb="4">
      <t>ネン</t>
    </rPh>
    <rPh sb="5" eb="6">
      <t>ガツ</t>
    </rPh>
    <rPh sb="7" eb="8">
      <t>ニチ</t>
    </rPh>
    <rPh sb="9" eb="10">
      <t>カ</t>
    </rPh>
    <rPh sb="13" eb="14">
      <t>ガツ</t>
    </rPh>
    <rPh sb="15" eb="16">
      <t>ニチ</t>
    </rPh>
    <rPh sb="17" eb="18">
      <t>カ</t>
    </rPh>
    <phoneticPr fontId="3"/>
  </si>
  <si>
    <t xml:space="preserve"> （4） 日数（時間）</t>
  </si>
  <si>
    <t xml:space="preserve"> （5） 内容</t>
  </si>
  <si>
    <t>〇</t>
  </si>
  <si>
    <t>ジョブトレーナー等指導力向上研修</t>
    <rPh sb="8" eb="9">
      <t>トウ</t>
    </rPh>
    <rPh sb="9" eb="12">
      <t>シドウリョク</t>
    </rPh>
    <rPh sb="12" eb="16">
      <t>コウジョウケンシュウ</t>
    </rPh>
    <phoneticPr fontId="3"/>
  </si>
  <si>
    <t>・ジョブトレーナーとは</t>
    <phoneticPr fontId="3"/>
  </si>
  <si>
    <t>・新採職員の目線になって考える</t>
    <rPh sb="1" eb="3">
      <t>シンサイ</t>
    </rPh>
    <rPh sb="3" eb="5">
      <t>ショクイン</t>
    </rPh>
    <rPh sb="6" eb="8">
      <t>メセン</t>
    </rPh>
    <rPh sb="12" eb="13">
      <t>カンガ</t>
    </rPh>
    <phoneticPr fontId="3"/>
  </si>
  <si>
    <t>小松 秀春  講師</t>
    <rPh sb="0" eb="2">
      <t>コマツ</t>
    </rPh>
    <rPh sb="3" eb="5">
      <t>ヒデハル</t>
    </rPh>
    <rPh sb="7" eb="9">
      <t>コウシ</t>
    </rPh>
    <phoneticPr fontId="3"/>
  </si>
  <si>
    <t>・メンター、ＯＪＴとは</t>
    <phoneticPr fontId="3"/>
  </si>
  <si>
    <t>・良いメンターになるために</t>
    <phoneticPr fontId="3"/>
  </si>
  <si>
    <t>・メンタリングのポイント
　～1on1ミーティング～</t>
    <phoneticPr fontId="3"/>
  </si>
  <si>
    <t>・メンターに必要な
　コミュニケーション能力</t>
    <phoneticPr fontId="3"/>
  </si>
  <si>
    <t>・ＯＪＴの進め方</t>
    <phoneticPr fontId="3"/>
  </si>
  <si>
    <t xml:space="preserve">
</t>
  </si>
  <si>
    <t>（1）</t>
    <phoneticPr fontId="3"/>
  </si>
  <si>
    <t>(1)　階層別研修</t>
    <rPh sb="4" eb="6">
      <t>カイソウ</t>
    </rPh>
    <rPh sb="6" eb="7">
      <t>ベツ</t>
    </rPh>
    <rPh sb="7" eb="9">
      <t>ケンシュウ</t>
    </rPh>
    <phoneticPr fontId="3"/>
  </si>
  <si>
    <t>分類</t>
    <rPh sb="0" eb="2">
      <t>ブンルイ</t>
    </rPh>
    <phoneticPr fontId="3"/>
  </si>
  <si>
    <t>研修名称</t>
    <rPh sb="0" eb="2">
      <t>ケンシュウ</t>
    </rPh>
    <rPh sb="2" eb="4">
      <t>メイショウ</t>
    </rPh>
    <phoneticPr fontId="3"/>
  </si>
  <si>
    <t>実施
回数</t>
    <rPh sb="0" eb="2">
      <t>ジッシ</t>
    </rPh>
    <rPh sb="3" eb="5">
      <t>カイスウ</t>
    </rPh>
    <phoneticPr fontId="3"/>
  </si>
  <si>
    <t>研修1回に対する構成日数・時間</t>
    <rPh sb="0" eb="2">
      <t>ケンシュウ</t>
    </rPh>
    <rPh sb="3" eb="4">
      <t>カイ</t>
    </rPh>
    <rPh sb="5" eb="6">
      <t>タイ</t>
    </rPh>
    <rPh sb="8" eb="10">
      <t>コウセイ</t>
    </rPh>
    <rPh sb="10" eb="12">
      <t>ニッスウ</t>
    </rPh>
    <rPh sb="13" eb="15">
      <t>ジカン</t>
    </rPh>
    <phoneticPr fontId="3"/>
  </si>
  <si>
    <t>実施
総時間数</t>
    <rPh sb="0" eb="2">
      <t>ジッシ</t>
    </rPh>
    <rPh sb="3" eb="4">
      <t>ソウ</t>
    </rPh>
    <rPh sb="4" eb="7">
      <t>ジカンスウ</t>
    </rPh>
    <phoneticPr fontId="3"/>
  </si>
  <si>
    <t>研修生数</t>
    <rPh sb="0" eb="2">
      <t>ケンシュウ</t>
    </rPh>
    <rPh sb="2" eb="3">
      <t>セイ</t>
    </rPh>
    <rPh sb="3" eb="4">
      <t>スウ</t>
    </rPh>
    <phoneticPr fontId="3"/>
  </si>
  <si>
    <t>修了者数</t>
    <rPh sb="0" eb="2">
      <t>シュウリョウ</t>
    </rPh>
    <rPh sb="2" eb="3">
      <t>モノ</t>
    </rPh>
    <rPh sb="3" eb="4">
      <t>スウ</t>
    </rPh>
    <phoneticPr fontId="3"/>
  </si>
  <si>
    <t>構成日数</t>
    <rPh sb="0" eb="2">
      <t>コウセイ</t>
    </rPh>
    <rPh sb="2" eb="4">
      <t>ニッスウ</t>
    </rPh>
    <phoneticPr fontId="3"/>
  </si>
  <si>
    <t>構成時間</t>
    <rPh sb="0" eb="2">
      <t>コウセイ</t>
    </rPh>
    <rPh sb="2" eb="4">
      <t>ジカン</t>
    </rPh>
    <phoneticPr fontId="3"/>
  </si>
  <si>
    <t>構成時間</t>
    <rPh sb="0" eb="4">
      <t>コウセイジカン</t>
    </rPh>
    <phoneticPr fontId="3"/>
  </si>
  <si>
    <t>-</t>
  </si>
  <si>
    <t>新任副主査研修</t>
    <rPh sb="0" eb="2">
      <t>シンニン</t>
    </rPh>
    <rPh sb="2" eb="3">
      <t>フク</t>
    </rPh>
    <rPh sb="3" eb="5">
      <t>シュサ</t>
    </rPh>
    <rPh sb="5" eb="7">
      <t>ケンシュウ</t>
    </rPh>
    <phoneticPr fontId="3"/>
  </si>
  <si>
    <t>18:00</t>
  </si>
  <si>
    <t>主査級職員研修（法務能力向上研修）</t>
    <rPh sb="8" eb="10">
      <t>ホウム</t>
    </rPh>
    <rPh sb="10" eb="12">
      <t>ノウリョク</t>
    </rPh>
    <rPh sb="12" eb="14">
      <t>コウジョウ</t>
    </rPh>
    <rPh sb="14" eb="16">
      <t>ケンシュウ</t>
    </rPh>
    <phoneticPr fontId="3"/>
  </si>
  <si>
    <t>新任課長補佐級研修</t>
    <rPh sb="0" eb="2">
      <t>シンニン</t>
    </rPh>
    <rPh sb="2" eb="4">
      <t>カチョウ</t>
    </rPh>
    <rPh sb="4" eb="6">
      <t>ホサ</t>
    </rPh>
    <rPh sb="6" eb="7">
      <t>キュウ</t>
    </rPh>
    <rPh sb="7" eb="9">
      <t>ケンシュウ</t>
    </rPh>
    <phoneticPr fontId="3"/>
  </si>
  <si>
    <t>課長補佐級研修</t>
    <rPh sb="0" eb="2">
      <t>カチョウ</t>
    </rPh>
    <rPh sb="2" eb="4">
      <t>ホサ</t>
    </rPh>
    <rPh sb="4" eb="5">
      <t>キュウ</t>
    </rPh>
    <rPh sb="5" eb="7">
      <t>ケンシュウ</t>
    </rPh>
    <phoneticPr fontId="3"/>
  </si>
  <si>
    <t>課長補佐級職員研修（マネジメント上級）</t>
    <rPh sb="0" eb="5">
      <t>カチョウホサキュウ</t>
    </rPh>
    <rPh sb="5" eb="7">
      <t>ショクイン</t>
    </rPh>
    <rPh sb="7" eb="9">
      <t>ケンシュウ</t>
    </rPh>
    <rPh sb="16" eb="18">
      <t>ジョウキュウ</t>
    </rPh>
    <phoneticPr fontId="3"/>
  </si>
  <si>
    <t>新任課長級研修</t>
    <rPh sb="0" eb="2">
      <t>シンニン</t>
    </rPh>
    <rPh sb="2" eb="5">
      <t>カチョウキュウ</t>
    </rPh>
    <rPh sb="5" eb="7">
      <t>ケンシュウ</t>
    </rPh>
    <phoneticPr fontId="3"/>
  </si>
  <si>
    <t>課長級職員研修（マネジメント応用）</t>
    <rPh sb="0" eb="2">
      <t>カチョウ</t>
    </rPh>
    <rPh sb="3" eb="5">
      <t>ショクイン</t>
    </rPh>
    <rPh sb="14" eb="16">
      <t>オウヨウ</t>
    </rPh>
    <phoneticPr fontId="3"/>
  </si>
  <si>
    <t>管理職研修</t>
    <rPh sb="0" eb="2">
      <t>カンリ</t>
    </rPh>
    <rPh sb="2" eb="3">
      <t>ショク</t>
    </rPh>
    <rPh sb="3" eb="5">
      <t>ケンシュウ</t>
    </rPh>
    <phoneticPr fontId="3"/>
  </si>
  <si>
    <t>評価者研修</t>
    <rPh sb="0" eb="5">
      <t>ヒョウカシャケンシュウ</t>
    </rPh>
    <phoneticPr fontId="3"/>
  </si>
  <si>
    <t>8:00</t>
  </si>
  <si>
    <t>再任用職員研修</t>
  </si>
  <si>
    <t>(2)　キャリア形成支援研修</t>
    <rPh sb="8" eb="10">
      <t>ケイセイ</t>
    </rPh>
    <rPh sb="10" eb="12">
      <t>シエン</t>
    </rPh>
    <rPh sb="12" eb="14">
      <t>ケンシュウ</t>
    </rPh>
    <phoneticPr fontId="3"/>
  </si>
  <si>
    <t>採用1年目キャリア研修</t>
    <rPh sb="0" eb="2">
      <t>サイヨウ</t>
    </rPh>
    <rPh sb="3" eb="5">
      <t>ネンメ</t>
    </rPh>
    <rPh sb="9" eb="11">
      <t>ケンシュウ</t>
    </rPh>
    <phoneticPr fontId="3"/>
  </si>
  <si>
    <t>若手職員キャリア
サポート研修</t>
    <rPh sb="0" eb="4">
      <t>ワカテショクイン</t>
    </rPh>
    <rPh sb="13" eb="15">
      <t>ケンシュウ</t>
    </rPh>
    <phoneticPr fontId="3"/>
  </si>
  <si>
    <t>若手職員キャリアサポート研修（キャリア10）</t>
    <rPh sb="0" eb="2">
      <t>ワカテ</t>
    </rPh>
    <rPh sb="2" eb="4">
      <t>ショクイン</t>
    </rPh>
    <rPh sb="12" eb="14">
      <t>ケンシュウ</t>
    </rPh>
    <phoneticPr fontId="3"/>
  </si>
  <si>
    <t>ダイバーシティ推進研修（女性活躍推進）</t>
    <rPh sb="7" eb="11">
      <t>スイシンケンシュウ</t>
    </rPh>
    <rPh sb="12" eb="18">
      <t>ジョセイカツヤクスイシン</t>
    </rPh>
    <phoneticPr fontId="3"/>
  </si>
  <si>
    <t>基礎・実務能力育成系</t>
    <rPh sb="0" eb="2">
      <t>キソ</t>
    </rPh>
    <rPh sb="3" eb="5">
      <t>ジツム</t>
    </rPh>
    <rPh sb="5" eb="7">
      <t>ノウリョク</t>
    </rPh>
    <rPh sb="7" eb="9">
      <t>イクセイ</t>
    </rPh>
    <rPh sb="9" eb="10">
      <t>ケイ</t>
    </rPh>
    <phoneticPr fontId="3"/>
  </si>
  <si>
    <t>民法研修（総則・物権・債権）</t>
    <rPh sb="2" eb="4">
      <t>ケンシュウ</t>
    </rPh>
    <phoneticPr fontId="3"/>
  </si>
  <si>
    <t>行政法研修</t>
    <rPh sb="0" eb="2">
      <t>ギョウセイ</t>
    </rPh>
    <rPh sb="2" eb="3">
      <t>ホウ</t>
    </rPh>
    <rPh sb="3" eb="5">
      <t>ケンシュウ</t>
    </rPh>
    <phoneticPr fontId="3"/>
  </si>
  <si>
    <t>地方自治法研修</t>
    <rPh sb="5" eb="7">
      <t>ケンシュウ</t>
    </rPh>
    <phoneticPr fontId="3"/>
  </si>
  <si>
    <t>自治体法務研修</t>
    <rPh sb="5" eb="7">
      <t>ケンシュウ</t>
    </rPh>
    <phoneticPr fontId="3"/>
  </si>
  <si>
    <t>視覚障がい者に関する理解を深める研修</t>
    <rPh sb="0" eb="2">
      <t>シカク</t>
    </rPh>
    <rPh sb="2" eb="3">
      <t>ショウ</t>
    </rPh>
    <rPh sb="5" eb="6">
      <t>シャ</t>
    </rPh>
    <rPh sb="7" eb="8">
      <t>カン</t>
    </rPh>
    <rPh sb="10" eb="12">
      <t>リカイ</t>
    </rPh>
    <rPh sb="13" eb="14">
      <t>フカ</t>
    </rPh>
    <rPh sb="16" eb="18">
      <t>ケンシュウ</t>
    </rPh>
    <phoneticPr fontId="3"/>
  </si>
  <si>
    <t>聴覚障がい者に関する理解を深める研修</t>
    <rPh sb="0" eb="2">
      <t>チョウカク</t>
    </rPh>
    <rPh sb="2" eb="3">
      <t>ショウ</t>
    </rPh>
    <rPh sb="5" eb="6">
      <t>シャ</t>
    </rPh>
    <rPh sb="7" eb="8">
      <t>カン</t>
    </rPh>
    <rPh sb="10" eb="12">
      <t>リカイ</t>
    </rPh>
    <rPh sb="13" eb="14">
      <t>フカ</t>
    </rPh>
    <rPh sb="16" eb="18">
      <t>ケンシュウ</t>
    </rPh>
    <phoneticPr fontId="3"/>
  </si>
  <si>
    <t>実務能力・管理能力育成系</t>
    <rPh sb="5" eb="7">
      <t>カンリ</t>
    </rPh>
    <rPh sb="7" eb="9">
      <t>ノウリョク</t>
    </rPh>
    <rPh sb="11" eb="12">
      <t>ケイ</t>
    </rPh>
    <phoneticPr fontId="3"/>
  </si>
  <si>
    <t>主査級昇任考査必須研修　戦略的思考力パワーアップ研修</t>
    <rPh sb="0" eb="2">
      <t>シュサ</t>
    </rPh>
    <rPh sb="2" eb="3">
      <t>キュウ</t>
    </rPh>
    <rPh sb="3" eb="5">
      <t>ショウニン</t>
    </rPh>
    <rPh sb="5" eb="7">
      <t>コウサ</t>
    </rPh>
    <rPh sb="7" eb="9">
      <t>ヒッス</t>
    </rPh>
    <rPh sb="9" eb="11">
      <t>ケンシュウ</t>
    </rPh>
    <rPh sb="12" eb="15">
      <t>センリャクテキ</t>
    </rPh>
    <rPh sb="15" eb="18">
      <t>シコウリョク</t>
    </rPh>
    <rPh sb="24" eb="26">
      <t>ケンシュウ</t>
    </rPh>
    <phoneticPr fontId="3"/>
  </si>
  <si>
    <t>主査級昇任考査必須研修　リスクマネジメント研修</t>
    <rPh sb="0" eb="2">
      <t>シュサ</t>
    </rPh>
    <rPh sb="2" eb="3">
      <t>キュウ</t>
    </rPh>
    <rPh sb="3" eb="5">
      <t>ショウニン</t>
    </rPh>
    <rPh sb="5" eb="7">
      <t>コウサ</t>
    </rPh>
    <rPh sb="7" eb="9">
      <t>ヒッス</t>
    </rPh>
    <rPh sb="9" eb="11">
      <t>ケンシュウ</t>
    </rPh>
    <rPh sb="12" eb="13">
      <t>センリョク</t>
    </rPh>
    <rPh sb="21" eb="23">
      <t>ケンシュウ</t>
    </rPh>
    <phoneticPr fontId="3"/>
  </si>
  <si>
    <t>主査級昇任考査必須研修　コミュニケーション研修</t>
    <rPh sb="0" eb="2">
      <t>シュサ</t>
    </rPh>
    <rPh sb="2" eb="3">
      <t>キュウ</t>
    </rPh>
    <rPh sb="3" eb="5">
      <t>ショウニン</t>
    </rPh>
    <rPh sb="5" eb="7">
      <t>コウサ</t>
    </rPh>
    <rPh sb="7" eb="9">
      <t>ヒッス</t>
    </rPh>
    <rPh sb="9" eb="11">
      <t>ケンシュウ</t>
    </rPh>
    <rPh sb="21" eb="23">
      <t>ケンシュウ</t>
    </rPh>
    <phoneticPr fontId="3"/>
  </si>
  <si>
    <t>個別キャリア関連</t>
  </si>
  <si>
    <t>仕事力向上・コンプライアンス研修Ⅰ</t>
    <rPh sb="0" eb="2">
      <t>シゴト</t>
    </rPh>
    <rPh sb="2" eb="3">
      <t>リョク</t>
    </rPh>
    <rPh sb="3" eb="5">
      <t>コウジョウ</t>
    </rPh>
    <rPh sb="14" eb="16">
      <t>ケンシュウ</t>
    </rPh>
    <phoneticPr fontId="3"/>
  </si>
  <si>
    <t>仕事力向上・コンプライアンス研修Ⅱ</t>
  </si>
  <si>
    <t>チームワーク強化研修Ⅰ</t>
    <rPh sb="6" eb="8">
      <t>キョウカ</t>
    </rPh>
    <rPh sb="8" eb="10">
      <t>ケンシュウ</t>
    </rPh>
    <phoneticPr fontId="3"/>
  </si>
  <si>
    <t>チームワーク強化研修Ⅱ</t>
    <rPh sb="6" eb="8">
      <t>キョウカ</t>
    </rPh>
    <rPh sb="8" eb="10">
      <t>ケンシュウ</t>
    </rPh>
    <phoneticPr fontId="3"/>
  </si>
  <si>
    <t>講師力・
指導力向上研修</t>
    <rPh sb="0" eb="3">
      <t>コウシリョク</t>
    </rPh>
    <rPh sb="5" eb="8">
      <t>シドウリョク</t>
    </rPh>
    <rPh sb="8" eb="10">
      <t>コウジョウ</t>
    </rPh>
    <rPh sb="10" eb="12">
      <t>ケンシュウ</t>
    </rPh>
    <phoneticPr fontId="3"/>
  </si>
  <si>
    <t>令和６年度 センター研修等実施状況</t>
    <phoneticPr fontId="3"/>
  </si>
  <si>
    <t>１．総括表</t>
    <rPh sb="2" eb="4">
      <t>ソウカツ</t>
    </rPh>
    <rPh sb="4" eb="5">
      <t>ヒョウ</t>
    </rPh>
    <phoneticPr fontId="28"/>
  </si>
  <si>
    <t>実施状況</t>
    <rPh sb="0" eb="4">
      <t>ジッシジョウキョウ</t>
    </rPh>
    <phoneticPr fontId="3"/>
  </si>
  <si>
    <t>総合平均満足度
（点）</t>
    <phoneticPr fontId="3"/>
  </si>
  <si>
    <t>研修区分</t>
    <rPh sb="0" eb="4">
      <t>ケンシュウクブン</t>
    </rPh>
    <phoneticPr fontId="3"/>
  </si>
  <si>
    <t>階層別研修</t>
    <phoneticPr fontId="3"/>
  </si>
  <si>
    <t>キャリア形成支援研修</t>
    <phoneticPr fontId="3"/>
  </si>
  <si>
    <t>※　平均目的達成度の合計欄は、(1)(2)の各平均目的達成度の平均を算出</t>
    <rPh sb="2" eb="4">
      <t>ヘイキン</t>
    </rPh>
    <rPh sb="4" eb="6">
      <t>モクテキ</t>
    </rPh>
    <rPh sb="6" eb="8">
      <t>タッセイ</t>
    </rPh>
    <rPh sb="8" eb="9">
      <t>ド</t>
    </rPh>
    <rPh sb="10" eb="12">
      <t>ゴウケイ</t>
    </rPh>
    <rPh sb="12" eb="13">
      <t>ラン</t>
    </rPh>
    <rPh sb="22" eb="23">
      <t>カク</t>
    </rPh>
    <rPh sb="23" eb="25">
      <t>ヘイキン</t>
    </rPh>
    <rPh sb="25" eb="27">
      <t>モクテキ</t>
    </rPh>
    <rPh sb="27" eb="29">
      <t>タッセイ</t>
    </rPh>
    <rPh sb="29" eb="30">
      <t>ド</t>
    </rPh>
    <rPh sb="31" eb="33">
      <t>ヘイキン</t>
    </rPh>
    <rPh sb="34" eb="36">
      <t>サンシュツ</t>
    </rPh>
    <phoneticPr fontId="28"/>
  </si>
  <si>
    <t>※　総合平均満足度の合計欄は、(1)(2)の各総合平均満足度の平均を算出</t>
    <rPh sb="2" eb="4">
      <t>ソウゴウ</t>
    </rPh>
    <rPh sb="4" eb="6">
      <t>ヘイキン</t>
    </rPh>
    <rPh sb="6" eb="8">
      <t>マンゾク</t>
    </rPh>
    <rPh sb="8" eb="9">
      <t>ド</t>
    </rPh>
    <rPh sb="10" eb="12">
      <t>ゴウケイ</t>
    </rPh>
    <rPh sb="12" eb="13">
      <t>ラン</t>
    </rPh>
    <rPh sb="22" eb="23">
      <t>カク</t>
    </rPh>
    <rPh sb="23" eb="25">
      <t>ソウゴウ</t>
    </rPh>
    <rPh sb="25" eb="27">
      <t>ヘイキン</t>
    </rPh>
    <rPh sb="27" eb="30">
      <t>マンゾクド</t>
    </rPh>
    <rPh sb="31" eb="33">
      <t>ヘイキン</t>
    </rPh>
    <rPh sb="34" eb="36">
      <t>サンシュツ</t>
    </rPh>
    <phoneticPr fontId="28"/>
  </si>
  <si>
    <t>２．内訳</t>
    <rPh sb="2" eb="4">
      <t>ウチワケ</t>
    </rPh>
    <phoneticPr fontId="28"/>
  </si>
  <si>
    <t xml:space="preserve"> </t>
  </si>
  <si>
    <t>番号</t>
    <rPh sb="0" eb="2">
      <t>バンゴウ</t>
    </rPh>
    <phoneticPr fontId="3"/>
  </si>
  <si>
    <t>eﾗｰﾆﾝｸﾞ</t>
    <phoneticPr fontId="3"/>
  </si>
  <si>
    <t>1-1</t>
  </si>
  <si>
    <t>新規採用職員研修</t>
  </si>
  <si>
    <t>1-2</t>
  </si>
  <si>
    <t>2-1</t>
  </si>
  <si>
    <t>主事・技師級職員研修Ⅱ</t>
  </si>
  <si>
    <t>2-2</t>
  </si>
  <si>
    <t>3-1</t>
  </si>
  <si>
    <t>主事・技師級職員研修Ⅲ</t>
  </si>
  <si>
    <t>3-2</t>
  </si>
  <si>
    <t>5-1</t>
  </si>
  <si>
    <t>新任主査級職員研修</t>
  </si>
  <si>
    <t>5-2</t>
  </si>
  <si>
    <t>主査級職員研修</t>
  </si>
  <si>
    <t>主査級職員研修（マネジメント基礎）</t>
  </si>
  <si>
    <t>5-4</t>
  </si>
  <si>
    <t>6-1</t>
  </si>
  <si>
    <t>6-2</t>
  </si>
  <si>
    <t>6-3</t>
  </si>
  <si>
    <t>7-1</t>
  </si>
  <si>
    <t>7-2</t>
  </si>
  <si>
    <t>9-1</t>
  </si>
  <si>
    <t>9-2</t>
  </si>
  <si>
    <t>評価者研修（事例研修）　◆</t>
    <rPh sb="0" eb="5">
      <t>ヒョウカシャケンシュウ</t>
    </rPh>
    <rPh sb="6" eb="8">
      <t>ジレイ</t>
    </rPh>
    <rPh sb="8" eb="10">
      <t>ケンシュウ</t>
    </rPh>
    <phoneticPr fontId="3"/>
  </si>
  <si>
    <t>9-3</t>
  </si>
  <si>
    <t>評価者研修（面談研修）　◆</t>
    <rPh sb="0" eb="5">
      <t>ヒョウカシャケンシュウ</t>
    </rPh>
    <rPh sb="6" eb="8">
      <t>メンダン</t>
    </rPh>
    <rPh sb="8" eb="10">
      <t>ケンシュウ</t>
    </rPh>
    <phoneticPr fontId="3"/>
  </si>
  <si>
    <t>9-4</t>
  </si>
  <si>
    <t>評価者研修（評価傾向診断）　◆</t>
    <rPh sb="0" eb="5">
      <t>ヒョウカシャケンシュウ</t>
    </rPh>
    <rPh sb="6" eb="8">
      <t>ヒョウカ</t>
    </rPh>
    <rPh sb="8" eb="10">
      <t>ケイコウ</t>
    </rPh>
    <rPh sb="10" eb="12">
      <t>シンダン</t>
    </rPh>
    <phoneticPr fontId="3"/>
  </si>
  <si>
    <t>9-5</t>
  </si>
  <si>
    <t>評価者研修（開示面談実践研修）　◆</t>
    <rPh sb="0" eb="3">
      <t>ヒョウカシャ</t>
    </rPh>
    <rPh sb="3" eb="5">
      <t>ケンシュウ</t>
    </rPh>
    <phoneticPr fontId="3"/>
  </si>
  <si>
    <t>10-1</t>
  </si>
  <si>
    <t>10-2</t>
  </si>
  <si>
    <t>10-3</t>
  </si>
  <si>
    <t>12-1</t>
  </si>
  <si>
    <t>12-2</t>
  </si>
  <si>
    <t>キャリアデザイン研修</t>
  </si>
  <si>
    <t>14-1</t>
  </si>
  <si>
    <t>14-2</t>
  </si>
  <si>
    <t>14-3</t>
  </si>
  <si>
    <t>14-4</t>
  </si>
  <si>
    <t>14-5</t>
  </si>
  <si>
    <t>CS向上・接遇パワーアップ研修</t>
  </si>
  <si>
    <t>14-6</t>
  </si>
  <si>
    <t>プレゼン・インストラクションスキル研修</t>
  </si>
  <si>
    <t>14-7</t>
  </si>
  <si>
    <t>14-8</t>
  </si>
  <si>
    <t>14-9</t>
  </si>
  <si>
    <t>14-10</t>
  </si>
  <si>
    <t>効果の上がる会議の進め方研修</t>
  </si>
  <si>
    <t>14-11</t>
  </si>
  <si>
    <t>クレーム対応研修（基礎編）</t>
  </si>
  <si>
    <t>14-12</t>
  </si>
  <si>
    <t xml:space="preserve">クレーム対応研修（上司編）   </t>
  </si>
  <si>
    <t>14-13</t>
  </si>
  <si>
    <t>業務改善PCスキル研修（Excel基礎）</t>
  </si>
  <si>
    <t>14-14</t>
  </si>
  <si>
    <t>業務改善PCスキル研修（Excel中級への道）</t>
  </si>
  <si>
    <t>14-15</t>
  </si>
  <si>
    <t>業務改善PCスキル研修（PowerPoint基礎）</t>
  </si>
  <si>
    <t>14-16</t>
  </si>
  <si>
    <t>業務改善PCスキル研修（Access基礎）</t>
  </si>
  <si>
    <t>14-17</t>
  </si>
  <si>
    <t>業務改善PCスキル研修（Word発展）</t>
  </si>
  <si>
    <t>14-18</t>
  </si>
  <si>
    <t>Web会議ファシリテーション研修</t>
  </si>
  <si>
    <t>14-19</t>
  </si>
  <si>
    <t>業務効率があがる事務処理スキル向上研修</t>
  </si>
  <si>
    <t>15-1</t>
    <phoneticPr fontId="3"/>
  </si>
  <si>
    <t>15-2</t>
  </si>
  <si>
    <t>15-3</t>
  </si>
  <si>
    <t>15-4</t>
  </si>
  <si>
    <t>主査級昇任考査必須研修　財務分析基礎研修</t>
  </si>
  <si>
    <t>実践型マーケティング研修～効果的な府民ニーズ把握～</t>
  </si>
  <si>
    <t>17-1</t>
  </si>
  <si>
    <t>部下職員指導支援研修  ◆</t>
    <rPh sb="0" eb="2">
      <t>ブカ</t>
    </rPh>
    <rPh sb="2" eb="4">
      <t>ショクイン</t>
    </rPh>
    <rPh sb="4" eb="6">
      <t>シドウ</t>
    </rPh>
    <rPh sb="6" eb="8">
      <t>シエン</t>
    </rPh>
    <rPh sb="8" eb="10">
      <t>ケンシュウ</t>
    </rPh>
    <phoneticPr fontId="3"/>
  </si>
  <si>
    <t>17-2</t>
  </si>
  <si>
    <t>17-3</t>
  </si>
  <si>
    <t>コミュニケーション力、折衝・調整力、CS向上研修Ⅰ</t>
  </si>
  <si>
    <t>コミュニケーション力、折衝・調整力、CS向上研修Ⅱ</t>
  </si>
  <si>
    <t>17-4</t>
  </si>
  <si>
    <t>17-5</t>
  </si>
  <si>
    <t>業務改善・改革力向上研修Ⅰ　　</t>
  </si>
  <si>
    <t>業務改善・改革力向上研修Ⅱ</t>
  </si>
  <si>
    <t>　備考</t>
    <rPh sb="1" eb="3">
      <t>ビコウ</t>
    </rPh>
    <phoneticPr fontId="3"/>
  </si>
  <si>
    <t>※「実施回数」…当該研修を複数班で実施する際の班数。</t>
    <phoneticPr fontId="3"/>
  </si>
  <si>
    <t>新規採用職員研修（採用前研修）　□　◆</t>
    <rPh sb="9" eb="11">
      <t>サイヨウ</t>
    </rPh>
    <rPh sb="11" eb="12">
      <t>マエ</t>
    </rPh>
    <rPh sb="12" eb="14">
      <t>ケンシュウ</t>
    </rPh>
    <phoneticPr fontId="3"/>
  </si>
  <si>
    <t>新規採用職員研修（障がい福祉研修）　□</t>
    <phoneticPr fontId="3"/>
  </si>
  <si>
    <t>主事・技師級職員研修Ⅱ（全体講義）　□</t>
    <phoneticPr fontId="3"/>
  </si>
  <si>
    <t>主事・技師級職員研修Ⅲ（全体講義）　□</t>
    <rPh sb="6" eb="8">
      <t>ショクイン</t>
    </rPh>
    <rPh sb="12" eb="14">
      <t>ゼンタイ</t>
    </rPh>
    <rPh sb="14" eb="16">
      <t>コウギ</t>
    </rPh>
    <phoneticPr fontId="3"/>
  </si>
  <si>
    <t>主事・技師級職員研修Ⅲ（政策形成の基礎）　□</t>
    <phoneticPr fontId="3"/>
  </si>
  <si>
    <t>新任副主査研修　□</t>
    <rPh sb="0" eb="2">
      <t>シンニン</t>
    </rPh>
    <rPh sb="2" eb="5">
      <t>フクシュサ</t>
    </rPh>
    <rPh sb="5" eb="7">
      <t>ケンシュウ</t>
    </rPh>
    <phoneticPr fontId="3"/>
  </si>
  <si>
    <t>新任主査級職員研修（全体講義）　□　</t>
    <phoneticPr fontId="3"/>
  </si>
  <si>
    <t>新任課長補佐級職員研修（全体講義）　□</t>
    <rPh sb="0" eb="2">
      <t>シンニン</t>
    </rPh>
    <rPh sb="2" eb="4">
      <t>カチョウ</t>
    </rPh>
    <rPh sb="4" eb="7">
      <t>ホサキュウ</t>
    </rPh>
    <rPh sb="12" eb="16">
      <t>ゼンタイコウギ</t>
    </rPh>
    <phoneticPr fontId="3"/>
  </si>
  <si>
    <t>課長補佐級職員研修（人材マネジメント基礎）　□ ◆</t>
    <rPh sb="10" eb="12">
      <t>ジンザイ</t>
    </rPh>
    <rPh sb="18" eb="20">
      <t>キソ</t>
    </rPh>
    <phoneticPr fontId="3"/>
  </si>
  <si>
    <t>管理職研修　□  ◆</t>
    <rPh sb="0" eb="2">
      <t>カンリ</t>
    </rPh>
    <rPh sb="2" eb="3">
      <t>ショク</t>
    </rPh>
    <rPh sb="3" eb="5">
      <t>ケンシュウ</t>
    </rPh>
    <phoneticPr fontId="3"/>
  </si>
  <si>
    <t>新任課長級職員研修（全体講義）　□</t>
    <rPh sb="0" eb="2">
      <t>シンニン</t>
    </rPh>
    <rPh sb="2" eb="4">
      <t>カチョウ</t>
    </rPh>
    <rPh sb="5" eb="7">
      <t>ショクイン</t>
    </rPh>
    <rPh sb="10" eb="14">
      <t>ゼンタイコウギ</t>
    </rPh>
    <phoneticPr fontId="3"/>
  </si>
  <si>
    <t>人権問題研修　□</t>
    <rPh sb="0" eb="2">
      <t>ジンケン</t>
    </rPh>
    <rPh sb="2" eb="4">
      <t>モンダイ</t>
    </rPh>
    <rPh sb="4" eb="6">
      <t>ケンシュウ</t>
    </rPh>
    <phoneticPr fontId="3"/>
  </si>
  <si>
    <t>評価者研修（制度説明）　□　◆</t>
    <rPh sb="0" eb="5">
      <t>ヒョウカシャケンシュウ</t>
    </rPh>
    <rPh sb="6" eb="8">
      <t>セイド</t>
    </rPh>
    <rPh sb="8" eb="10">
      <t>セツメイ</t>
    </rPh>
    <phoneticPr fontId="3"/>
  </si>
  <si>
    <t>採用1年目キャリア研修（キャリア1）　　　　□</t>
    <phoneticPr fontId="3"/>
  </si>
  <si>
    <t>若手職員キャリアサポート研修（キャリア4）　□</t>
    <rPh sb="0" eb="2">
      <t>ワカテ</t>
    </rPh>
    <rPh sb="2" eb="4">
      <t>ショクイン</t>
    </rPh>
    <rPh sb="12" eb="14">
      <t>ケンシュウ</t>
    </rPh>
    <phoneticPr fontId="3"/>
  </si>
  <si>
    <t>簿記研修　　□</t>
    <rPh sb="0" eb="2">
      <t>ボキ</t>
    </rPh>
    <rPh sb="2" eb="4">
      <t>ケンシュウ</t>
    </rPh>
    <phoneticPr fontId="3"/>
  </si>
  <si>
    <t>ジョブトレーナー等指導力向上研修　□</t>
    <rPh sb="8" eb="9">
      <t>トウ</t>
    </rPh>
    <rPh sb="9" eb="12">
      <t>シドウリョク</t>
    </rPh>
    <rPh sb="12" eb="14">
      <t>コウジョウ</t>
    </rPh>
    <rPh sb="14" eb="16">
      <t>ケンシュウ</t>
    </rPh>
    <phoneticPr fontId="3"/>
  </si>
  <si>
    <t>※「□」…eラーニングを含む</t>
    <phoneticPr fontId="3"/>
  </si>
  <si>
    <t>※「◆」…修了決定を行わない</t>
    <rPh sb="5" eb="9">
      <t>シュウリョウケッテイ</t>
    </rPh>
    <rPh sb="10" eb="11">
      <t>オコナ</t>
    </rPh>
    <phoneticPr fontId="3"/>
  </si>
  <si>
    <t>職員長</t>
    <rPh sb="0" eb="2">
      <t>ショクイン</t>
    </rPh>
    <phoneticPr fontId="3"/>
  </si>
  <si>
    <t>人事課</t>
    <rPh sb="0" eb="2">
      <t>ジンジ</t>
    </rPh>
    <phoneticPr fontId="3"/>
  </si>
  <si>
    <t>総務サービス課</t>
    <rPh sb="0" eb="2">
      <t>ソウム</t>
    </rPh>
    <phoneticPr fontId="3"/>
  </si>
  <si>
    <t>企画室政策課</t>
    <rPh sb="3" eb="5">
      <t>セイサク</t>
    </rPh>
    <phoneticPr fontId="3"/>
  </si>
  <si>
    <t>財政課</t>
    <phoneticPr fontId="3"/>
  </si>
  <si>
    <t>税務局税政課</t>
    <phoneticPr fontId="3"/>
  </si>
  <si>
    <t>人権局人権企画課</t>
    <phoneticPr fontId="3"/>
  </si>
  <si>
    <t>人権局 人権企画課</t>
    <rPh sb="6" eb="9">
      <t>キカクカ</t>
    </rPh>
    <phoneticPr fontId="3"/>
  </si>
  <si>
    <t>障がい福祉室障がい福祉企画課</t>
    <phoneticPr fontId="3"/>
  </si>
  <si>
    <t>危機管理室防災企画課</t>
    <phoneticPr fontId="3"/>
  </si>
  <si>
    <t>危機管理室災害対策課</t>
    <phoneticPr fontId="3"/>
  </si>
  <si>
    <t>会計局会計指導課</t>
    <phoneticPr fontId="3"/>
  </si>
  <si>
    <t>府政情報室情報公開課</t>
    <phoneticPr fontId="3"/>
  </si>
  <si>
    <t>公園課</t>
    <phoneticPr fontId="3"/>
  </si>
  <si>
    <t>企画厚生課　</t>
    <rPh sb="0" eb="5">
      <t>キカクコウセイカ</t>
    </rPh>
    <phoneticPr fontId="3"/>
  </si>
  <si>
    <t>（１）　採用後3年目（令和4年4月1日採用）の主事・技師級職員（主査級以上を除く行政職のみ）令和3年度中途採用者を含む。）
（２）　採用3年目当時、受講・終了できなかった主事・技師級職員</t>
    <rPh sb="4" eb="7">
      <t>サイヨウゴ</t>
    </rPh>
    <rPh sb="8" eb="10">
      <t>ネンメ</t>
    </rPh>
    <rPh sb="11" eb="13">
      <t>レイワ</t>
    </rPh>
    <rPh sb="14" eb="15">
      <t>ネン</t>
    </rPh>
    <rPh sb="15" eb="16">
      <t>ヘイネン</t>
    </rPh>
    <rPh sb="16" eb="17">
      <t>ガツ</t>
    </rPh>
    <rPh sb="18" eb="19">
      <t>ニチ</t>
    </rPh>
    <rPh sb="19" eb="21">
      <t>サイヨウ</t>
    </rPh>
    <rPh sb="23" eb="25">
      <t>シュジ</t>
    </rPh>
    <rPh sb="26" eb="28">
      <t>ギシ</t>
    </rPh>
    <rPh sb="28" eb="31">
      <t>キュウショクイン</t>
    </rPh>
    <rPh sb="32" eb="35">
      <t>シュサキュウ</t>
    </rPh>
    <rPh sb="35" eb="37">
      <t>イジョウ</t>
    </rPh>
    <rPh sb="38" eb="39">
      <t>ノゾ</t>
    </rPh>
    <rPh sb="40" eb="42">
      <t>ギョウセイ</t>
    </rPh>
    <rPh sb="42" eb="43">
      <t>ショク</t>
    </rPh>
    <rPh sb="46" eb="48">
      <t>レイワ</t>
    </rPh>
    <rPh sb="49" eb="51">
      <t>ネンド</t>
    </rPh>
    <rPh sb="50" eb="51">
      <t>ド</t>
    </rPh>
    <rPh sb="51" eb="56">
      <t>チュウトサイヨウシャ</t>
    </rPh>
    <rPh sb="57" eb="58">
      <t>フク</t>
    </rPh>
    <rPh sb="66" eb="68">
      <t>サイヨウ</t>
    </rPh>
    <rPh sb="69" eb="71">
      <t>ネンメ</t>
    </rPh>
    <rPh sb="71" eb="73">
      <t>トウジ</t>
    </rPh>
    <rPh sb="74" eb="76">
      <t>ジュコウ</t>
    </rPh>
    <rPh sb="77" eb="79">
      <t>シュウリョウ</t>
    </rPh>
    <rPh sb="85" eb="87">
      <t>シュジ</t>
    </rPh>
    <rPh sb="88" eb="90">
      <t>ギシ</t>
    </rPh>
    <rPh sb="90" eb="91">
      <t>キュウ</t>
    </rPh>
    <rPh sb="91" eb="93">
      <t>ショクイン</t>
    </rPh>
    <phoneticPr fontId="3"/>
  </si>
  <si>
    <t>・質・量ともに高いコミュニケーションの必要性</t>
    <phoneticPr fontId="3"/>
  </si>
  <si>
    <t>知事</t>
    <rPh sb="0" eb="2">
      <t>チジ</t>
    </rPh>
    <phoneticPr fontId="3"/>
  </si>
  <si>
    <t>（１）令和６年度評価者研修（事例研修）に指名された一次評価者の職員
（２）令和６年度評価者研修（事例研修・面談研修）に指名された二次評価者の職員（令和５年度に開示面談実践研修を受講した職員は除く）
（３）上記以外の一次評価者及び二次評価者で、受講を希望する職員</t>
    <phoneticPr fontId="3"/>
  </si>
  <si>
    <t>・主査級職員に必要なコミュニケーションスキルの習得</t>
    <rPh sb="1" eb="3">
      <t>シュサ</t>
    </rPh>
    <rPh sb="3" eb="4">
      <t>キュウ</t>
    </rPh>
    <rPh sb="4" eb="6">
      <t>ショクイン</t>
    </rPh>
    <rPh sb="7" eb="9">
      <t>ヒツヨウ</t>
    </rPh>
    <rPh sb="23" eb="25">
      <t>シュウトク</t>
    </rPh>
    <phoneticPr fontId="3"/>
  </si>
  <si>
    <t>（１）人事課長が指名する職員（（３）を除く。おおむね課長補佐級以上）</t>
    <rPh sb="5" eb="6">
      <t>カ</t>
    </rPh>
    <phoneticPr fontId="3"/>
  </si>
  <si>
    <t>（３）人事課長が指名する職員（個別能力向上研修（集団）対象者の上司のみ）</t>
    <rPh sb="5" eb="6">
      <t>カ</t>
    </rPh>
    <phoneticPr fontId="3"/>
  </si>
  <si>
    <t>人事課長が指名する職員</t>
    <rPh sb="0" eb="2">
      <t>ジンジ</t>
    </rPh>
    <rPh sb="2" eb="3">
      <t>カ</t>
    </rPh>
    <rPh sb="3" eb="4">
      <t>チョウ</t>
    </rPh>
    <rPh sb="5" eb="7">
      <t>シメイ</t>
    </rPh>
    <rPh sb="9" eb="11">
      <t>ショクイン</t>
    </rPh>
    <phoneticPr fontId="3"/>
  </si>
  <si>
    <t>（１）人事課長が指名する職員（人事評価制度上、研修の受講が必須となる職員）
（２）所属長等が受講勧奨し推薦する職員（事前に各部局人事担当者を通じ人事課に
　　　申し出のあった者に限る）
（３）その他、人事課長が研修の受講を特に必要と認める職員　等</t>
    <rPh sb="5" eb="6">
      <t>カ</t>
    </rPh>
    <rPh sb="74" eb="75">
      <t>カ</t>
    </rPh>
    <rPh sb="102" eb="103">
      <t>カ</t>
    </rPh>
    <phoneticPr fontId="3"/>
  </si>
  <si>
    <t>新規採用職員研修（採用時研修）　</t>
    <rPh sb="9" eb="14">
      <t>サイヨウジケンシュウ</t>
    </rPh>
    <phoneticPr fontId="3"/>
  </si>
  <si>
    <t>　実施総日数</t>
    <phoneticPr fontId="3"/>
  </si>
  <si>
    <t>集合研修
実施日数</t>
    <phoneticPr fontId="3"/>
  </si>
  <si>
    <t>eﾗｰﾆﾝｸﾞ
日数換算</t>
    <phoneticPr fontId="3"/>
  </si>
  <si>
    <t>※「研修1回に対する構成日数・構成時間」…当該研修における研修生1人あたりの受講日数・受講時間　</t>
    <phoneticPr fontId="3"/>
  </si>
  <si>
    <t>20Ｍ</t>
    <phoneticPr fontId="3"/>
  </si>
  <si>
    <t>実施総日数</t>
    <rPh sb="0" eb="2">
      <t>ジッシ</t>
    </rPh>
    <rPh sb="2" eb="5">
      <t>ソウニッスウ</t>
    </rPh>
    <phoneticPr fontId="3"/>
  </si>
  <si>
    <t>6-4</t>
    <phoneticPr fontId="3"/>
  </si>
  <si>
    <t>・社会人としての仕事（行政職・事務職）
　令和6年4月3日（水）9:00～12:55／13:40～17:30
・社会人のためのチームづくり
　令和6年4月3日（水）
　　9:00～10:50／11:05～12:55／13:40～15:30／15:40～17:30
・法的思考の基礎
　令和6年4月8日（月）・9日（火）9:00～17:30</t>
    <rPh sb="1" eb="4">
      <t>シャカイジン</t>
    </rPh>
    <rPh sb="8" eb="10">
      <t>シゴト</t>
    </rPh>
    <rPh sb="21" eb="23">
      <t>レイワ</t>
    </rPh>
    <rPh sb="24" eb="25">
      <t>ネン</t>
    </rPh>
    <rPh sb="26" eb="27">
      <t>ガツ</t>
    </rPh>
    <rPh sb="28" eb="29">
      <t>ニチ</t>
    </rPh>
    <rPh sb="30" eb="31">
      <t>スイ</t>
    </rPh>
    <rPh sb="56" eb="59">
      <t>シャカイジン</t>
    </rPh>
    <rPh sb="71" eb="73">
      <t>レイワ</t>
    </rPh>
    <rPh sb="74" eb="75">
      <t>ネン</t>
    </rPh>
    <rPh sb="76" eb="77">
      <t>ガツ</t>
    </rPh>
    <rPh sb="78" eb="79">
      <t>ニチ</t>
    </rPh>
    <rPh sb="80" eb="81">
      <t>スイ</t>
    </rPh>
    <rPh sb="133" eb="137">
      <t>ホウテキシコウ</t>
    </rPh>
    <rPh sb="138" eb="140">
      <t>キソ</t>
    </rPh>
    <rPh sb="142" eb="144">
      <t>レイワ</t>
    </rPh>
    <rPh sb="145" eb="146">
      <t>ネン</t>
    </rPh>
    <rPh sb="147" eb="148">
      <t>ガツ</t>
    </rPh>
    <rPh sb="149" eb="150">
      <t>ニチ</t>
    </rPh>
    <rPh sb="151" eb="152">
      <t>ゲツ</t>
    </rPh>
    <rPh sb="155" eb="156">
      <t>ニチ</t>
    </rPh>
    <rPh sb="157" eb="158">
      <t>カ</t>
    </rPh>
    <phoneticPr fontId="3"/>
  </si>
  <si>
    <t>受託者講師　２名</t>
    <rPh sb="0" eb="3">
      <t>ジュタクシャ</t>
    </rPh>
    <rPh sb="3" eb="5">
      <t>コウシ</t>
    </rPh>
    <rPh sb="7" eb="8">
      <t>メイ</t>
    </rPh>
    <phoneticPr fontId="3"/>
  </si>
  <si>
    <t>・憲法</t>
    <rPh sb="1" eb="3">
      <t>ケンポウ</t>
    </rPh>
    <phoneticPr fontId="3"/>
  </si>
  <si>
    <t>・地方自治法</t>
    <rPh sb="1" eb="6">
      <t>チホウジチホウ</t>
    </rPh>
    <phoneticPr fontId="3"/>
  </si>
  <si>
    <t>・地方公務員法</t>
    <rPh sb="1" eb="7">
      <t>チホウコウムインホウ</t>
    </rPh>
    <phoneticPr fontId="3"/>
  </si>
  <si>
    <t>・ビジネスマナーを学ぶ</t>
    <rPh sb="9" eb="10">
      <t>マナ</t>
    </rPh>
    <phoneticPr fontId="3"/>
  </si>
  <si>
    <t>・仕事を覚えていくにあたって</t>
    <rPh sb="1" eb="3">
      <t>シゴト</t>
    </rPh>
    <rPh sb="4" eb="5">
      <t>オボ</t>
    </rPh>
    <phoneticPr fontId="3"/>
  </si>
  <si>
    <t>４H40M</t>
    <phoneticPr fontId="3"/>
  </si>
  <si>
    <t>・視覚障がいと自由・不自由の実態</t>
    <rPh sb="1" eb="3">
      <t>シカク</t>
    </rPh>
    <rPh sb="3" eb="4">
      <t>ショウ</t>
    </rPh>
    <rPh sb="7" eb="9">
      <t>ジユウ</t>
    </rPh>
    <rPh sb="10" eb="13">
      <t>フジユウ</t>
    </rPh>
    <rPh sb="14" eb="16">
      <t>ジッタイ</t>
    </rPh>
    <phoneticPr fontId="3"/>
  </si>
  <si>
    <t>１.5H</t>
    <phoneticPr fontId="3"/>
  </si>
  <si>
    <t>、24日（月）</t>
    <rPh sb="3" eb="4">
      <t>ニチ</t>
    </rPh>
    <rPh sb="5" eb="6">
      <t>ゲツ</t>
    </rPh>
    <phoneticPr fontId="3"/>
  </si>
  <si>
    <t>令和6年6月5日（水）、10日（月）、11日（火）、17日（月）、18日（火）、</t>
    <rPh sb="0" eb="2">
      <t>レイワ</t>
    </rPh>
    <rPh sb="3" eb="4">
      <t>ネン</t>
    </rPh>
    <rPh sb="5" eb="6">
      <t>ガツ</t>
    </rPh>
    <rPh sb="7" eb="8">
      <t>ニチ</t>
    </rPh>
    <rPh sb="9" eb="10">
      <t>スイ</t>
    </rPh>
    <rPh sb="14" eb="15">
      <t>ニチ</t>
    </rPh>
    <rPh sb="16" eb="17">
      <t>ゲツ</t>
    </rPh>
    <rPh sb="21" eb="22">
      <t>ニチ</t>
    </rPh>
    <rPh sb="23" eb="24">
      <t>カ</t>
    </rPh>
    <rPh sb="28" eb="29">
      <t>ニチ</t>
    </rPh>
    <rPh sb="30" eb="31">
      <t>ゲツ</t>
    </rPh>
    <rPh sb="35" eb="36">
      <t>ニチ</t>
    </rPh>
    <rPh sb="37" eb="38">
      <t>カ</t>
    </rPh>
    <phoneticPr fontId="3"/>
  </si>
  <si>
    <t>3Ｈ30M</t>
    <phoneticPr fontId="3"/>
  </si>
  <si>
    <t>（１）令和6年度課長補佐級昇任者（令和5年度途中昇任者を含む）
（２）昇任当時、派遣等で受講・修了できなかった者
（３）課長補佐級以上で、本研修を受講すべき育成ニーズがあるとして、
　　　所属長が推薦する者</t>
    <rPh sb="17" eb="19">
      <t>レイワ</t>
    </rPh>
    <phoneticPr fontId="3"/>
  </si>
  <si>
    <t>11H40M</t>
    <phoneticPr fontId="3"/>
  </si>
  <si>
    <t>８H</t>
    <phoneticPr fontId="3"/>
  </si>
  <si>
    <t>２H15M</t>
    <phoneticPr fontId="3"/>
  </si>
  <si>
    <t>・令和２年度人権問題に関する府民意識調査</t>
    <rPh sb="1" eb="3">
      <t>レイワ</t>
    </rPh>
    <rPh sb="4" eb="6">
      <t>ネンド</t>
    </rPh>
    <rPh sb="6" eb="8">
      <t>ジンケン</t>
    </rPh>
    <rPh sb="8" eb="10">
      <t>モンダイ</t>
    </rPh>
    <rPh sb="11" eb="12">
      <t>カン</t>
    </rPh>
    <rPh sb="14" eb="16">
      <t>フミン</t>
    </rPh>
    <rPh sb="16" eb="18">
      <t>イシキ</t>
    </rPh>
    <rPh sb="18" eb="20">
      <t>チョウサ</t>
    </rPh>
    <phoneticPr fontId="3"/>
  </si>
  <si>
    <t>3Ｈ20M</t>
    <phoneticPr fontId="3"/>
  </si>
  <si>
    <t>3H45M</t>
    <phoneticPr fontId="3"/>
  </si>
  <si>
    <t>２H30M</t>
    <phoneticPr fontId="3"/>
  </si>
  <si>
    <t>　　～自分の目標設定とアクションプラン作成</t>
    <rPh sb="3" eb="5">
      <t>ジブン</t>
    </rPh>
    <rPh sb="6" eb="8">
      <t>モクヒョウ</t>
    </rPh>
    <rPh sb="8" eb="10">
      <t>セッテイ</t>
    </rPh>
    <rPh sb="19" eb="21">
      <t>サクセイ</t>
    </rPh>
    <phoneticPr fontId="3"/>
  </si>
  <si>
    <t>5 総合演習～プレゼンテーションの実践</t>
    <rPh sb="2" eb="4">
      <t>ソウゴウ</t>
    </rPh>
    <rPh sb="4" eb="6">
      <t>エンシュウ</t>
    </rPh>
    <phoneticPr fontId="3"/>
  </si>
  <si>
    <t>6 理解度テスト</t>
    <rPh sb="2" eb="5">
      <t>リカイド</t>
    </rPh>
    <phoneticPr fontId="3"/>
  </si>
  <si>
    <t>10.5H</t>
    <phoneticPr fontId="3"/>
  </si>
  <si>
    <t>1H50M</t>
    <phoneticPr fontId="3"/>
  </si>
  <si>
    <t>３H2０M</t>
    <phoneticPr fontId="3"/>
  </si>
  <si>
    <t>対象者Ⅰ
　（１）人事課長が指名する職員（人事評価制度上、研修の受講が必須となる職員）
　（２）所属長等が受講勧奨し推薦する職員（事前に各部局人事担当者を通じ人事課に
　　　　申し出のあった者に限る）
　（３）その他、人事課長が研修の受講を特に必要と認める職員　等
対象者Ⅱ
　人事課長が指名する職員</t>
    <rPh sb="0" eb="3">
      <t>タイショウシャ</t>
    </rPh>
    <rPh sb="11" eb="12">
      <t>カ</t>
    </rPh>
    <rPh sb="81" eb="82">
      <t>カ</t>
    </rPh>
    <rPh sb="111" eb="112">
      <t>カ</t>
    </rPh>
    <rPh sb="133" eb="136">
      <t>タイショウシャ</t>
    </rPh>
    <rPh sb="141" eb="142">
      <t>カ</t>
    </rPh>
    <phoneticPr fontId="3"/>
  </si>
  <si>
    <t>（１）令和６年度課長補佐級昇任者（令和５年度途中昇任者含む）
（２）昇任当時、派遣等で受講・修了できなかった者</t>
    <rPh sb="3" eb="5">
      <t>レイワ</t>
    </rPh>
    <rPh sb="6" eb="7">
      <t>ネン</t>
    </rPh>
    <rPh sb="7" eb="8">
      <t>ド</t>
    </rPh>
    <rPh sb="8" eb="10">
      <t>カチョウ</t>
    </rPh>
    <rPh sb="10" eb="12">
      <t>ホサ</t>
    </rPh>
    <rPh sb="12" eb="13">
      <t>キュウ</t>
    </rPh>
    <rPh sb="13" eb="15">
      <t>ショウニン</t>
    </rPh>
    <rPh sb="15" eb="16">
      <t>シャ</t>
    </rPh>
    <rPh sb="17" eb="19">
      <t>レイワ</t>
    </rPh>
    <rPh sb="20" eb="22">
      <t>ネンド</t>
    </rPh>
    <rPh sb="21" eb="22">
      <t>ド</t>
    </rPh>
    <rPh sb="22" eb="24">
      <t>トチュウ</t>
    </rPh>
    <rPh sb="24" eb="26">
      <t>ショウニン</t>
    </rPh>
    <rPh sb="26" eb="27">
      <t>シャ</t>
    </rPh>
    <rPh sb="27" eb="28">
      <t>フク</t>
    </rPh>
    <rPh sb="34" eb="36">
      <t>ショウニン</t>
    </rPh>
    <rPh sb="36" eb="38">
      <t>トウジ</t>
    </rPh>
    <rPh sb="39" eb="41">
      <t>ハケン</t>
    </rPh>
    <rPh sb="41" eb="42">
      <t>トウ</t>
    </rPh>
    <rPh sb="43" eb="45">
      <t>ジュコウ</t>
    </rPh>
    <rPh sb="46" eb="48">
      <t>シュウリョウ</t>
    </rPh>
    <rPh sb="54" eb="55">
      <t>モノ</t>
    </rPh>
    <phoneticPr fontId="3"/>
  </si>
  <si>
    <t>　　　　　　　　　　（基本方針）</t>
    <rPh sb="11" eb="15">
      <t>キホンホウシン</t>
    </rPh>
    <phoneticPr fontId="3"/>
  </si>
  <si>
    <t>対象者Ⅰ
　（１）人事課長が指名する職員（人事評価制度上、研修の受講が必須となる職員）
　（２）所属長等が受講勧奨し推薦する職員（事前に各部局人事担当者を通じ人事課に
　　　　申し出のあった者に限る）
　（３）その他、人事課長が研修の受講を特に必要と認める職員　等
対象者Ⅱ
　人事課長が指名する職員</t>
    <rPh sb="0" eb="3">
      <t>タイショウシャ</t>
    </rPh>
    <rPh sb="11" eb="12">
      <t>カ</t>
    </rPh>
    <rPh sb="81" eb="82">
      <t>カ</t>
    </rPh>
    <rPh sb="111" eb="113">
      <t>カチョウ</t>
    </rPh>
    <rPh sb="133" eb="136">
      <t>タイショウシャ</t>
    </rPh>
    <rPh sb="141" eb="142">
      <t>カ</t>
    </rPh>
    <phoneticPr fontId="3"/>
  </si>
  <si>
    <t>平均修了率</t>
    <rPh sb="0" eb="2">
      <t>ヘイキン</t>
    </rPh>
    <phoneticPr fontId="3"/>
  </si>
  <si>
    <t>研修名（科目名）： 業務改善PCスキル研修（Access基礎）</t>
    <rPh sb="0" eb="2">
      <t>ケンシュウ</t>
    </rPh>
    <rPh sb="2" eb="3">
      <t>メイ</t>
    </rPh>
    <rPh sb="4" eb="7">
      <t>カモクメイ</t>
    </rPh>
    <rPh sb="10" eb="12">
      <t>ギョウム</t>
    </rPh>
    <rPh sb="12" eb="14">
      <t>カイゼン</t>
    </rPh>
    <rPh sb="19" eb="21">
      <t>ケンシュウ</t>
    </rPh>
    <rPh sb="28" eb="30">
      <t>キソ</t>
    </rPh>
    <phoneticPr fontId="3"/>
  </si>
  <si>
    <t>・大阪府障がいを理由とする差別の解消</t>
    <rPh sb="1" eb="4">
      <t>オオサカフ</t>
    </rPh>
    <rPh sb="4" eb="5">
      <t>ショウ</t>
    </rPh>
    <rPh sb="8" eb="10">
      <t>リユウ</t>
    </rPh>
    <rPh sb="13" eb="15">
      <t>サベツ</t>
    </rPh>
    <rPh sb="16" eb="18">
      <t>カイショウ</t>
    </rPh>
    <phoneticPr fontId="3"/>
  </si>
  <si>
    <t>　の推進に関する職員対応要領</t>
    <rPh sb="2" eb="4">
      <t>スイシン</t>
    </rPh>
    <rPh sb="5" eb="6">
      <t>カン</t>
    </rPh>
    <rPh sb="8" eb="10">
      <t>ショクイン</t>
    </rPh>
    <rPh sb="10" eb="12">
      <t>タイオウ</t>
    </rPh>
    <rPh sb="12" eb="14">
      <t>ヨウリョウ</t>
    </rPh>
    <phoneticPr fontId="3"/>
  </si>
  <si>
    <t>10H15M</t>
    <phoneticPr fontId="3"/>
  </si>
  <si>
    <t>令和６年５月１日（水）～６月５日（水）</t>
    <rPh sb="9" eb="10">
      <t>スイ</t>
    </rPh>
    <rPh sb="13" eb="14">
      <t>ガツ</t>
    </rPh>
    <rPh sb="15" eb="16">
      <t>ニチ</t>
    </rPh>
    <rPh sb="17" eb="18">
      <t>スイ</t>
    </rPh>
    <phoneticPr fontId="3"/>
  </si>
  <si>
    <t>令和６年度末で役職定年が適用される職員</t>
    <rPh sb="0" eb="2">
      <t>レイワ</t>
    </rPh>
    <rPh sb="3" eb="5">
      <t>ネンド</t>
    </rPh>
    <rPh sb="5" eb="6">
      <t>マツ</t>
    </rPh>
    <rPh sb="7" eb="9">
      <t>ヤクショク</t>
    </rPh>
    <rPh sb="9" eb="11">
      <t>テイネン</t>
    </rPh>
    <rPh sb="12" eb="14">
      <t>テキヨウ</t>
    </rPh>
    <rPh sb="17" eb="19">
      <t>ショクイン</t>
    </rPh>
    <phoneticPr fontId="3"/>
  </si>
  <si>
    <t>本研修の受講を希望するおおむね年度末年齢５０歳以上５９歳以下の職員で所属長が推薦する者</t>
    <phoneticPr fontId="3"/>
  </si>
  <si>
    <t>本研修の受講を希望する職員で、所属長が推薦する者
（＊本研修は副主査選考に係る資格点対象の庁内研修）</t>
    <phoneticPr fontId="3"/>
  </si>
  <si>
    <t>本研修の受講を希望する職員で、所属長が推薦する者</t>
    <phoneticPr fontId="3"/>
  </si>
  <si>
    <t>（＊本研修は副主査選考に係る資格点対象の庁内研修）</t>
    <phoneticPr fontId="3"/>
  </si>
  <si>
    <t>（１）本研修の受講を希望する職員で、所属長が推薦する者</t>
    <phoneticPr fontId="3"/>
  </si>
  <si>
    <t>会計や簿記に関する知識を必要とする業務（下記例示参照）に携わる職員で、所属長が推薦する者（非常勤職員を除く）
（１）企業会計に従事する職員
（２）指定出資法人の指導に携わる職員
（３）府税徴収事務に携わる職員
（４）医療法人、社会福祉法人、ＮＰＯ法人等の認可、指導及び監査に従事する職員
（５）給付や貸付等の業務において、法人等の会計状況を審査する必要のある職員
（６）副主査選考の対象者等で本研修の受講を希望する者 等
　　　（本研修は、副主査選考に係る資格点対象の庁内研修）</t>
    <phoneticPr fontId="3"/>
  </si>
  <si>
    <t>本研修の受講を希望する職員で所属長が推薦する者</t>
    <rPh sb="0" eb="1">
      <t>ホン</t>
    </rPh>
    <rPh sb="1" eb="3">
      <t>ケンシュウ</t>
    </rPh>
    <rPh sb="4" eb="6">
      <t>ジュコウ</t>
    </rPh>
    <rPh sb="7" eb="9">
      <t>キボウ</t>
    </rPh>
    <rPh sb="11" eb="13">
      <t>ショクイン</t>
    </rPh>
    <rPh sb="14" eb="17">
      <t>ショゾクチョウ</t>
    </rPh>
    <rPh sb="18" eb="20">
      <t>スイセン</t>
    </rPh>
    <rPh sb="22" eb="23">
      <t>モノ</t>
    </rPh>
    <phoneticPr fontId="3"/>
  </si>
  <si>
    <t>・実務フロー説明</t>
    <rPh sb="6" eb="8">
      <t>セツメイ</t>
    </rPh>
    <phoneticPr fontId="3"/>
  </si>
  <si>
    <t>令和6 年6月5日（水）、6月10日（月）</t>
    <rPh sb="10" eb="11">
      <t>スイ</t>
    </rPh>
    <rPh sb="19" eb="20">
      <t>ゲツ</t>
    </rPh>
    <phoneticPr fontId="3"/>
  </si>
  <si>
    <t>６０M</t>
    <phoneticPr fontId="3"/>
  </si>
  <si>
    <t>主事・技師級職員研修Ⅱ</t>
    <phoneticPr fontId="3"/>
  </si>
  <si>
    <t>769：30</t>
    <phoneticPr fontId="3"/>
  </si>
  <si>
    <t>修了判定なし</t>
    <rPh sb="0" eb="4">
      <t>シュウリョウハンテイ</t>
    </rPh>
    <phoneticPr fontId="3"/>
  </si>
  <si>
    <t>実施
総研修回数
（回）</t>
    <rPh sb="6" eb="8">
      <t>カイスウ</t>
    </rPh>
    <rPh sb="10" eb="11">
      <t>カイ</t>
    </rPh>
    <phoneticPr fontId="3"/>
  </si>
  <si>
    <t>総日数
（日）</t>
    <rPh sb="5" eb="6">
      <t>ニチ</t>
    </rPh>
    <phoneticPr fontId="3"/>
  </si>
  <si>
    <t>延べ時間数
(時間：分)</t>
    <rPh sb="7" eb="9">
      <t>ジカン</t>
    </rPh>
    <rPh sb="10" eb="11">
      <t>フン</t>
    </rPh>
    <phoneticPr fontId="3"/>
  </si>
  <si>
    <t>平均目的達成度</t>
    <phoneticPr fontId="3"/>
  </si>
  <si>
    <t>講演[第1部]（eラーニング）</t>
    <rPh sb="0" eb="2">
      <t>コウエン</t>
    </rPh>
    <rPh sb="3" eb="4">
      <t>ダイ</t>
    </rPh>
    <rPh sb="5" eb="6">
      <t>ブ</t>
    </rPh>
    <phoneticPr fontId="3"/>
  </si>
  <si>
    <t>講義[第2部]（eラーニング）</t>
    <rPh sb="0" eb="2">
      <t>コウギ</t>
    </rPh>
    <rPh sb="3" eb="4">
      <t>ダイ</t>
    </rPh>
    <rPh sb="5" eb="6">
      <t>ブ</t>
    </rPh>
    <phoneticPr fontId="3"/>
  </si>
  <si>
    <t>講義と演習（eラーニング）</t>
    <phoneticPr fontId="3"/>
  </si>
  <si>
    <t>知事訓辞（eラーニング）</t>
    <phoneticPr fontId="3"/>
  </si>
  <si>
    <t>講演（eラーニング）</t>
    <rPh sb="0" eb="2">
      <t>コウエン</t>
    </rPh>
    <phoneticPr fontId="3"/>
  </si>
  <si>
    <t>814：23</t>
    <phoneticPr fontId="3"/>
  </si>
  <si>
    <t>（対象者：5,904人）</t>
    <rPh sb="1" eb="4">
      <t>タイショウシャ</t>
    </rPh>
    <rPh sb="10" eb="11">
      <t>ニン</t>
    </rPh>
    <phoneticPr fontId="3"/>
  </si>
  <si>
    <t>※「実施総日数・実施総時間数」…受託事業者が当該研修を実施する日数・時間数
　（eラーニング日数換算について：eラーニングのみの構成時間が「7時間以内」は1日、「7時間を超えて14時間以内」の場合は2日、「14時間を超えて21時間以内」の場合は3日とし、以降同様に追加換算する。）</t>
    <rPh sb="46" eb="48">
      <t>ニッスウ</t>
    </rPh>
    <rPh sb="48" eb="50">
      <t>カンサン</t>
    </rPh>
    <rPh sb="64" eb="66">
      <t>コウセイ</t>
    </rPh>
    <rPh sb="66" eb="68">
      <t>ジカン</t>
    </rPh>
    <rPh sb="71" eb="73">
      <t>ジカン</t>
    </rPh>
    <rPh sb="73" eb="75">
      <t>イナイ</t>
    </rPh>
    <rPh sb="78" eb="79">
      <t>ニチ</t>
    </rPh>
    <rPh sb="82" eb="84">
      <t>ジカン</t>
    </rPh>
    <rPh sb="85" eb="86">
      <t>コ</t>
    </rPh>
    <rPh sb="89" eb="91">
      <t>ジカン</t>
    </rPh>
    <rPh sb="92" eb="94">
      <t>イナイ</t>
    </rPh>
    <rPh sb="96" eb="98">
      <t>バアイ</t>
    </rPh>
    <rPh sb="99" eb="100">
      <t>ニチ</t>
    </rPh>
    <rPh sb="105" eb="107">
      <t>ジカン</t>
    </rPh>
    <rPh sb="108" eb="109">
      <t>コ</t>
    </rPh>
    <rPh sb="112" eb="114">
      <t>ジカン</t>
    </rPh>
    <rPh sb="115" eb="117">
      <t>イナイ</t>
    </rPh>
    <rPh sb="119" eb="121">
      <t>バアイ</t>
    </rPh>
    <rPh sb="122" eb="123">
      <t>ニチ</t>
    </rPh>
    <rPh sb="126" eb="128">
      <t>イコウ</t>
    </rPh>
    <rPh sb="128" eb="130">
      <t>ドウヨウ</t>
    </rPh>
    <rPh sb="131" eb="133">
      <t>ツイカ</t>
    </rPh>
    <rPh sb="133" eb="135">
      <t>カンサン</t>
    </rPh>
    <phoneticPr fontId="3"/>
  </si>
  <si>
    <t>※ Ｒ６年度は「ＤＸマインド醸成セミナー」を階層別研修として実施したが、本実施状況には掲載していない。</t>
    <rPh sb="4" eb="6">
      <t>ネンド</t>
    </rPh>
    <rPh sb="22" eb="27">
      <t>カイソウベツケンシュウ</t>
    </rPh>
    <rPh sb="30" eb="32">
      <t>ジッシ</t>
    </rPh>
    <rPh sb="36" eb="37">
      <t>ホン</t>
    </rPh>
    <rPh sb="37" eb="39">
      <t>ジッシ</t>
    </rPh>
    <rPh sb="39" eb="41">
      <t>ジョウキョウ</t>
    </rPh>
    <rPh sb="43" eb="45">
      <t>ケイサイ</t>
    </rPh>
    <phoneticPr fontId="3"/>
  </si>
  <si>
    <t>研修名（科目名）：主事・技師級職員研修Ⅲ（福祉体験）</t>
    <rPh sb="0" eb="2">
      <t>ケンシュウ</t>
    </rPh>
    <rPh sb="2" eb="3">
      <t>メイ</t>
    </rPh>
    <rPh sb="4" eb="7">
      <t>カモクメイ</t>
    </rPh>
    <phoneticPr fontId="3"/>
  </si>
  <si>
    <t>※令和元年度実績</t>
    <rPh sb="1" eb="3">
      <t>レイワ</t>
    </rPh>
    <rPh sb="3" eb="8">
      <t>ガンネンドジッセキ</t>
    </rPh>
    <phoneticPr fontId="3"/>
  </si>
  <si>
    <t>福祉施設（障がい者自立センター又は砂川厚生福祉センター）での介護・介助実習、プログラム見学等を通じて、障がい者への理解を深めるとともに、公務員の原点としての人権感覚を養う。</t>
    <phoneticPr fontId="3"/>
  </si>
  <si>
    <t>平成３１年度採用３年目の主事・技師級職員（行政職のみ）</t>
    <phoneticPr fontId="3"/>
  </si>
  <si>
    <t>自立Ｃ</t>
    <rPh sb="0" eb="2">
      <t>ジリツ</t>
    </rPh>
    <phoneticPr fontId="3"/>
  </si>
  <si>
    <t>砂川Ｃ</t>
    <rPh sb="0" eb="2">
      <t>スナガワ</t>
    </rPh>
    <phoneticPr fontId="3"/>
  </si>
  <si>
    <t>その他</t>
    <rPh sb="2" eb="3">
      <t>タ</t>
    </rPh>
    <phoneticPr fontId="3"/>
  </si>
  <si>
    <t>―</t>
    <phoneticPr fontId="3"/>
  </si>
  <si>
    <t>１班～３７班（うち２日は予備日）</t>
    <rPh sb="10" eb="11">
      <t>ニチ</t>
    </rPh>
    <rPh sb="12" eb="15">
      <t>ヨビビ</t>
    </rPh>
    <phoneticPr fontId="3"/>
  </si>
  <si>
    <t>令和元年５月２１日（火）、２３日（木）、２８日（火）、３０日（木）、
６月４日（火）、６日（木）、１１日（火）、１３日（木）、１８日（火）、
２０日（木）、２５日（火）、２７日（木）、７月２日（火）、４日（木）、
９日（火）、１１日（木）、１８日（木）、２３日（火）、２５日（木）、
３０日（火）、１０月１日（火）、３日（木）、８日（火）、１０日（木）、
１７日（木）、２４日（木）、２９日（火）、３１日（木）、
１１月７日（木）、１２日（火）、１４日（木）、令和２年１月７日（火）、
９日（木）、１６日（木）、２１日（火）、２３日（木）、２８日（火）</t>
    <rPh sb="0" eb="2">
      <t>レイワ</t>
    </rPh>
    <rPh sb="2" eb="4">
      <t>ガンネン</t>
    </rPh>
    <rPh sb="230" eb="232">
      <t>レイワ</t>
    </rPh>
    <rPh sb="233" eb="234">
      <t>ネン</t>
    </rPh>
    <phoneticPr fontId="3"/>
  </si>
  <si>
    <t>各日とも９時２０分～１６時３０分</t>
    <rPh sb="0" eb="2">
      <t>カクジツ</t>
    </rPh>
    <rPh sb="5" eb="6">
      <t>ジ</t>
    </rPh>
    <rPh sb="8" eb="9">
      <t>フン</t>
    </rPh>
    <rPh sb="12" eb="13">
      <t>ジ</t>
    </rPh>
    <rPh sb="15" eb="16">
      <t>フン</t>
    </rPh>
    <phoneticPr fontId="3"/>
  </si>
  <si>
    <t>３８班～５５班（うち１日は予備日）</t>
    <phoneticPr fontId="3"/>
  </si>
  <si>
    <t>令和元年６月１１日（火）、１４日（金）、１８日（火）、２０日（木）、
２５日（火）、２８日（金）、７月２日（火）、５日（金）、９日（火）、
１２日（金）、１８日（木）、１０月１日（火）、４日（金）、８日（火）、
１１日（金）、１７日（木）、２５日（金）、２９日（火）</t>
    <phoneticPr fontId="3"/>
  </si>
  <si>
    <t>各日とも９時３０分～１６時４０分</t>
    <rPh sb="0" eb="2">
      <t>カクジツ</t>
    </rPh>
    <rPh sb="5" eb="6">
      <t>ジ</t>
    </rPh>
    <rPh sb="8" eb="9">
      <t>フン</t>
    </rPh>
    <rPh sb="12" eb="13">
      <t>ジ</t>
    </rPh>
    <rPh sb="15" eb="16">
      <t>フン</t>
    </rPh>
    <phoneticPr fontId="3"/>
  </si>
  <si>
    <t>１班～３７班：障がい者自立センター、３８班～５５班：砂川厚生福祉センター</t>
    <phoneticPr fontId="3"/>
  </si>
  <si>
    <t>１班～３７班（うち２日は予備日）</t>
    <phoneticPr fontId="3"/>
  </si>
  <si>
    <t>障がい者自立センター</t>
    <rPh sb="0" eb="1">
      <t>ショウ</t>
    </rPh>
    <rPh sb="3" eb="4">
      <t>シャ</t>
    </rPh>
    <rPh sb="4" eb="6">
      <t>ジリツ</t>
    </rPh>
    <phoneticPr fontId="3"/>
  </si>
  <si>
    <t>6.5Ｈ</t>
    <phoneticPr fontId="3"/>
  </si>
  <si>
    <t>・オリエンテーション、施設見学</t>
  </si>
  <si>
    <t>・利用者プログラムに参加</t>
  </si>
  <si>
    <t>・ビデオ学習</t>
  </si>
  <si>
    <t>（脳血管障がい、高次脳機能障がい等）</t>
  </si>
  <si>
    <t>・意見交換会</t>
  </si>
  <si>
    <t>砂川厚生福祉センター</t>
    <rPh sb="0" eb="2">
      <t>スナガワ</t>
    </rPh>
    <rPh sb="2" eb="4">
      <t>コウセイ</t>
    </rPh>
    <rPh sb="4" eb="6">
      <t>フクシ</t>
    </rPh>
    <phoneticPr fontId="3"/>
  </si>
  <si>
    <t>・オリエンテーション</t>
  </si>
  <si>
    <t>・各施設の作業内容説明</t>
  </si>
  <si>
    <t>・介助や共同作業の実習</t>
  </si>
  <si>
    <t>修了率</t>
    <rPh sb="0" eb="2">
      <t>シュウリョウ</t>
    </rPh>
    <rPh sb="2" eb="3">
      <t>リツ</t>
    </rPh>
    <phoneticPr fontId="3"/>
  </si>
  <si>
    <t>平均目的
達成度</t>
    <rPh sb="0" eb="2">
      <t>ヘイキン</t>
    </rPh>
    <rPh sb="2" eb="4">
      <t>モクテキ</t>
    </rPh>
    <rPh sb="5" eb="7">
      <t>タッセイ</t>
    </rPh>
    <rPh sb="7" eb="8">
      <t>ド</t>
    </rPh>
    <phoneticPr fontId="3"/>
  </si>
  <si>
    <t>総合平均
満足度</t>
    <rPh sb="0" eb="2">
      <t>ソウゴウ</t>
    </rPh>
    <rPh sb="2" eb="4">
      <t>ヘイキン</t>
    </rPh>
    <rPh sb="5" eb="8">
      <t>マンゾクド</t>
    </rPh>
    <phoneticPr fontId="3"/>
  </si>
  <si>
    <t>修了率</t>
    <rPh sb="0" eb="2">
      <t>シュウリョウ</t>
    </rPh>
    <phoneticPr fontId="3"/>
  </si>
  <si>
    <t>（補助講師１名）</t>
    <rPh sb="1" eb="5">
      <t>ホジョコウシ</t>
    </rPh>
    <rPh sb="6" eb="7">
      <t>メイ</t>
    </rPh>
    <phoneticPr fontId="3"/>
  </si>
  <si>
    <t xml:space="preserve">主事・技師級職員研修Ⅱ（公民戦略連携デスク体験実習）□ </t>
    <phoneticPr fontId="3"/>
  </si>
  <si>
    <t>1583：53</t>
    <phoneticPr fontId="3"/>
  </si>
  <si>
    <t>（２）（１）のほか、庁内研修講師予定者等で本研修の受講を希望し、所属長が
　　　推薦する者</t>
    <phoneticPr fontId="3"/>
  </si>
  <si>
    <t>本研修の受講を希望する者のうち所属長が推薦する者</t>
    <rPh sb="0" eb="1">
      <t>ホン</t>
    </rPh>
    <rPh sb="1" eb="3">
      <t>ケンシュウ</t>
    </rPh>
    <rPh sb="4" eb="6">
      <t>ジュコウ</t>
    </rPh>
    <rPh sb="7" eb="9">
      <t>キボウ</t>
    </rPh>
    <rPh sb="11" eb="12">
      <t>モノ</t>
    </rPh>
    <rPh sb="15" eb="18">
      <t>ショゾクチョウ</t>
    </rPh>
    <rPh sb="19" eb="21">
      <t>スイセン</t>
    </rPh>
    <rPh sb="23" eb="24">
      <t>モノ</t>
    </rPh>
    <phoneticPr fontId="3"/>
  </si>
  <si>
    <t>（受講者：5,224人）</t>
    <rPh sb="1" eb="4">
      <t>ジュコウシャ</t>
    </rPh>
    <rPh sb="10" eb="11">
      <t>ニン</t>
    </rPh>
    <phoneticPr fontId="3"/>
  </si>
  <si>
    <t>研修生数
（人）</t>
    <rPh sb="6" eb="7">
      <t>ヒト</t>
    </rPh>
    <phoneticPr fontId="3"/>
  </si>
  <si>
    <t>修了者数
（人）</t>
    <rPh sb="6" eb="7">
      <t>ヒト</t>
    </rPh>
    <phoneticPr fontId="3"/>
  </si>
  <si>
    <t>など</t>
    <phoneticPr fontId="3"/>
  </si>
  <si>
    <t>・視覚障がい者の理解に向けて</t>
    <rPh sb="1" eb="3">
      <t>シカク</t>
    </rPh>
    <rPh sb="3" eb="4">
      <t>ショウ</t>
    </rPh>
    <rPh sb="6" eb="7">
      <t>シャ</t>
    </rPh>
    <rPh sb="8" eb="10">
      <t>リカイ</t>
    </rPh>
    <rPh sb="11" eb="12">
      <t>ム</t>
    </rPh>
    <phoneticPr fontId="3"/>
  </si>
  <si>
    <t>・視覚障がい者をめぐる言葉による差別</t>
    <rPh sb="1" eb="3">
      <t>シカク</t>
    </rPh>
    <rPh sb="3" eb="4">
      <t>ショウ</t>
    </rPh>
    <rPh sb="6" eb="7">
      <t>シャ</t>
    </rPh>
    <rPh sb="11" eb="13">
      <t>コトバ</t>
    </rPh>
    <rPh sb="16" eb="18">
      <t>サベツ</t>
    </rPh>
    <phoneticPr fontId="3"/>
  </si>
  <si>
    <t>・障がい者と接するためには</t>
    <phoneticPr fontId="3"/>
  </si>
  <si>
    <t>・大阪府障がいを理由とする差別の解消の</t>
    <rPh sb="1" eb="4">
      <t>オオサカフ</t>
    </rPh>
    <rPh sb="4" eb="5">
      <t>ショウ</t>
    </rPh>
    <rPh sb="8" eb="10">
      <t>リユウ</t>
    </rPh>
    <rPh sb="13" eb="15">
      <t>サベツ</t>
    </rPh>
    <rPh sb="16" eb="18">
      <t>カイショウ</t>
    </rPh>
    <phoneticPr fontId="3"/>
  </si>
  <si>
    <t>都市魅力創造局企画･観光課</t>
    <phoneticPr fontId="3"/>
  </si>
  <si>
    <t>1-3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</si>
</sst>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0_ "/>
    <numFmt numFmtId="177" formatCode="[$-411]ggge&quot;年&quot;m&quot;月&quot;d&quot;日（&quot;aaa&quot;）、&quot;"/>
    <numFmt numFmtId="178" formatCode="[$-411]ggge&quot;年&quot;m&quot;月&quot;d&quot;日（&quot;aaa&quot;）&quot;"/>
    <numFmt numFmtId="179" formatCode="0&quot;日&quot;"/>
    <numFmt numFmtId="180" formatCode="0.0&quot;H&quot;"/>
    <numFmt numFmtId="181" formatCode="0_ "/>
    <numFmt numFmtId="182" formatCode="0_);[Red]\(0\)"/>
    <numFmt numFmtId="183" formatCode="0.0_);[Red]\(0.0\)"/>
    <numFmt numFmtId="184" formatCode="&quot;・&quot;@"/>
    <numFmt numFmtId="185" formatCode="0.0"/>
    <numFmt numFmtId="186" formatCode="&quot;各日とも&quot;h&quot;時&quot;mm&quot;分&quot;;@"/>
    <numFmt numFmtId="187" formatCode="General&quot;H&quot;"/>
    <numFmt numFmtId="188" formatCode="#,##0.0;[Red]\-#,##0.0"/>
    <numFmt numFmtId="189" formatCode="0.0%"/>
    <numFmt numFmtId="190" formatCode="#,##0.0_ "/>
    <numFmt numFmtId="191" formatCode="0&quot;H&quot;"/>
    <numFmt numFmtId="192" formatCode="h&quot;時&quot;mm&quot;分&quot;;@"/>
    <numFmt numFmtId="193" formatCode="[h]:mm"/>
    <numFmt numFmtId="194" formatCode="#,##0_);\(#,##0\)"/>
  </numFmts>
  <fonts count="45" x14ac:knownFonts="1">
    <font>
      <sz val="11"/>
      <name val="ＭＳ Ｐゴシック"/>
      <family val="3"/>
      <charset val="128"/>
    </font>
    <font>
      <sz val="11"/>
      <name val="ＭＳ Ｐゴシック"/>
      <family val="3"/>
      <charset val="128"/>
    </font>
    <font>
      <u/>
      <sz val="14"/>
      <name val="HG丸ｺﾞｼｯｸM-PRO"/>
      <family val="3"/>
      <charset val="128"/>
    </font>
    <font>
      <sz val="6"/>
      <name val="ＭＳ Ｐゴシック"/>
      <family val="3"/>
      <charset val="128"/>
    </font>
    <font>
      <sz val="11"/>
      <name val="HG丸ｺﾞｼｯｸM-PRO"/>
      <family val="3"/>
      <charset val="128"/>
    </font>
    <font>
      <u/>
      <sz val="12"/>
      <name val="HG丸ｺﾞｼｯｸM-PRO"/>
      <family val="3"/>
      <charset val="128"/>
    </font>
    <font>
      <sz val="10"/>
      <name val="HG丸ｺﾞｼｯｸM-PRO"/>
      <family val="3"/>
      <charset val="128"/>
    </font>
    <font>
      <sz val="10"/>
      <color theme="1"/>
      <name val="HG丸ｺﾞｼｯｸM-PRO"/>
      <family val="3"/>
      <charset val="128"/>
    </font>
    <font>
      <sz val="9"/>
      <name val="HG丸ｺﾞｼｯｸM-PRO"/>
      <family val="3"/>
      <charset val="128"/>
    </font>
    <font>
      <sz val="10"/>
      <color rgb="FFFF0000"/>
      <name val="HG丸ｺﾞｼｯｸM-PRO"/>
      <family val="3"/>
      <charset val="128"/>
    </font>
    <font>
      <sz val="11"/>
      <color theme="1"/>
      <name val="ＭＳ Ｐゴシック"/>
      <family val="3"/>
      <charset val="128"/>
    </font>
    <font>
      <sz val="11"/>
      <color indexed="8"/>
      <name val="ＭＳ Ｐゴシック"/>
      <family val="3"/>
      <charset val="128"/>
    </font>
    <font>
      <sz val="7.5"/>
      <name val="HG丸ｺﾞｼｯｸM-PRO"/>
      <family val="3"/>
      <charset val="128"/>
    </font>
    <font>
      <sz val="8"/>
      <name val="HG丸ｺﾞｼｯｸM-PRO"/>
      <family val="3"/>
      <charset val="128"/>
    </font>
    <font>
      <sz val="11"/>
      <color rgb="FFFF0000"/>
      <name val="HG丸ｺﾞｼｯｸM-PRO"/>
      <family val="3"/>
      <charset val="128"/>
    </font>
    <font>
      <sz val="9.5"/>
      <name val="HG丸ｺﾞｼｯｸM-PRO"/>
      <family val="3"/>
      <charset val="128"/>
    </font>
    <font>
      <vertAlign val="superscript"/>
      <sz val="10"/>
      <name val="HG丸ｺﾞｼｯｸM-PRO"/>
      <family val="3"/>
      <charset val="128"/>
    </font>
    <font>
      <sz val="9"/>
      <name val="ＭＳ Ｐゴシック"/>
      <family val="3"/>
      <charset val="128"/>
    </font>
    <font>
      <i/>
      <sz val="24"/>
      <color rgb="FF000000"/>
      <name val="HG丸ｺﾞｼｯｸM-PRO"/>
      <family val="3"/>
      <charset val="128"/>
    </font>
    <font>
      <sz val="10.5"/>
      <color rgb="FF212121"/>
      <name val="HG丸ｺﾞｼｯｸM-PRO"/>
      <family val="3"/>
      <charset val="128"/>
    </font>
    <font>
      <sz val="10.5"/>
      <name val="HG丸ｺﾞｼｯｸM-PRO"/>
      <family val="3"/>
      <charset val="128"/>
    </font>
    <font>
      <sz val="10"/>
      <name val="ＭＳ Ｐゴシック"/>
      <family val="3"/>
      <charset val="128"/>
    </font>
    <font>
      <sz val="10"/>
      <color rgb="FF000000"/>
      <name val="HG丸ｺﾞｼｯｸM-PRO"/>
      <family val="3"/>
      <charset val="128"/>
    </font>
    <font>
      <sz val="10.5"/>
      <color rgb="FF000000"/>
      <name val="HG丸ｺﾞｼｯｸM-PRO"/>
      <family val="3"/>
      <charset val="128"/>
    </font>
    <font>
      <sz val="10"/>
      <color rgb="FF000000"/>
      <name val="ＭＳ Ｐゴシック"/>
      <family val="3"/>
      <charset val="128"/>
    </font>
    <font>
      <sz val="10"/>
      <color rgb="FF000000"/>
      <name val="Courier New"/>
      <family val="3"/>
    </font>
    <font>
      <u/>
      <sz val="10"/>
      <name val="HG丸ｺﾞｼｯｸM-PRO"/>
      <family val="3"/>
      <charset val="128"/>
    </font>
    <font>
      <sz val="12"/>
      <name val="HG丸ｺﾞｼｯｸM-PRO"/>
      <family val="3"/>
      <charset val="128"/>
    </font>
    <font>
      <b/>
      <sz val="15"/>
      <color theme="3"/>
      <name val="游ゴシック"/>
      <family val="2"/>
      <charset val="128"/>
      <scheme val="minor"/>
    </font>
    <font>
      <b/>
      <sz val="20"/>
      <name val="BIZ UDゴシック"/>
      <family val="3"/>
      <charset val="128"/>
    </font>
    <font>
      <sz val="11"/>
      <name val="BIZ UDゴシック"/>
      <family val="3"/>
      <charset val="128"/>
    </font>
    <font>
      <b/>
      <sz val="16"/>
      <name val="BIZ UDゴシック"/>
      <family val="3"/>
      <charset val="128"/>
    </font>
    <font>
      <sz val="16"/>
      <name val="BIZ UDゴシック"/>
      <family val="3"/>
      <charset val="128"/>
    </font>
    <font>
      <b/>
      <sz val="11"/>
      <name val="BIZ UDゴシック"/>
      <family val="3"/>
      <charset val="128"/>
    </font>
    <font>
      <sz val="12"/>
      <name val="BIZ UDゴシック"/>
      <family val="3"/>
      <charset val="128"/>
    </font>
    <font>
      <sz val="14"/>
      <name val="BIZ UDゴシック"/>
      <family val="3"/>
      <charset val="128"/>
    </font>
    <font>
      <b/>
      <sz val="10"/>
      <name val="BIZ UDゴシック"/>
      <family val="3"/>
      <charset val="128"/>
    </font>
    <font>
      <sz val="9"/>
      <name val="BIZ UDゴシック"/>
      <family val="3"/>
      <charset val="128"/>
    </font>
    <font>
      <sz val="9"/>
      <color theme="1"/>
      <name val="HG丸ｺﾞｼｯｸM-PRO"/>
      <family val="3"/>
      <charset val="128"/>
    </font>
    <font>
      <sz val="9"/>
      <color theme="1"/>
      <name val="ＭＳ Ｐゴシック"/>
      <family val="3"/>
      <charset val="128"/>
    </font>
    <font>
      <sz val="11"/>
      <color theme="1"/>
      <name val="HG丸ｺﾞｼｯｸM-PRO"/>
      <family val="3"/>
      <charset val="128"/>
    </font>
    <font>
      <sz val="11"/>
      <color rgb="FFFF0000"/>
      <name val="BIZ UDゴシック"/>
      <family val="3"/>
      <charset val="128"/>
    </font>
    <font>
      <b/>
      <sz val="11"/>
      <color theme="0"/>
      <name val="HG丸ｺﾞｼｯｸM-PRO"/>
      <family val="3"/>
      <charset val="128"/>
    </font>
    <font>
      <u/>
      <sz val="10"/>
      <name val="BIZ UDゴシック"/>
      <family val="3"/>
      <charset val="128"/>
    </font>
    <font>
      <sz val="10"/>
      <name val="BIZ UDゴシック"/>
      <family val="3"/>
      <charset val="128"/>
    </font>
  </fonts>
  <fills count="1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8EA9DB"/>
        <bgColor indexed="64"/>
      </patternFill>
    </fill>
    <fill>
      <patternFill patternType="solid">
        <fgColor theme="1"/>
        <bgColor indexed="64"/>
      </patternFill>
    </fill>
    <fill>
      <patternFill patternType="solid">
        <fgColor rgb="FFFCE4D6"/>
        <bgColor indexed="64"/>
      </patternFill>
    </fill>
    <fill>
      <patternFill patternType="solid">
        <fgColor rgb="FFD9E1F2"/>
        <bgColor indexed="64"/>
      </patternFill>
    </fill>
  </fills>
  <borders count="1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medium">
        <color indexed="64"/>
      </right>
      <top style="hair">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right style="medium">
        <color indexed="64"/>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diagonalUp="1">
      <left style="thin">
        <color indexed="64"/>
      </left>
      <right style="hair">
        <color indexed="64"/>
      </right>
      <top/>
      <bottom style="hair">
        <color indexed="64"/>
      </bottom>
      <diagonal style="thin">
        <color indexed="64"/>
      </diagonal>
    </border>
    <border diagonalUp="1">
      <left style="hair">
        <color indexed="64"/>
      </left>
      <right style="hair">
        <color indexed="64"/>
      </right>
      <top/>
      <bottom style="hair">
        <color indexed="64"/>
      </bottom>
      <diagonal style="thin">
        <color indexed="64"/>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diagonalUp="1">
      <left style="thin">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left style="medium">
        <color indexed="64"/>
      </left>
      <right style="hair">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thin">
        <color indexed="64"/>
      </right>
      <top style="hair">
        <color indexed="64"/>
      </top>
      <bottom/>
      <diagonal style="thin">
        <color indexed="64"/>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hair">
        <color indexed="64"/>
      </left>
      <right style="hair">
        <color indexed="64"/>
      </right>
      <top style="hair">
        <color indexed="64"/>
      </top>
      <bottom/>
      <diagonal style="thin">
        <color indexed="64"/>
      </diagonal>
    </border>
    <border>
      <left/>
      <right style="hair">
        <color indexed="64"/>
      </right>
      <top style="hair">
        <color indexed="64"/>
      </top>
      <bottom style="medium">
        <color indexed="64"/>
      </bottom>
      <diagonal/>
    </border>
    <border>
      <left/>
      <right style="hair">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hair">
        <color indexed="64"/>
      </right>
      <top style="hair">
        <color indexed="64"/>
      </top>
      <bottom style="thin">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right/>
      <top style="medium">
        <color indexed="64"/>
      </top>
      <bottom style="medium">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1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cellStyleXfs>
  <cellXfs count="2163">
    <xf numFmtId="0" fontId="0" fillId="0" borderId="0" xfId="0">
      <alignment vertical="center"/>
    </xf>
    <xf numFmtId="0" fontId="4" fillId="0" borderId="0" xfId="0" applyFont="1" applyAlignment="1">
      <alignment vertical="center"/>
    </xf>
    <xf numFmtId="0" fontId="5" fillId="0" borderId="0" xfId="0" applyFont="1" applyBorder="1" applyAlignment="1">
      <alignment vertical="center"/>
    </xf>
    <xf numFmtId="0" fontId="5" fillId="0" borderId="0" xfId="0" applyFont="1" applyAlignment="1">
      <alignment horizontal="left" vertical="center"/>
    </xf>
    <xf numFmtId="0" fontId="6" fillId="0" borderId="4" xfId="0" applyFont="1" applyBorder="1" applyAlignment="1">
      <alignment horizontal="left" vertical="center"/>
    </xf>
    <xf numFmtId="0" fontId="6" fillId="0" borderId="8" xfId="0" applyFont="1" applyBorder="1" applyAlignment="1">
      <alignment vertical="center"/>
    </xf>
    <xf numFmtId="0" fontId="4" fillId="0" borderId="0" xfId="0" applyFont="1" applyBorder="1" applyAlignment="1">
      <alignment vertical="center"/>
    </xf>
    <xf numFmtId="0" fontId="6" fillId="0" borderId="4" xfId="0" applyFont="1" applyBorder="1" applyAlignment="1">
      <alignment vertical="center"/>
    </xf>
    <xf numFmtId="0" fontId="6" fillId="0" borderId="0" xfId="0" applyFont="1" applyFill="1" applyBorder="1" applyAlignment="1">
      <alignment vertical="center"/>
    </xf>
    <xf numFmtId="0" fontId="6" fillId="0" borderId="2" xfId="0" applyFont="1" applyBorder="1" applyAlignment="1">
      <alignment vertical="center"/>
    </xf>
    <xf numFmtId="0" fontId="6" fillId="0" borderId="3" xfId="0" applyFont="1" applyFill="1" applyBorder="1" applyAlignment="1">
      <alignment vertical="center"/>
    </xf>
    <xf numFmtId="0" fontId="6" fillId="0" borderId="12" xfId="0" applyFont="1" applyBorder="1" applyAlignment="1">
      <alignment vertical="center"/>
    </xf>
    <xf numFmtId="0" fontId="6" fillId="0" borderId="0" xfId="0" applyFont="1" applyFill="1" applyBorder="1" applyAlignment="1">
      <alignment horizontal="center" vertical="center"/>
    </xf>
    <xf numFmtId="0" fontId="6" fillId="0" borderId="13" xfId="0" applyFont="1" applyFill="1" applyBorder="1" applyAlignment="1">
      <alignment vertical="center"/>
    </xf>
    <xf numFmtId="176" fontId="6" fillId="0" borderId="0" xfId="0" applyNumberFormat="1" applyFont="1" applyFill="1" applyBorder="1" applyAlignment="1">
      <alignment vertical="center"/>
    </xf>
    <xf numFmtId="176" fontId="6" fillId="0" borderId="8" xfId="1" applyNumberFormat="1" applyFont="1" applyFill="1" applyBorder="1" applyAlignment="1">
      <alignment horizontal="right" vertical="center"/>
    </xf>
    <xf numFmtId="0" fontId="6" fillId="0" borderId="14" xfId="0" applyFont="1" applyBorder="1" applyAlignment="1">
      <alignment vertical="center"/>
    </xf>
    <xf numFmtId="176" fontId="7" fillId="0" borderId="8" xfId="0" applyNumberFormat="1" applyFont="1" applyFill="1" applyBorder="1" applyAlignment="1">
      <alignment vertical="center"/>
    </xf>
    <xf numFmtId="176" fontId="6" fillId="0" borderId="8" xfId="0" quotePrefix="1" applyNumberFormat="1" applyFont="1" applyFill="1" applyBorder="1" applyAlignment="1">
      <alignment vertical="center"/>
    </xf>
    <xf numFmtId="0" fontId="6" fillId="0" borderId="16" xfId="0" applyFont="1" applyBorder="1" applyAlignment="1">
      <alignment vertical="center"/>
    </xf>
    <xf numFmtId="0" fontId="6" fillId="0" borderId="1" xfId="0" applyFont="1" applyFill="1" applyBorder="1" applyAlignment="1">
      <alignment vertical="center" wrapText="1"/>
    </xf>
    <xf numFmtId="0" fontId="4" fillId="0" borderId="0" xfId="0" applyFont="1" applyAlignment="1">
      <alignment vertical="top"/>
    </xf>
    <xf numFmtId="0" fontId="4" fillId="0" borderId="0" xfId="0" applyFont="1" applyBorder="1" applyAlignment="1">
      <alignment vertical="top"/>
    </xf>
    <xf numFmtId="0" fontId="6" fillId="0" borderId="14" xfId="0" applyFont="1" applyFill="1" applyBorder="1" applyAlignment="1">
      <alignment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Fill="1" applyBorder="1" applyAlignment="1">
      <alignment vertical="center" wrapText="1"/>
    </xf>
    <xf numFmtId="0" fontId="6" fillId="0" borderId="8" xfId="0" applyFont="1" applyFill="1" applyBorder="1" applyAlignment="1">
      <alignment vertical="center"/>
    </xf>
    <xf numFmtId="180" fontId="6" fillId="3" borderId="8" xfId="0" applyNumberFormat="1" applyFont="1" applyFill="1" applyBorder="1" applyAlignment="1">
      <alignment horizontal="center" vertical="center" wrapText="1"/>
    </xf>
    <xf numFmtId="0" fontId="6" fillId="0" borderId="4" xfId="0" applyFont="1" applyFill="1" applyBorder="1" applyAlignment="1">
      <alignment vertical="center"/>
    </xf>
    <xf numFmtId="0" fontId="6" fillId="0" borderId="14" xfId="0" applyFont="1" applyBorder="1" applyAlignment="1">
      <alignment horizontal="center" vertical="center"/>
    </xf>
    <xf numFmtId="0" fontId="6" fillId="0" borderId="17" xfId="0" applyFont="1" applyBorder="1" applyAlignment="1">
      <alignment vertical="center"/>
    </xf>
    <xf numFmtId="0" fontId="6" fillId="0" borderId="17" xfId="0" applyFont="1" applyBorder="1" applyAlignment="1">
      <alignment horizontal="center" vertical="center"/>
    </xf>
    <xf numFmtId="0" fontId="6" fillId="0" borderId="1" xfId="0" applyFont="1" applyBorder="1" applyAlignment="1">
      <alignment vertical="center"/>
    </xf>
    <xf numFmtId="0" fontId="6" fillId="0" borderId="14" xfId="0" applyFont="1" applyBorder="1" applyAlignment="1">
      <alignment horizontal="center" vertical="center" shrinkToFit="1"/>
    </xf>
    <xf numFmtId="0" fontId="6" fillId="3" borderId="14" xfId="0" applyFont="1" applyFill="1" applyBorder="1" applyAlignment="1">
      <alignment horizontal="center" vertical="center"/>
    </xf>
    <xf numFmtId="0" fontId="6" fillId="0" borderId="16" xfId="0" applyFont="1" applyFill="1" applyBorder="1" applyAlignment="1">
      <alignment horizontal="center" vertical="center"/>
    </xf>
    <xf numFmtId="176" fontId="7" fillId="0" borderId="8" xfId="0" applyNumberFormat="1" applyFont="1" applyFill="1" applyBorder="1" applyAlignment="1">
      <alignment vertical="center" wrapText="1"/>
    </xf>
    <xf numFmtId="0" fontId="6" fillId="0" borderId="8" xfId="0" applyFont="1" applyBorder="1" applyAlignment="1">
      <alignment vertical="center" wrapText="1"/>
    </xf>
    <xf numFmtId="0" fontId="9" fillId="0" borderId="2" xfId="0" applyFont="1" applyFill="1" applyBorder="1" applyAlignment="1">
      <alignment horizontal="center" vertical="center"/>
    </xf>
    <xf numFmtId="0" fontId="6" fillId="0" borderId="2" xfId="0" applyFont="1" applyFill="1" applyBorder="1" applyAlignment="1">
      <alignment vertical="center"/>
    </xf>
    <xf numFmtId="0" fontId="9" fillId="0" borderId="0" xfId="0" applyFont="1" applyFill="1" applyBorder="1" applyAlignment="1">
      <alignment vertical="center"/>
    </xf>
    <xf numFmtId="0" fontId="6" fillId="0" borderId="0" xfId="0" applyFont="1" applyBorder="1" applyAlignment="1">
      <alignment vertical="top"/>
    </xf>
    <xf numFmtId="0" fontId="6" fillId="0" borderId="14" xfId="0" applyFont="1" applyFill="1" applyBorder="1" applyAlignment="1">
      <alignment vertical="center"/>
    </xf>
    <xf numFmtId="176" fontId="6" fillId="0" borderId="8" xfId="0" applyNumberFormat="1" applyFont="1" applyFill="1" applyBorder="1">
      <alignment vertical="center"/>
    </xf>
    <xf numFmtId="0" fontId="6" fillId="0" borderId="18" xfId="0" applyFont="1" applyFill="1" applyBorder="1" applyAlignment="1">
      <alignment vertical="center"/>
    </xf>
    <xf numFmtId="0" fontId="6" fillId="0" borderId="19" xfId="0" applyFont="1" applyFill="1" applyBorder="1" applyAlignment="1">
      <alignment vertical="center"/>
    </xf>
    <xf numFmtId="0" fontId="6" fillId="0" borderId="1" xfId="0" applyFont="1" applyBorder="1" applyAlignment="1">
      <alignment vertical="center" wrapText="1"/>
    </xf>
    <xf numFmtId="0" fontId="6" fillId="0" borderId="17" xfId="0" applyFont="1" applyBorder="1" applyAlignment="1">
      <alignment vertical="top" wrapText="1"/>
    </xf>
    <xf numFmtId="181" fontId="6" fillId="0" borderId="8"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4" fillId="0" borderId="14" xfId="0" applyFont="1" applyBorder="1" applyAlignment="1">
      <alignment vertical="center"/>
    </xf>
    <xf numFmtId="0" fontId="6" fillId="0" borderId="8" xfId="0" applyFont="1" applyBorder="1" applyAlignment="1">
      <alignment horizontal="center" vertical="center"/>
    </xf>
    <xf numFmtId="0" fontId="6" fillId="0" borderId="4" xfId="0" applyFont="1" applyBorder="1" applyAlignment="1">
      <alignment vertical="top"/>
    </xf>
    <xf numFmtId="0" fontId="6" fillId="0" borderId="4" xfId="2" applyFont="1" applyBorder="1" applyAlignment="1">
      <alignment horizontal="left" vertical="top"/>
    </xf>
    <xf numFmtId="0" fontId="4" fillId="0" borderId="0" xfId="2" applyFont="1" applyAlignment="1">
      <alignment vertical="center"/>
    </xf>
    <xf numFmtId="0" fontId="6" fillId="0" borderId="16" xfId="2" applyFont="1" applyBorder="1" applyAlignment="1">
      <alignment horizontal="left" vertical="center"/>
    </xf>
    <xf numFmtId="0" fontId="6" fillId="0" borderId="8" xfId="2" applyFont="1" applyBorder="1" applyAlignment="1">
      <alignment vertical="top"/>
    </xf>
    <xf numFmtId="0" fontId="6" fillId="0" borderId="8" xfId="2" applyFont="1" applyFill="1" applyBorder="1" applyAlignment="1">
      <alignment horizontal="center" vertical="center"/>
    </xf>
    <xf numFmtId="0" fontId="4" fillId="0" borderId="13" xfId="0" applyFont="1" applyBorder="1" applyAlignment="1">
      <alignment vertical="center"/>
    </xf>
    <xf numFmtId="182" fontId="6" fillId="0" borderId="8" xfId="2" applyNumberFormat="1" applyFont="1" applyFill="1" applyBorder="1" applyAlignment="1">
      <alignment horizontal="right" vertical="center"/>
    </xf>
    <xf numFmtId="0" fontId="6" fillId="0" borderId="14" xfId="2" applyFont="1" applyFill="1" applyBorder="1" applyAlignment="1">
      <alignment horizontal="center" vertical="center" shrinkToFit="1"/>
    </xf>
    <xf numFmtId="0" fontId="6" fillId="0" borderId="0" xfId="2" applyFont="1" applyFill="1" applyBorder="1" applyAlignment="1">
      <alignment horizontal="center" vertical="center" shrinkToFit="1"/>
    </xf>
    <xf numFmtId="183" fontId="6" fillId="0" borderId="0" xfId="1" applyNumberFormat="1" applyFont="1" applyFill="1" applyBorder="1" applyAlignment="1">
      <alignment vertical="center"/>
    </xf>
    <xf numFmtId="183" fontId="6" fillId="0" borderId="0" xfId="1" applyNumberFormat="1" applyFont="1" applyFill="1" applyBorder="1" applyAlignment="1">
      <alignment horizontal="right" vertical="center"/>
    </xf>
    <xf numFmtId="182" fontId="6" fillId="0" borderId="0" xfId="1" applyNumberFormat="1" applyFont="1" applyFill="1" applyBorder="1" applyAlignment="1">
      <alignment horizontal="right" vertical="center"/>
    </xf>
    <xf numFmtId="176" fontId="6" fillId="0" borderId="8" xfId="0" quotePrefix="1" applyNumberFormat="1" applyFont="1" applyFill="1" applyBorder="1" applyAlignment="1">
      <alignment horizontal="right" vertical="center"/>
    </xf>
    <xf numFmtId="180" fontId="6" fillId="0" borderId="8" xfId="2" applyNumberFormat="1" applyFont="1" applyFill="1" applyBorder="1" applyAlignment="1">
      <alignment horizontal="center" vertical="center" shrinkToFit="1"/>
    </xf>
    <xf numFmtId="0" fontId="6" fillId="0" borderId="14" xfId="2" applyFont="1" applyBorder="1" applyAlignment="1">
      <alignment vertical="center"/>
    </xf>
    <xf numFmtId="0" fontId="6" fillId="0" borderId="14" xfId="2" applyFont="1" applyFill="1" applyBorder="1" applyAlignment="1">
      <alignment horizontal="center" vertical="center"/>
    </xf>
    <xf numFmtId="0" fontId="6" fillId="0" borderId="12" xfId="2" applyFont="1" applyFill="1" applyBorder="1" applyAlignment="1">
      <alignment horizontal="center" vertical="center"/>
    </xf>
    <xf numFmtId="0" fontId="6" fillId="0" borderId="17" xfId="2" applyFont="1" applyBorder="1" applyAlignment="1">
      <alignment vertical="center"/>
    </xf>
    <xf numFmtId="0" fontId="6" fillId="0" borderId="17" xfId="2" applyFont="1" applyFill="1" applyBorder="1" applyAlignment="1">
      <alignment horizontal="center" vertical="center"/>
    </xf>
    <xf numFmtId="176" fontId="7" fillId="3" borderId="8" xfId="0" applyNumberFormat="1" applyFont="1" applyFill="1" applyBorder="1" applyAlignment="1">
      <alignment vertical="center" wrapText="1"/>
    </xf>
    <xf numFmtId="0" fontId="6" fillId="0" borderId="16" xfId="2" applyFont="1" applyBorder="1" applyAlignment="1">
      <alignment vertical="center"/>
    </xf>
    <xf numFmtId="0" fontId="6" fillId="0" borderId="8" xfId="0" applyFont="1" applyBorder="1" applyAlignment="1">
      <alignment vertical="top"/>
    </xf>
    <xf numFmtId="0" fontId="9" fillId="0" borderId="1" xfId="0" applyFont="1" applyFill="1" applyBorder="1" applyAlignment="1">
      <alignment horizontal="center" vertical="center"/>
    </xf>
    <xf numFmtId="181" fontId="6" fillId="0" borderId="8" xfId="0" applyNumberFormat="1" applyFont="1" applyFill="1" applyBorder="1" applyAlignment="1">
      <alignment horizontal="right" vertical="center"/>
    </xf>
    <xf numFmtId="0" fontId="9" fillId="0" borderId="14" xfId="0" applyFont="1" applyFill="1" applyBorder="1" applyAlignment="1">
      <alignment vertical="center"/>
    </xf>
    <xf numFmtId="176" fontId="6" fillId="0" borderId="8" xfId="0" quotePrefix="1" applyNumberFormat="1" applyFont="1" applyFill="1" applyBorder="1">
      <alignment vertical="center"/>
    </xf>
    <xf numFmtId="180" fontId="6" fillId="0" borderId="8" xfId="0" applyNumberFormat="1" applyFont="1" applyFill="1" applyBorder="1" applyAlignment="1">
      <alignment horizontal="center" vertical="center"/>
    </xf>
    <xf numFmtId="0" fontId="6" fillId="0" borderId="17" xfId="0" applyFont="1" applyFill="1" applyBorder="1" applyAlignment="1">
      <alignment horizontal="center" vertical="center"/>
    </xf>
    <xf numFmtId="0" fontId="12" fillId="0" borderId="8"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4" xfId="0" applyFont="1" applyFill="1" applyBorder="1" applyAlignment="1">
      <alignment horizontal="right" vertical="center"/>
    </xf>
    <xf numFmtId="176" fontId="6" fillId="0" borderId="14" xfId="1" applyNumberFormat="1" applyFont="1" applyFill="1" applyBorder="1" applyAlignment="1">
      <alignment horizontal="right" vertical="center"/>
    </xf>
    <xf numFmtId="176" fontId="6" fillId="0" borderId="6" xfId="1" applyNumberFormat="1" applyFont="1" applyFill="1" applyBorder="1" applyAlignment="1">
      <alignment horizontal="right" vertical="center"/>
    </xf>
    <xf numFmtId="176" fontId="6" fillId="0" borderId="0" xfId="1" applyNumberFormat="1" applyFont="1" applyFill="1" applyBorder="1" applyAlignment="1">
      <alignment horizontal="right" vertical="center"/>
    </xf>
    <xf numFmtId="176" fontId="6" fillId="0" borderId="8" xfId="0" applyNumberFormat="1" applyFont="1" applyFill="1" applyBorder="1" applyAlignment="1">
      <alignment horizontal="right" vertical="center"/>
    </xf>
    <xf numFmtId="176" fontId="6" fillId="0" borderId="14" xfId="0" applyNumberFormat="1" applyFont="1" applyFill="1" applyBorder="1" applyAlignment="1">
      <alignment vertical="center"/>
    </xf>
    <xf numFmtId="176" fontId="6" fillId="0" borderId="17" xfId="0" applyNumberFormat="1" applyFont="1" applyFill="1" applyBorder="1" applyAlignment="1">
      <alignment vertical="center"/>
    </xf>
    <xf numFmtId="0" fontId="6" fillId="0" borderId="14" xfId="0" applyFont="1" applyBorder="1" applyAlignment="1">
      <alignment vertical="center" wrapText="1"/>
    </xf>
    <xf numFmtId="0" fontId="6" fillId="0" borderId="17" xfId="0" applyFont="1" applyBorder="1" applyAlignment="1">
      <alignment vertical="center" wrapText="1"/>
    </xf>
    <xf numFmtId="180" fontId="13" fillId="0" borderId="8" xfId="0" applyNumberFormat="1" applyFont="1" applyFill="1" applyBorder="1" applyAlignment="1">
      <alignment horizontal="center" vertical="center" wrapText="1" shrinkToFit="1"/>
    </xf>
    <xf numFmtId="0" fontId="6" fillId="0" borderId="12" xfId="2" applyFont="1" applyBorder="1" applyAlignment="1">
      <alignment vertical="top"/>
    </xf>
    <xf numFmtId="0" fontId="6" fillId="0" borderId="14" xfId="2" applyFont="1" applyFill="1" applyBorder="1" applyAlignment="1">
      <alignment vertical="center"/>
    </xf>
    <xf numFmtId="0" fontId="6" fillId="0" borderId="0" xfId="2" applyFont="1" applyFill="1" applyBorder="1" applyAlignment="1">
      <alignment vertical="center"/>
    </xf>
    <xf numFmtId="0" fontId="4" fillId="0" borderId="3" xfId="2" applyFont="1" applyBorder="1" applyAlignment="1">
      <alignment vertical="center"/>
    </xf>
    <xf numFmtId="0" fontId="6" fillId="0" borderId="12" xfId="2" applyFont="1" applyBorder="1" applyAlignment="1">
      <alignment vertical="center"/>
    </xf>
    <xf numFmtId="182" fontId="6" fillId="0" borderId="20" xfId="2" applyNumberFormat="1" applyFont="1" applyFill="1" applyBorder="1" applyAlignment="1">
      <alignment horizontal="center" vertical="center"/>
    </xf>
    <xf numFmtId="0" fontId="4" fillId="0" borderId="13" xfId="2" applyFont="1" applyBorder="1" applyAlignment="1">
      <alignment vertical="center"/>
    </xf>
    <xf numFmtId="182" fontId="6" fillId="0" borderId="20" xfId="2" applyNumberFormat="1" applyFont="1" applyFill="1" applyBorder="1" applyAlignment="1">
      <alignment horizontal="right" vertical="center"/>
    </xf>
    <xf numFmtId="182" fontId="6" fillId="0" borderId="20" xfId="1" applyNumberFormat="1" applyFont="1" applyFill="1" applyBorder="1" applyAlignment="1">
      <alignment horizontal="right" vertical="center"/>
    </xf>
    <xf numFmtId="0" fontId="6" fillId="0" borderId="14" xfId="2" applyFont="1" applyFill="1" applyBorder="1" applyAlignment="1">
      <alignment horizontal="left" vertical="center" indent="1"/>
    </xf>
    <xf numFmtId="0" fontId="6" fillId="0" borderId="0" xfId="2" applyFont="1" applyFill="1" applyBorder="1" applyAlignment="1">
      <alignment horizontal="left" vertical="center" indent="1"/>
    </xf>
    <xf numFmtId="176" fontId="6" fillId="0" borderId="0" xfId="2" applyNumberFormat="1" applyFont="1" applyFill="1" applyBorder="1" applyAlignment="1">
      <alignment vertical="center"/>
    </xf>
    <xf numFmtId="176" fontId="6" fillId="0" borderId="0" xfId="2" quotePrefix="1" applyNumberFormat="1" applyFont="1" applyFill="1" applyBorder="1" applyAlignment="1">
      <alignment vertical="center"/>
    </xf>
    <xf numFmtId="0" fontId="6" fillId="0" borderId="13" xfId="2" applyFont="1" applyFill="1" applyBorder="1" applyAlignment="1">
      <alignment vertical="center"/>
    </xf>
    <xf numFmtId="176" fontId="6" fillId="0" borderId="8" xfId="2" applyNumberFormat="1" applyFont="1" applyFill="1" applyBorder="1">
      <alignment vertical="center"/>
    </xf>
    <xf numFmtId="176" fontId="6" fillId="0" borderId="8" xfId="2" quotePrefix="1" applyNumberFormat="1" applyFont="1" applyBorder="1">
      <alignment vertical="center"/>
    </xf>
    <xf numFmtId="0" fontId="6" fillId="0" borderId="18" xfId="2" applyFont="1" applyFill="1" applyBorder="1" applyAlignment="1">
      <alignment vertical="center"/>
    </xf>
    <xf numFmtId="0" fontId="6" fillId="0" borderId="19" xfId="2" applyFont="1" applyFill="1" applyBorder="1" applyAlignment="1">
      <alignment vertical="center"/>
    </xf>
    <xf numFmtId="0" fontId="6" fillId="0" borderId="12" xfId="0" applyFont="1" applyFill="1" applyBorder="1" applyAlignment="1">
      <alignment vertical="center"/>
    </xf>
    <xf numFmtId="0" fontId="6" fillId="0" borderId="12" xfId="0" applyFont="1" applyBorder="1" applyAlignment="1">
      <alignment vertical="top"/>
    </xf>
    <xf numFmtId="183" fontId="6" fillId="0" borderId="20" xfId="1" applyNumberFormat="1" applyFont="1" applyFill="1" applyBorder="1" applyAlignment="1">
      <alignment horizontal="right" vertical="center"/>
    </xf>
    <xf numFmtId="0" fontId="6" fillId="0" borderId="14" xfId="2" applyFont="1" applyBorder="1" applyAlignment="1">
      <alignment horizontal="center" vertical="center" wrapText="1"/>
    </xf>
    <xf numFmtId="0" fontId="6" fillId="0" borderId="13" xfId="2" applyFont="1" applyBorder="1" applyAlignment="1">
      <alignment horizontal="center" vertical="center" wrapText="1"/>
    </xf>
    <xf numFmtId="183" fontId="6" fillId="0" borderId="6" xfId="1" applyNumberFormat="1" applyFont="1" applyFill="1" applyBorder="1" applyAlignment="1">
      <alignment vertical="center"/>
    </xf>
    <xf numFmtId="183" fontId="6" fillId="0" borderId="6" xfId="1" applyNumberFormat="1" applyFont="1" applyFill="1" applyBorder="1" applyAlignment="1">
      <alignment horizontal="right" vertical="center"/>
    </xf>
    <xf numFmtId="182" fontId="6" fillId="0" borderId="6" xfId="1" applyNumberFormat="1" applyFont="1" applyFill="1" applyBorder="1" applyAlignment="1">
      <alignment horizontal="right" vertical="center"/>
    </xf>
    <xf numFmtId="176" fontId="7" fillId="0" borderId="8" xfId="2" applyNumberFormat="1" applyFont="1" applyFill="1" applyBorder="1">
      <alignment vertical="center"/>
    </xf>
    <xf numFmtId="176" fontId="7" fillId="0" borderId="8" xfId="2" quotePrefix="1" applyNumberFormat="1" applyFont="1" applyBorder="1">
      <alignment vertical="center"/>
    </xf>
    <xf numFmtId="0" fontId="4" fillId="0" borderId="0" xfId="2" applyFont="1" applyAlignment="1">
      <alignment vertical="top"/>
    </xf>
    <xf numFmtId="0" fontId="6" fillId="0" borderId="1" xfId="2" applyFont="1" applyBorder="1" applyAlignment="1">
      <alignment horizontal="center" vertical="center"/>
    </xf>
    <xf numFmtId="0" fontId="9" fillId="0" borderId="14" xfId="2" applyFont="1" applyBorder="1" applyAlignment="1">
      <alignment horizontal="center" vertical="center"/>
    </xf>
    <xf numFmtId="0" fontId="9" fillId="0" borderId="1" xfId="2" applyFont="1" applyBorder="1" applyAlignment="1">
      <alignment horizontal="left"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7" fillId="3" borderId="14" xfId="0" applyFont="1" applyFill="1" applyBorder="1" applyAlignment="1">
      <alignment horizontal="center" vertical="center"/>
    </xf>
    <xf numFmtId="0" fontId="7" fillId="0" borderId="0" xfId="2" applyFont="1" applyFill="1" applyBorder="1" applyAlignment="1">
      <alignment horizontal="left" vertical="center"/>
    </xf>
    <xf numFmtId="0" fontId="7" fillId="0" borderId="13" xfId="2" applyFont="1" applyFill="1" applyBorder="1" applyAlignment="1">
      <alignment horizontal="left" vertical="center"/>
    </xf>
    <xf numFmtId="0" fontId="9" fillId="0" borderId="14" xfId="2" applyFont="1" applyFill="1" applyBorder="1" applyAlignment="1">
      <alignment horizontal="center" vertical="center"/>
    </xf>
    <xf numFmtId="0" fontId="9" fillId="0" borderId="0" xfId="2" applyFont="1" applyFill="1" applyBorder="1" applyAlignment="1">
      <alignment horizontal="left" vertical="center"/>
    </xf>
    <xf numFmtId="0" fontId="9" fillId="0" borderId="13" xfId="2" applyFont="1" applyFill="1" applyBorder="1" applyAlignment="1">
      <alignment horizontal="left" vertical="center"/>
    </xf>
    <xf numFmtId="0" fontId="14" fillId="0" borderId="0" xfId="2" applyFont="1" applyBorder="1" applyAlignment="1">
      <alignment vertical="center"/>
    </xf>
    <xf numFmtId="0" fontId="9" fillId="0" borderId="18" xfId="2" applyFont="1" applyFill="1" applyBorder="1" applyAlignment="1">
      <alignment horizontal="left" vertical="center"/>
    </xf>
    <xf numFmtId="0" fontId="9" fillId="0" borderId="19" xfId="2" applyFont="1" applyFill="1" applyBorder="1" applyAlignment="1">
      <alignment horizontal="left" vertical="center"/>
    </xf>
    <xf numFmtId="0" fontId="9" fillId="0" borderId="17" xfId="2" applyFont="1" applyFill="1" applyBorder="1" applyAlignment="1">
      <alignment horizontal="center" vertical="center"/>
    </xf>
    <xf numFmtId="0" fontId="7" fillId="0" borderId="8" xfId="0" applyFont="1" applyFill="1" applyBorder="1" applyAlignment="1">
      <alignment horizontal="right" vertical="center"/>
    </xf>
    <xf numFmtId="176" fontId="6" fillId="0" borderId="8" xfId="0" applyNumberFormat="1" applyFont="1" applyFill="1" applyBorder="1" applyAlignment="1">
      <alignment vertical="center"/>
    </xf>
    <xf numFmtId="176" fontId="7" fillId="0" borderId="8" xfId="0" quotePrefix="1" applyNumberFormat="1" applyFont="1" applyFill="1" applyBorder="1" applyAlignment="1">
      <alignment vertical="center"/>
    </xf>
    <xf numFmtId="180" fontId="6" fillId="3" borderId="8" xfId="0" applyNumberFormat="1" applyFont="1" applyFill="1" applyBorder="1" applyAlignment="1">
      <alignment horizontal="center" vertical="center"/>
    </xf>
    <xf numFmtId="0" fontId="7" fillId="0" borderId="14" xfId="0" applyFont="1" applyBorder="1" applyAlignment="1">
      <alignment horizontal="center" vertical="center"/>
    </xf>
    <xf numFmtId="0" fontId="9" fillId="0" borderId="14" xfId="0" applyFont="1" applyBorder="1" applyAlignment="1">
      <alignment horizontal="center" vertical="center"/>
    </xf>
    <xf numFmtId="0" fontId="7" fillId="0" borderId="14" xfId="0" applyFont="1" applyBorder="1" applyAlignment="1">
      <alignment vertical="center"/>
    </xf>
    <xf numFmtId="0" fontId="9" fillId="3" borderId="14" xfId="0" applyFont="1" applyFill="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left" vertical="center" shrinkToFit="1"/>
    </xf>
    <xf numFmtId="0" fontId="7" fillId="0" borderId="19" xfId="0" applyFont="1" applyBorder="1" applyAlignment="1">
      <alignment horizontal="left" vertical="center" shrinkToFit="1"/>
    </xf>
    <xf numFmtId="0" fontId="7" fillId="3" borderId="17" xfId="0" applyFont="1" applyFill="1" applyBorder="1" applyAlignment="1">
      <alignment horizontal="center" vertical="center"/>
    </xf>
    <xf numFmtId="0" fontId="6" fillId="0" borderId="8" xfId="0" applyFont="1" applyBorder="1" applyAlignment="1">
      <alignment horizontal="left" vertical="top"/>
    </xf>
    <xf numFmtId="176" fontId="6" fillId="0" borderId="8" xfId="0" quotePrefix="1" applyNumberFormat="1" applyFont="1" applyBorder="1">
      <alignment vertical="center"/>
    </xf>
    <xf numFmtId="0" fontId="6" fillId="0" borderId="14" xfId="0" applyFont="1" applyBorder="1" applyAlignment="1">
      <alignment horizontal="right" vertical="center"/>
    </xf>
    <xf numFmtId="0" fontId="8" fillId="0" borderId="12" xfId="0" applyFont="1" applyBorder="1" applyAlignment="1">
      <alignment vertical="top" wrapText="1"/>
    </xf>
    <xf numFmtId="182" fontId="6" fillId="3" borderId="8" xfId="0" applyNumberFormat="1" applyFont="1" applyFill="1" applyBorder="1" applyAlignment="1">
      <alignment horizontal="right" vertical="center"/>
    </xf>
    <xf numFmtId="183" fontId="6" fillId="3" borderId="8" xfId="1" applyNumberFormat="1" applyFont="1" applyFill="1" applyBorder="1" applyAlignment="1">
      <alignment horizontal="right" vertical="center"/>
    </xf>
    <xf numFmtId="0" fontId="6" fillId="0" borderId="14" xfId="0" applyFont="1" applyBorder="1" applyAlignment="1">
      <alignment vertical="top"/>
    </xf>
    <xf numFmtId="0" fontId="6" fillId="0" borderId="12" xfId="0" applyFont="1" applyFill="1" applyBorder="1" applyAlignment="1">
      <alignment horizontal="center" vertical="center"/>
    </xf>
    <xf numFmtId="0" fontId="0" fillId="0" borderId="0" xfId="0"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183" fontId="6" fillId="0" borderId="8" xfId="1" applyNumberFormat="1" applyFont="1" applyFill="1" applyBorder="1" applyAlignment="1">
      <alignment vertical="center"/>
    </xf>
    <xf numFmtId="176" fontId="6" fillId="3" borderId="8" xfId="0" applyNumberFormat="1" applyFont="1" applyFill="1" applyBorder="1" applyAlignment="1">
      <alignment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2" xfId="0" applyFont="1" applyBorder="1" applyAlignment="1">
      <alignment horizontal="left" vertical="center" wrapText="1"/>
    </xf>
    <xf numFmtId="0" fontId="6" fillId="0" borderId="0" xfId="0" applyFont="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8" xfId="0" applyFont="1" applyFill="1" applyBorder="1" applyAlignment="1">
      <alignment horizontal="right" vertical="center"/>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5" xfId="0" applyFont="1" applyBorder="1" applyAlignment="1">
      <alignment horizontal="center" vertical="center"/>
    </xf>
    <xf numFmtId="0" fontId="6" fillId="3" borderId="5" xfId="0" applyFont="1" applyFill="1" applyBorder="1" applyAlignment="1">
      <alignment horizontal="center" vertical="center"/>
    </xf>
    <xf numFmtId="0" fontId="6" fillId="0" borderId="13" xfId="0" applyFont="1" applyBorder="1" applyAlignment="1">
      <alignment horizontal="center" vertical="center"/>
    </xf>
    <xf numFmtId="183" fontId="6" fillId="0" borderId="8" xfId="1" applyNumberFormat="1" applyFont="1" applyFill="1" applyBorder="1" applyAlignment="1">
      <alignment horizontal="right" vertical="center"/>
    </xf>
    <xf numFmtId="0" fontId="6" fillId="0" borderId="5" xfId="2" applyFont="1" applyFill="1" applyBorder="1" applyAlignment="1">
      <alignment horizontal="center" vertical="center"/>
    </xf>
    <xf numFmtId="0" fontId="6" fillId="0" borderId="4" xfId="2" applyFont="1" applyFill="1" applyBorder="1" applyAlignment="1">
      <alignment horizontal="center" vertical="center"/>
    </xf>
    <xf numFmtId="0" fontId="6" fillId="0" borderId="0" xfId="2" applyFont="1" applyFill="1" applyBorder="1" applyAlignment="1">
      <alignment horizontal="left" vertical="center" shrinkToFit="1"/>
    </xf>
    <xf numFmtId="0" fontId="6" fillId="0" borderId="13" xfId="2" applyFont="1" applyFill="1" applyBorder="1" applyAlignment="1">
      <alignment horizontal="left" vertical="center" shrinkToFit="1"/>
    </xf>
    <xf numFmtId="0" fontId="6" fillId="0" borderId="0" xfId="2" applyFont="1" applyFill="1" applyBorder="1" applyAlignment="1">
      <alignment horizontal="left" vertical="center"/>
    </xf>
    <xf numFmtId="0" fontId="6" fillId="0" borderId="13" xfId="2" applyFont="1" applyFill="1" applyBorder="1" applyAlignment="1">
      <alignment horizontal="left" vertical="center"/>
    </xf>
    <xf numFmtId="0" fontId="6" fillId="0" borderId="14" xfId="2" applyFont="1" applyBorder="1" applyAlignment="1">
      <alignment horizontal="center" vertical="top" wrapText="1"/>
    </xf>
    <xf numFmtId="0" fontId="6" fillId="0" borderId="13" xfId="2" applyFont="1" applyBorder="1" applyAlignment="1">
      <alignment horizontal="center" vertical="top" wrapText="1"/>
    </xf>
    <xf numFmtId="0" fontId="6" fillId="0" borderId="18" xfId="2" applyFont="1" applyFill="1" applyBorder="1" applyAlignment="1">
      <alignment horizontal="left" vertical="center"/>
    </xf>
    <xf numFmtId="0" fontId="6" fillId="0" borderId="19" xfId="2" applyFont="1" applyFill="1" applyBorder="1" applyAlignment="1">
      <alignment horizontal="left" vertical="center"/>
    </xf>
    <xf numFmtId="0" fontId="6" fillId="0" borderId="1" xfId="0" applyFont="1" applyBorder="1" applyAlignment="1">
      <alignment horizontal="center" vertical="center"/>
    </xf>
    <xf numFmtId="0" fontId="6" fillId="0" borderId="5" xfId="0" applyFont="1" applyFill="1" applyBorder="1" applyAlignment="1">
      <alignment horizontal="center" vertical="center"/>
    </xf>
    <xf numFmtId="0" fontId="6" fillId="0" borderId="0" xfId="0" applyFont="1" applyBorder="1" applyAlignment="1">
      <alignment horizontal="left" vertical="center" shrinkToFit="1"/>
    </xf>
    <xf numFmtId="0" fontId="6" fillId="0" borderId="0" xfId="0" applyFont="1" applyBorder="1" applyAlignment="1">
      <alignment horizontal="center" vertical="center"/>
    </xf>
    <xf numFmtId="0" fontId="6" fillId="0" borderId="8" xfId="0" applyFont="1" applyFill="1" applyBorder="1" applyAlignment="1">
      <alignment horizontal="center" vertical="center"/>
    </xf>
    <xf numFmtId="0" fontId="6" fillId="0" borderId="14" xfId="0" applyFont="1" applyBorder="1" applyAlignment="1">
      <alignment horizontal="center" vertical="top" wrapText="1"/>
    </xf>
    <xf numFmtId="0" fontId="6" fillId="0" borderId="13" xfId="0" applyFont="1" applyBorder="1" applyAlignment="1">
      <alignment horizontal="center" vertical="top" wrapText="1"/>
    </xf>
    <xf numFmtId="0" fontId="6" fillId="0" borderId="4" xfId="0" applyFont="1" applyBorder="1" applyAlignment="1">
      <alignment horizontal="left" vertical="top"/>
    </xf>
    <xf numFmtId="0" fontId="6" fillId="0" borderId="5" xfId="0" applyFont="1" applyBorder="1" applyAlignment="1">
      <alignment horizontal="center" vertical="center"/>
    </xf>
    <xf numFmtId="0" fontId="6" fillId="0" borderId="16" xfId="0" applyFont="1" applyBorder="1" applyAlignment="1">
      <alignment horizontal="left" vertical="center"/>
    </xf>
    <xf numFmtId="0" fontId="6" fillId="3" borderId="5" xfId="0" applyFont="1" applyFill="1" applyBorder="1" applyAlignment="1">
      <alignment horizontal="center" vertical="center"/>
    </xf>
    <xf numFmtId="0" fontId="5" fillId="0" borderId="0" xfId="0" applyFont="1" applyBorder="1" applyAlignment="1">
      <alignment horizontal="left" vertical="center"/>
    </xf>
    <xf numFmtId="183" fontId="6" fillId="0" borderId="8" xfId="1" applyNumberFormat="1" applyFont="1" applyFill="1" applyBorder="1" applyAlignment="1">
      <alignment horizontal="right" vertical="center"/>
    </xf>
    <xf numFmtId="0" fontId="6" fillId="0" borderId="0" xfId="2" applyFont="1" applyFill="1" applyBorder="1" applyAlignment="1">
      <alignment horizontal="left" vertical="center" shrinkToFit="1"/>
    </xf>
    <xf numFmtId="0" fontId="6" fillId="0" borderId="13" xfId="2" applyFont="1" applyFill="1" applyBorder="1" applyAlignment="1">
      <alignment horizontal="left" vertical="center" shrinkToFit="1"/>
    </xf>
    <xf numFmtId="0" fontId="6" fillId="0" borderId="0" xfId="2" applyFont="1" applyFill="1" applyBorder="1" applyAlignment="1">
      <alignment horizontal="left" vertical="center"/>
    </xf>
    <xf numFmtId="0" fontId="6" fillId="0" borderId="13" xfId="2" applyFont="1" applyFill="1" applyBorder="1" applyAlignment="1">
      <alignment horizontal="left" vertical="center"/>
    </xf>
    <xf numFmtId="0" fontId="6" fillId="0" borderId="4" xfId="2" applyFont="1" applyFill="1" applyBorder="1" applyAlignment="1">
      <alignment horizontal="center" vertical="center"/>
    </xf>
    <xf numFmtId="0" fontId="6" fillId="0" borderId="5" xfId="2" applyFont="1" applyFill="1" applyBorder="1" applyAlignment="1">
      <alignment horizontal="center" vertical="center"/>
    </xf>
    <xf numFmtId="0" fontId="6" fillId="0" borderId="5" xfId="2" applyFont="1" applyFill="1" applyBorder="1" applyAlignment="1">
      <alignment horizontal="center" vertical="center" shrinkToFit="1"/>
    </xf>
    <xf numFmtId="0" fontId="6" fillId="0" borderId="6" xfId="2" applyFont="1" applyFill="1" applyBorder="1" applyAlignment="1">
      <alignment horizontal="center" vertical="center" shrinkToFit="1"/>
    </xf>
    <xf numFmtId="181" fontId="6" fillId="0" borderId="5" xfId="0" applyNumberFormat="1" applyFont="1" applyFill="1" applyBorder="1" applyAlignment="1">
      <alignment horizontal="right" vertical="center"/>
    </xf>
    <xf numFmtId="0" fontId="6" fillId="0" borderId="17" xfId="2" applyFont="1" applyBorder="1" applyAlignment="1">
      <alignment horizontal="center" vertical="top" wrapText="1"/>
    </xf>
    <xf numFmtId="0" fontId="6" fillId="0" borderId="19" xfId="2" applyFont="1" applyBorder="1" applyAlignment="1">
      <alignment horizontal="center" vertical="top" wrapText="1"/>
    </xf>
    <xf numFmtId="0" fontId="6" fillId="0" borderId="18" xfId="2" applyFont="1" applyFill="1" applyBorder="1" applyAlignment="1">
      <alignment horizontal="left" vertical="center"/>
    </xf>
    <xf numFmtId="0" fontId="6" fillId="0" borderId="19" xfId="2" applyFont="1" applyFill="1" applyBorder="1" applyAlignment="1">
      <alignment horizontal="left" vertical="center"/>
    </xf>
    <xf numFmtId="0" fontId="6" fillId="3" borderId="8" xfId="0" applyFont="1" applyFill="1" applyBorder="1" applyAlignment="1">
      <alignment horizontal="right" vertical="center"/>
    </xf>
    <xf numFmtId="176" fontId="6" fillId="3" borderId="8" xfId="1" applyNumberFormat="1" applyFont="1" applyFill="1" applyBorder="1" applyAlignment="1">
      <alignment horizontal="right" vertical="center"/>
    </xf>
    <xf numFmtId="176" fontId="6" fillId="3" borderId="8" xfId="0" applyNumberFormat="1" applyFont="1" applyFill="1" applyBorder="1" applyAlignment="1">
      <alignment horizontal="right" vertical="center"/>
    </xf>
    <xf numFmtId="176" fontId="6" fillId="3" borderId="8" xfId="0" quotePrefix="1" applyNumberFormat="1" applyFont="1" applyFill="1" applyBorder="1" applyAlignment="1">
      <alignment vertical="center"/>
    </xf>
    <xf numFmtId="0" fontId="4" fillId="0" borderId="0" xfId="0" applyFont="1">
      <alignment vertical="center"/>
    </xf>
    <xf numFmtId="0" fontId="5" fillId="0" borderId="0" xfId="0" applyFont="1">
      <alignment vertical="center"/>
    </xf>
    <xf numFmtId="0" fontId="4" fillId="0" borderId="0" xfId="2" applyFont="1">
      <alignment vertical="center"/>
    </xf>
    <xf numFmtId="0" fontId="6" fillId="0" borderId="8" xfId="2" applyFont="1" applyBorder="1" applyAlignment="1">
      <alignment horizontal="center" vertical="center"/>
    </xf>
    <xf numFmtId="0" fontId="6" fillId="0" borderId="5" xfId="2" applyFont="1" applyBorder="1" applyAlignment="1">
      <alignment horizontal="center" vertical="center"/>
    </xf>
    <xf numFmtId="0" fontId="6" fillId="0" borderId="14" xfId="2" applyFont="1" applyBorder="1">
      <alignment vertical="center"/>
    </xf>
    <xf numFmtId="0" fontId="6" fillId="0" borderId="0" xfId="2" applyFont="1">
      <alignment vertical="center"/>
    </xf>
    <xf numFmtId="0" fontId="4" fillId="0" borderId="3" xfId="2" applyFont="1" applyBorder="1">
      <alignment vertical="center"/>
    </xf>
    <xf numFmtId="0" fontId="6" fillId="0" borderId="12" xfId="2" applyFont="1" applyBorder="1">
      <alignment vertical="center"/>
    </xf>
    <xf numFmtId="182" fontId="6" fillId="0" borderId="8" xfId="2" applyNumberFormat="1" applyFont="1" applyBorder="1" applyAlignment="1">
      <alignment horizontal="right" vertical="center"/>
    </xf>
    <xf numFmtId="182" fontId="6" fillId="0" borderId="20" xfId="2" applyNumberFormat="1" applyFont="1" applyBorder="1" applyAlignment="1">
      <alignment horizontal="center" vertical="center"/>
    </xf>
    <xf numFmtId="0" fontId="4" fillId="0" borderId="13" xfId="2" applyFont="1" applyBorder="1">
      <alignment vertical="center"/>
    </xf>
    <xf numFmtId="182" fontId="6" fillId="0" borderId="20" xfId="2" applyNumberFormat="1" applyFont="1" applyBorder="1" applyAlignment="1">
      <alignment horizontal="right" vertical="center"/>
    </xf>
    <xf numFmtId="0" fontId="6" fillId="0" borderId="14" xfId="2" applyFont="1" applyBorder="1" applyAlignment="1">
      <alignment horizontal="left" vertical="center" indent="1"/>
    </xf>
    <xf numFmtId="0" fontId="6" fillId="0" borderId="0" xfId="2" applyFont="1" applyAlignment="1">
      <alignment horizontal="left" vertical="center" indent="1"/>
    </xf>
    <xf numFmtId="176" fontId="6" fillId="0" borderId="0" xfId="2" applyNumberFormat="1" applyFont="1">
      <alignment vertical="center"/>
    </xf>
    <xf numFmtId="176" fontId="6" fillId="0" borderId="0" xfId="2" quotePrefix="1" applyNumberFormat="1" applyFont="1">
      <alignment vertical="center"/>
    </xf>
    <xf numFmtId="0" fontId="6" fillId="0" borderId="13" xfId="2" applyFont="1" applyBorder="1">
      <alignment vertical="center"/>
    </xf>
    <xf numFmtId="176" fontId="6" fillId="3" borderId="8" xfId="2" applyNumberFormat="1" applyFont="1" applyFill="1" applyBorder="1">
      <alignment vertical="center"/>
    </xf>
    <xf numFmtId="176" fontId="6" fillId="3" borderId="8" xfId="2" quotePrefix="1" applyNumberFormat="1" applyFont="1" applyFill="1" applyBorder="1">
      <alignment vertical="center"/>
    </xf>
    <xf numFmtId="0" fontId="6" fillId="0" borderId="16" xfId="2" applyFont="1" applyBorder="1">
      <alignment vertical="center"/>
    </xf>
    <xf numFmtId="0" fontId="6" fillId="0" borderId="18" xfId="2" applyFont="1" applyBorder="1">
      <alignment vertical="center"/>
    </xf>
    <xf numFmtId="0" fontId="6" fillId="0" borderId="19" xfId="2" applyFont="1" applyBorder="1">
      <alignment vertical="center"/>
    </xf>
    <xf numFmtId="0" fontId="6" fillId="0" borderId="4" xfId="0" applyFont="1" applyBorder="1" applyAlignment="1">
      <alignment vertical="center" wrapText="1"/>
    </xf>
    <xf numFmtId="0" fontId="6" fillId="0" borderId="12" xfId="0" applyFont="1" applyBorder="1" applyAlignment="1">
      <alignment vertical="center" wrapText="1"/>
    </xf>
    <xf numFmtId="0" fontId="6" fillId="0" borderId="0" xfId="0" applyFont="1" applyAlignment="1">
      <alignment horizontal="center" vertical="center"/>
    </xf>
    <xf numFmtId="0" fontId="6" fillId="0" borderId="16" xfId="0" applyFont="1" applyBorder="1" applyAlignment="1">
      <alignment vertical="center" wrapText="1"/>
    </xf>
    <xf numFmtId="0" fontId="6" fillId="0" borderId="8" xfId="0" applyFont="1" applyBorder="1">
      <alignment vertical="center"/>
    </xf>
    <xf numFmtId="0" fontId="6" fillId="0" borderId="4" xfId="2" applyFont="1" applyBorder="1" applyAlignment="1">
      <alignment horizontal="center" vertical="center"/>
    </xf>
    <xf numFmtId="180" fontId="6" fillId="0" borderId="8" xfId="2" applyNumberFormat="1" applyFont="1" applyBorder="1" applyAlignment="1">
      <alignment horizontal="center" vertical="center" shrinkToFit="1"/>
    </xf>
    <xf numFmtId="0" fontId="6" fillId="0" borderId="4" xfId="0" applyFont="1" applyBorder="1">
      <alignment vertical="center"/>
    </xf>
    <xf numFmtId="0" fontId="6" fillId="0" borderId="12" xfId="0" applyFont="1" applyBorder="1">
      <alignment vertical="center"/>
    </xf>
    <xf numFmtId="0" fontId="6" fillId="0" borderId="14" xfId="2" applyFont="1" applyBorder="1" applyAlignment="1">
      <alignment horizontal="center" vertical="center"/>
    </xf>
    <xf numFmtId="0" fontId="6" fillId="0" borderId="0" xfId="2" applyFont="1" applyAlignment="1">
      <alignment horizontal="left" vertical="center"/>
    </xf>
    <xf numFmtId="0" fontId="6" fillId="0" borderId="13" xfId="2" applyFont="1" applyBorder="1" applyAlignment="1">
      <alignment horizontal="left" vertical="center"/>
    </xf>
    <xf numFmtId="0" fontId="6" fillId="0" borderId="0" xfId="0" applyFont="1" applyAlignment="1">
      <alignment horizontal="left" vertical="center" shrinkToFit="1"/>
    </xf>
    <xf numFmtId="0" fontId="6" fillId="0" borderId="12" xfId="2" applyFont="1" applyBorder="1" applyAlignment="1">
      <alignment horizontal="center" vertical="center"/>
    </xf>
    <xf numFmtId="0" fontId="6" fillId="0" borderId="0" xfId="2" applyFont="1" applyAlignment="1">
      <alignment horizontal="left" vertical="center" shrinkToFit="1"/>
    </xf>
    <xf numFmtId="0" fontId="6" fillId="0" borderId="13" xfId="2" applyFont="1" applyBorder="1" applyAlignment="1">
      <alignment horizontal="left" vertical="center" shrinkToFit="1"/>
    </xf>
    <xf numFmtId="0" fontId="6" fillId="0" borderId="17" xfId="2" applyFont="1" applyBorder="1">
      <alignment vertical="center"/>
    </xf>
    <xf numFmtId="0" fontId="6" fillId="0" borderId="17" xfId="2" applyFont="1" applyBorder="1" applyAlignment="1">
      <alignment horizontal="center" vertical="center"/>
    </xf>
    <xf numFmtId="0" fontId="6" fillId="0" borderId="18" xfId="2" applyFont="1" applyBorder="1" applyAlignment="1">
      <alignment horizontal="left" vertical="center"/>
    </xf>
    <xf numFmtId="0" fontId="6" fillId="0" borderId="19" xfId="2" applyFont="1" applyBorder="1" applyAlignment="1">
      <alignment horizontal="left" vertical="center"/>
    </xf>
    <xf numFmtId="0" fontId="6" fillId="0" borderId="16" xfId="0" applyFont="1" applyBorder="1" applyAlignment="1">
      <alignment horizontal="center" vertical="center"/>
    </xf>
    <xf numFmtId="0" fontId="6" fillId="0" borderId="1" xfId="0" applyFont="1" applyBorder="1">
      <alignment vertical="center"/>
    </xf>
    <xf numFmtId="0" fontId="6" fillId="0" borderId="7"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14" xfId="0" applyFont="1" applyBorder="1">
      <alignment vertical="center"/>
    </xf>
    <xf numFmtId="0" fontId="6" fillId="0" borderId="0" xfId="0" applyFont="1">
      <alignment vertical="center"/>
    </xf>
    <xf numFmtId="0" fontId="9" fillId="0" borderId="0" xfId="0" applyFont="1">
      <alignment vertical="center"/>
    </xf>
    <xf numFmtId="0" fontId="7" fillId="0" borderId="8" xfId="0" applyFont="1" applyBorder="1" applyAlignment="1">
      <alignment horizontal="center" vertical="center" wrapText="1"/>
    </xf>
    <xf numFmtId="0" fontId="4" fillId="0" borderId="16" xfId="0" applyFont="1" applyBorder="1">
      <alignment vertical="center"/>
    </xf>
    <xf numFmtId="0" fontId="4" fillId="0" borderId="14" xfId="0" applyFont="1" applyBorder="1">
      <alignment vertical="center"/>
    </xf>
    <xf numFmtId="0" fontId="7" fillId="0" borderId="14" xfId="0" applyFont="1" applyBorder="1" applyAlignment="1">
      <alignment horizontal="center" vertical="center" wrapText="1"/>
    </xf>
    <xf numFmtId="0" fontId="6" fillId="0" borderId="5" xfId="0" applyFont="1" applyFill="1" applyBorder="1" applyAlignment="1">
      <alignment horizontal="center" vertical="center"/>
    </xf>
    <xf numFmtId="0" fontId="6" fillId="0" borderId="5" xfId="0" applyFont="1" applyFill="1" applyBorder="1" applyAlignment="1">
      <alignment horizontal="right" vertical="center"/>
    </xf>
    <xf numFmtId="0" fontId="6" fillId="0" borderId="0" xfId="0" applyFont="1" applyBorder="1" applyAlignment="1">
      <alignment horizontal="left" vertical="center" shrinkToFit="1"/>
    </xf>
    <xf numFmtId="0" fontId="0" fillId="0" borderId="13" xfId="0" applyBorder="1" applyAlignment="1">
      <alignment horizontal="left" vertical="center"/>
    </xf>
    <xf numFmtId="0" fontId="6" fillId="0" borderId="0" xfId="0" applyFont="1" applyBorder="1" applyAlignment="1">
      <alignment horizontal="center" vertical="center"/>
    </xf>
    <xf numFmtId="0" fontId="6" fillId="0" borderId="8" xfId="0" applyFont="1" applyFill="1" applyBorder="1" applyAlignment="1">
      <alignment horizontal="center" vertical="center"/>
    </xf>
    <xf numFmtId="0" fontId="6" fillId="0" borderId="13" xfId="0" applyFont="1" applyBorder="1" applyAlignment="1">
      <alignment horizontal="left" vertical="center" shrinkToFit="1"/>
    </xf>
    <xf numFmtId="0" fontId="6" fillId="0" borderId="0" xfId="0" applyFont="1" applyFill="1" applyBorder="1" applyAlignment="1">
      <alignment horizontal="left" vertical="center" wrapText="1"/>
    </xf>
    <xf numFmtId="0" fontId="6" fillId="0" borderId="0" xfId="0" applyNumberFormat="1" applyFont="1" applyBorder="1" applyAlignment="1">
      <alignment horizontal="left" vertical="center" wrapText="1"/>
    </xf>
    <xf numFmtId="0" fontId="6" fillId="0" borderId="14" xfId="0" applyNumberFormat="1" applyFont="1" applyBorder="1" applyAlignment="1">
      <alignment horizontal="left" vertical="center" wrapText="1"/>
    </xf>
    <xf numFmtId="0" fontId="6" fillId="0" borderId="13" xfId="0" applyNumberFormat="1" applyFont="1" applyBorder="1" applyAlignment="1">
      <alignment horizontal="left" vertical="center" wrapText="1"/>
    </xf>
    <xf numFmtId="0" fontId="6" fillId="0" borderId="17" xfId="0" applyNumberFormat="1" applyFont="1" applyBorder="1" applyAlignment="1">
      <alignment horizontal="left" vertical="center" wrapText="1"/>
    </xf>
    <xf numFmtId="0" fontId="6" fillId="0" borderId="18" xfId="0" applyFont="1" applyFill="1" applyBorder="1" applyAlignment="1">
      <alignment horizontal="left" vertical="center" wrapText="1"/>
    </xf>
    <xf numFmtId="0" fontId="6" fillId="0" borderId="19" xfId="0" applyNumberFormat="1" applyFont="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7" fillId="0" borderId="14" xfId="0" applyNumberFormat="1" applyFont="1" applyBorder="1" applyAlignment="1">
      <alignment horizontal="left" vertical="center" wrapText="1"/>
    </xf>
    <xf numFmtId="0" fontId="7" fillId="0" borderId="13" xfId="0" applyNumberFormat="1" applyFont="1" applyBorder="1" applyAlignment="1">
      <alignment horizontal="left" vertical="center" wrapText="1"/>
    </xf>
    <xf numFmtId="0" fontId="7" fillId="0" borderId="0"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0" xfId="0" applyFont="1" applyFill="1" applyBorder="1" applyAlignment="1">
      <alignment horizontal="left" vertical="center" wrapText="1"/>
    </xf>
    <xf numFmtId="0" fontId="9" fillId="0" borderId="0" xfId="0" applyFont="1" applyBorder="1" applyAlignment="1">
      <alignment horizontal="left" vertical="center" shrinkToFit="1"/>
    </xf>
    <xf numFmtId="0" fontId="9" fillId="0" borderId="13" xfId="0" applyFont="1" applyBorder="1" applyAlignment="1">
      <alignment horizontal="left" vertical="center" shrinkToFit="1"/>
    </xf>
    <xf numFmtId="0" fontId="9" fillId="0" borderId="14" xfId="0" applyNumberFormat="1" applyFont="1" applyBorder="1" applyAlignment="1">
      <alignment horizontal="left" vertical="center" wrapText="1"/>
    </xf>
    <xf numFmtId="0" fontId="9" fillId="0" borderId="0" xfId="0" applyFont="1" applyFill="1" applyBorder="1" applyAlignment="1">
      <alignment horizontal="left" vertical="center" wrapText="1"/>
    </xf>
    <xf numFmtId="0" fontId="9" fillId="0" borderId="13" xfId="0" applyNumberFormat="1" applyFont="1" applyBorder="1" applyAlignment="1">
      <alignment horizontal="left" vertical="center" wrapText="1"/>
    </xf>
    <xf numFmtId="0" fontId="6" fillId="0" borderId="14" xfId="0" applyFont="1" applyBorder="1" applyAlignment="1">
      <alignment horizontal="center" vertical="top" wrapText="1"/>
    </xf>
    <xf numFmtId="0" fontId="6" fillId="0" borderId="13" xfId="0" applyFont="1" applyBorder="1" applyAlignment="1">
      <alignment horizontal="center" vertical="top" wrapText="1"/>
    </xf>
    <xf numFmtId="0" fontId="6" fillId="0" borderId="17" xfId="0" applyFont="1" applyBorder="1" applyAlignment="1">
      <alignment horizontal="center" vertical="top" wrapText="1"/>
    </xf>
    <xf numFmtId="0" fontId="6" fillId="0" borderId="19" xfId="0" applyFont="1" applyBorder="1" applyAlignment="1">
      <alignment horizontal="center" vertical="top" wrapText="1"/>
    </xf>
    <xf numFmtId="0" fontId="7" fillId="0" borderId="8" xfId="0" applyFont="1" applyFill="1" applyBorder="1" applyAlignment="1">
      <alignment horizontal="center" vertical="center" wrapText="1"/>
    </xf>
    <xf numFmtId="0" fontId="6" fillId="0" borderId="0" xfId="0" applyFont="1" applyFill="1" applyBorder="1" applyAlignment="1">
      <alignment horizontal="left" vertical="center"/>
    </xf>
    <xf numFmtId="0" fontId="6" fillId="0" borderId="13" xfId="0" applyFont="1" applyFill="1" applyBorder="1" applyAlignment="1">
      <alignment horizontal="left" vertical="center"/>
    </xf>
    <xf numFmtId="0" fontId="6" fillId="0" borderId="18" xfId="0" applyFont="1" applyFill="1" applyBorder="1" applyAlignment="1">
      <alignment horizontal="left" vertical="center"/>
    </xf>
    <xf numFmtId="0" fontId="6" fillId="0" borderId="4" xfId="0" applyFont="1" applyBorder="1" applyAlignment="1">
      <alignment horizontal="left" vertical="top"/>
    </xf>
    <xf numFmtId="0" fontId="6" fillId="0" borderId="8" xfId="0" applyFont="1" applyFill="1" applyBorder="1" applyAlignment="1">
      <alignment horizontal="right" vertical="center"/>
    </xf>
    <xf numFmtId="182" fontId="6" fillId="0" borderId="5" xfId="0" applyNumberFormat="1" applyFont="1" applyFill="1" applyBorder="1" applyAlignment="1">
      <alignment horizontal="right" vertical="center"/>
    </xf>
    <xf numFmtId="0" fontId="6" fillId="0" borderId="5" xfId="0" applyFont="1" applyBorder="1" applyAlignment="1">
      <alignment horizontal="center" vertical="center"/>
    </xf>
    <xf numFmtId="183" fontId="6" fillId="0" borderId="5" xfId="1" applyNumberFormat="1" applyFont="1" applyFill="1" applyBorder="1" applyAlignment="1">
      <alignment vertical="center"/>
    </xf>
    <xf numFmtId="0" fontId="6" fillId="0" borderId="14" xfId="0" applyFont="1" applyFill="1" applyBorder="1" applyAlignment="1">
      <alignment horizontal="left" vertical="center"/>
    </xf>
    <xf numFmtId="0" fontId="6" fillId="0" borderId="16" xfId="0" applyFont="1" applyBorder="1" applyAlignment="1">
      <alignment horizontal="left" vertical="center"/>
    </xf>
    <xf numFmtId="0" fontId="6" fillId="0" borderId="0" xfId="0" applyFont="1" applyBorder="1" applyAlignment="1">
      <alignment horizontal="left" vertical="center"/>
    </xf>
    <xf numFmtId="0" fontId="6" fillId="0" borderId="13" xfId="0" applyFont="1" applyBorder="1" applyAlignment="1">
      <alignment horizontal="left" vertical="center"/>
    </xf>
    <xf numFmtId="184" fontId="6" fillId="0" borderId="14" xfId="0" applyNumberFormat="1" applyFont="1" applyBorder="1" applyAlignment="1">
      <alignment horizontal="left" vertical="center" wrapText="1"/>
    </xf>
    <xf numFmtId="184" fontId="6" fillId="0" borderId="0" xfId="0" applyNumberFormat="1" applyFont="1" applyBorder="1" applyAlignment="1">
      <alignment horizontal="left" vertical="center" wrapText="1"/>
    </xf>
    <xf numFmtId="184" fontId="6" fillId="0" borderId="13" xfId="0" applyNumberFormat="1" applyFont="1" applyBorder="1" applyAlignment="1">
      <alignment horizontal="left" vertical="center" wrapText="1"/>
    </xf>
    <xf numFmtId="0" fontId="6" fillId="3" borderId="5" xfId="0" applyFont="1" applyFill="1" applyBorder="1" applyAlignment="1">
      <alignment horizontal="center" vertical="center"/>
    </xf>
    <xf numFmtId="0" fontId="6" fillId="0" borderId="13" xfId="0" applyFont="1" applyBorder="1" applyAlignment="1">
      <alignment horizontal="center" vertical="center"/>
    </xf>
    <xf numFmtId="183" fontId="6" fillId="0" borderId="8" xfId="1" applyNumberFormat="1" applyFont="1" applyFill="1" applyBorder="1" applyAlignment="1">
      <alignment horizontal="right" vertical="center"/>
    </xf>
    <xf numFmtId="182" fontId="6" fillId="0" borderId="8" xfId="0" applyNumberFormat="1" applyFont="1" applyFill="1" applyBorder="1" applyAlignment="1">
      <alignment horizontal="right" vertical="center"/>
    </xf>
    <xf numFmtId="0" fontId="6" fillId="0" borderId="4" xfId="2" applyFont="1" applyFill="1" applyBorder="1" applyAlignment="1">
      <alignment horizontal="center" vertical="center"/>
    </xf>
    <xf numFmtId="0" fontId="6" fillId="0" borderId="0" xfId="2" applyFont="1" applyFill="1" applyBorder="1" applyAlignment="1">
      <alignment horizontal="left" vertical="center"/>
    </xf>
    <xf numFmtId="0" fontId="6" fillId="0" borderId="13" xfId="2" applyFont="1" applyFill="1" applyBorder="1" applyAlignment="1">
      <alignment horizontal="left" vertical="center"/>
    </xf>
    <xf numFmtId="0" fontId="6" fillId="0" borderId="5" xfId="2" applyFont="1" applyFill="1" applyBorder="1" applyAlignment="1">
      <alignment horizontal="center" vertical="center" wrapText="1"/>
    </xf>
    <xf numFmtId="0" fontId="6" fillId="0" borderId="17" xfId="0" applyFont="1" applyFill="1" applyBorder="1" applyAlignment="1">
      <alignment horizontal="left" vertical="center" wrapText="1"/>
    </xf>
    <xf numFmtId="0" fontId="6" fillId="0" borderId="18" xfId="2" applyFont="1" applyFill="1" applyBorder="1" applyAlignment="1">
      <alignment horizontal="left" vertical="center"/>
    </xf>
    <xf numFmtId="0" fontId="6" fillId="0" borderId="19" xfId="2" applyFont="1" applyFill="1" applyBorder="1" applyAlignment="1">
      <alignment horizontal="left" vertical="center"/>
    </xf>
    <xf numFmtId="0" fontId="4" fillId="0" borderId="18" xfId="0" applyFont="1" applyBorder="1" applyAlignment="1">
      <alignment vertical="center"/>
    </xf>
    <xf numFmtId="0" fontId="6" fillId="0" borderId="8" xfId="2" applyFont="1" applyFill="1" applyBorder="1" applyAlignment="1">
      <alignment horizontal="center" vertical="center" wrapText="1"/>
    </xf>
    <xf numFmtId="182" fontId="6" fillId="0" borderId="20" xfId="0" applyNumberFormat="1" applyFont="1" applyFill="1" applyBorder="1" applyAlignment="1">
      <alignment vertical="center"/>
    </xf>
    <xf numFmtId="182" fontId="6" fillId="0" borderId="20" xfId="1" applyNumberFormat="1" applyFont="1" applyFill="1" applyBorder="1" applyAlignment="1">
      <alignment vertical="center"/>
    </xf>
    <xf numFmtId="0" fontId="6" fillId="0" borderId="14" xfId="2" quotePrefix="1" applyFont="1" applyFill="1" applyBorder="1" applyAlignment="1">
      <alignment horizontal="center" vertical="center"/>
    </xf>
    <xf numFmtId="0" fontId="6" fillId="0" borderId="2" xfId="0" applyFont="1" applyBorder="1" applyAlignment="1">
      <alignment horizontal="left" vertical="center"/>
    </xf>
    <xf numFmtId="0" fontId="0" fillId="0" borderId="13" xfId="0" applyBorder="1" applyAlignment="1">
      <alignment horizontal="left" vertical="center"/>
    </xf>
    <xf numFmtId="0" fontId="6" fillId="0" borderId="13" xfId="0" applyFont="1" applyBorder="1" applyAlignment="1">
      <alignment horizontal="left" vertical="center" shrinkToFit="1"/>
    </xf>
    <xf numFmtId="0" fontId="6" fillId="0" borderId="14"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center" vertical="top" wrapText="1"/>
    </xf>
    <xf numFmtId="0" fontId="6" fillId="0" borderId="13" xfId="0" applyFont="1" applyBorder="1" applyAlignment="1">
      <alignment horizontal="center" vertical="top" wrapText="1"/>
    </xf>
    <xf numFmtId="0" fontId="6" fillId="0" borderId="17" xfId="0" applyFont="1" applyBorder="1" applyAlignment="1">
      <alignment horizontal="center" vertical="top" wrapText="1"/>
    </xf>
    <xf numFmtId="0" fontId="6" fillId="0" borderId="19" xfId="0" applyFont="1" applyBorder="1" applyAlignment="1">
      <alignment horizontal="center" vertical="top" wrapText="1"/>
    </xf>
    <xf numFmtId="0" fontId="7" fillId="0" borderId="13" xfId="0" applyFont="1" applyBorder="1" applyAlignment="1">
      <alignment horizontal="left" vertical="center"/>
    </xf>
    <xf numFmtId="0" fontId="7" fillId="0" borderId="13" xfId="0" applyFont="1" applyBorder="1" applyAlignment="1">
      <alignment horizontal="left" vertical="center" shrinkToFit="1"/>
    </xf>
    <xf numFmtId="0" fontId="6" fillId="0" borderId="14" xfId="0" applyFont="1" applyBorder="1" applyAlignment="1">
      <alignment horizontal="left" vertical="top" wrapText="1"/>
    </xf>
    <xf numFmtId="0" fontId="6" fillId="0" borderId="4" xfId="0" applyFont="1" applyBorder="1" applyAlignment="1">
      <alignment horizontal="left" vertical="top"/>
    </xf>
    <xf numFmtId="0" fontId="6" fillId="0" borderId="12" xfId="0" applyFont="1" applyBorder="1" applyAlignment="1">
      <alignment horizontal="left" vertical="top"/>
    </xf>
    <xf numFmtId="176" fontId="6" fillId="0" borderId="5" xfId="1" applyNumberFormat="1" applyFont="1" applyFill="1" applyBorder="1" applyAlignment="1">
      <alignment vertical="center"/>
    </xf>
    <xf numFmtId="0" fontId="6" fillId="0" borderId="17" xfId="0" applyFont="1" applyBorder="1" applyAlignment="1">
      <alignment horizontal="left" vertical="center"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6" xfId="0" applyFont="1" applyBorder="1" applyAlignment="1">
      <alignment horizontal="left" vertical="center"/>
    </xf>
    <xf numFmtId="0" fontId="6" fillId="0" borderId="7"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13" xfId="0" applyFont="1" applyBorder="1" applyAlignment="1">
      <alignment horizontal="left" vertical="center"/>
    </xf>
    <xf numFmtId="184" fontId="6" fillId="0" borderId="14" xfId="0" applyNumberFormat="1" applyFont="1" applyBorder="1" applyAlignment="1">
      <alignment horizontal="left" vertical="center" wrapText="1"/>
    </xf>
    <xf numFmtId="184" fontId="6" fillId="0" borderId="13" xfId="0" applyNumberFormat="1" applyFont="1" applyBorder="1" applyAlignment="1">
      <alignment horizontal="left" vertical="center" wrapText="1"/>
    </xf>
    <xf numFmtId="183" fontId="6" fillId="0" borderId="8" xfId="1" applyNumberFormat="1" applyFont="1" applyFill="1" applyBorder="1" applyAlignment="1">
      <alignment horizontal="right" vertical="center"/>
    </xf>
    <xf numFmtId="0" fontId="6" fillId="0" borderId="13" xfId="0" applyFont="1" applyBorder="1" applyAlignment="1">
      <alignment horizontal="center" vertical="center"/>
    </xf>
    <xf numFmtId="0" fontId="6" fillId="0" borderId="19" xfId="0" applyFont="1" applyBorder="1" applyAlignment="1">
      <alignment horizontal="center" vertical="center"/>
    </xf>
    <xf numFmtId="184" fontId="6" fillId="0" borderId="17" xfId="0" applyNumberFormat="1" applyFont="1" applyBorder="1" applyAlignment="1">
      <alignment horizontal="left" vertical="center" wrapText="1"/>
    </xf>
    <xf numFmtId="184" fontId="6" fillId="0" borderId="18" xfId="0" applyNumberFormat="1" applyFont="1" applyBorder="1" applyAlignment="1">
      <alignment horizontal="left" vertical="center" wrapText="1"/>
    </xf>
    <xf numFmtId="184" fontId="6" fillId="0" borderId="19" xfId="0" applyNumberFormat="1"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14" xfId="0" applyFont="1" applyBorder="1" applyAlignment="1">
      <alignment horizontal="left" vertical="center"/>
    </xf>
    <xf numFmtId="0" fontId="6" fillId="0" borderId="5" xfId="2" applyFont="1" applyBorder="1" applyAlignment="1">
      <alignment horizontal="center" vertical="center"/>
    </xf>
    <xf numFmtId="0" fontId="6" fillId="0" borderId="0" xfId="0" applyFont="1" applyAlignment="1">
      <alignment horizontal="left" vertical="center" shrinkToFit="1"/>
    </xf>
    <xf numFmtId="0" fontId="6" fillId="0" borderId="0" xfId="2" applyFont="1" applyAlignment="1">
      <alignment horizontal="left" vertical="center"/>
    </xf>
    <xf numFmtId="0" fontId="6" fillId="0" borderId="13" xfId="2" applyFont="1" applyBorder="1" applyAlignment="1">
      <alignment horizontal="left" vertical="center"/>
    </xf>
    <xf numFmtId="0" fontId="6" fillId="0" borderId="0" xfId="2" applyFont="1" applyAlignment="1">
      <alignment horizontal="left" vertical="center" shrinkToFit="1"/>
    </xf>
    <xf numFmtId="0" fontId="6" fillId="0" borderId="13" xfId="2" applyFont="1" applyBorder="1" applyAlignment="1">
      <alignment horizontal="left" vertical="center" shrinkToFit="1"/>
    </xf>
    <xf numFmtId="0" fontId="6" fillId="0" borderId="4" xfId="2" applyFont="1" applyBorder="1" applyAlignment="1">
      <alignment horizontal="center" vertical="center"/>
    </xf>
    <xf numFmtId="0" fontId="6" fillId="0" borderId="0" xfId="0" applyFont="1" applyAlignment="1">
      <alignment horizontal="left" vertical="top" wrapText="1"/>
    </xf>
    <xf numFmtId="0" fontId="6" fillId="0" borderId="13" xfId="0" applyFont="1" applyBorder="1" applyAlignment="1">
      <alignment horizontal="left" vertical="top" wrapText="1"/>
    </xf>
    <xf numFmtId="0" fontId="7" fillId="0" borderId="0" xfId="0" applyFont="1" applyAlignment="1">
      <alignment horizontal="left" vertical="top" wrapText="1"/>
    </xf>
    <xf numFmtId="0" fontId="6" fillId="0" borderId="0" xfId="0" applyFont="1" applyAlignment="1">
      <alignment horizontal="left" vertical="center" wrapText="1"/>
    </xf>
    <xf numFmtId="181" fontId="6" fillId="0" borderId="8" xfId="0" applyNumberFormat="1" applyFont="1" applyBorder="1" applyAlignment="1">
      <alignment horizontal="right" vertical="center"/>
    </xf>
    <xf numFmtId="181" fontId="6" fillId="0" borderId="20" xfId="0" applyNumberFormat="1" applyFont="1" applyBorder="1" applyAlignment="1">
      <alignment horizontal="right" vertical="center"/>
    </xf>
    <xf numFmtId="0" fontId="6" fillId="0" borderId="13" xfId="0" applyFont="1" applyBorder="1">
      <alignment vertical="center"/>
    </xf>
    <xf numFmtId="176" fontId="6" fillId="0" borderId="20" xfId="0" applyNumberFormat="1" applyFont="1" applyBorder="1" applyAlignment="1">
      <alignment horizontal="right" vertical="center"/>
    </xf>
    <xf numFmtId="183" fontId="6" fillId="0" borderId="8" xfId="0" applyNumberFormat="1" applyFont="1" applyBorder="1" applyAlignment="1">
      <alignment horizontal="right" vertical="center"/>
    </xf>
    <xf numFmtId="183" fontId="6" fillId="0" borderId="8" xfId="0" quotePrefix="1" applyNumberFormat="1" applyFont="1" applyBorder="1" applyAlignment="1">
      <alignment horizontal="right" vertical="center"/>
    </xf>
    <xf numFmtId="0" fontId="6" fillId="0" borderId="16" xfId="0" applyFont="1" applyBorder="1">
      <alignment vertical="center"/>
    </xf>
    <xf numFmtId="0" fontId="6" fillId="0" borderId="18" xfId="0" applyFont="1" applyBorder="1">
      <alignment vertical="center"/>
    </xf>
    <xf numFmtId="0" fontId="6" fillId="0" borderId="19" xfId="0" applyFont="1" applyBorder="1">
      <alignment vertical="center"/>
    </xf>
    <xf numFmtId="187" fontId="6" fillId="0" borderId="8" xfId="4" applyNumberFormat="1" applyFont="1" applyBorder="1" applyAlignment="1">
      <alignment horizontal="center" vertical="center"/>
    </xf>
    <xf numFmtId="0" fontId="6" fillId="0" borderId="1" xfId="0" applyFont="1" applyBorder="1" applyAlignment="1">
      <alignment horizontal="center" vertical="top"/>
    </xf>
    <xf numFmtId="0" fontId="6" fillId="0" borderId="14" xfId="4" applyFont="1" applyBorder="1" applyAlignment="1">
      <alignment horizontal="right" vertical="center"/>
    </xf>
    <xf numFmtId="0" fontId="6" fillId="0" borderId="14" xfId="4" applyFont="1" applyBorder="1" applyAlignment="1">
      <alignment horizontal="center" vertical="center"/>
    </xf>
    <xf numFmtId="0" fontId="6" fillId="0" borderId="17" xfId="0" applyFont="1" applyBorder="1">
      <alignment vertical="center"/>
    </xf>
    <xf numFmtId="0" fontId="6" fillId="0" borderId="17" xfId="4" applyFont="1" applyBorder="1" applyAlignment="1">
      <alignment horizontal="right" vertical="center"/>
    </xf>
    <xf numFmtId="0" fontId="6" fillId="0" borderId="17" xfId="4" applyFont="1" applyBorder="1" applyAlignment="1">
      <alignment horizontal="center" vertical="center"/>
    </xf>
    <xf numFmtId="0" fontId="6" fillId="0" borderId="2" xfId="0" applyFont="1" applyBorder="1" applyAlignment="1">
      <alignment horizontal="center" vertical="center"/>
    </xf>
    <xf numFmtId="176" fontId="7" fillId="0" borderId="8" xfId="0" applyNumberFormat="1" applyFont="1" applyBorder="1" applyAlignment="1">
      <alignment vertical="center" wrapText="1"/>
    </xf>
    <xf numFmtId="0" fontId="4" fillId="0" borderId="13" xfId="0" applyFont="1" applyBorder="1">
      <alignment vertical="center"/>
    </xf>
    <xf numFmtId="0" fontId="6" fillId="0" borderId="14" xfId="2" applyFont="1" applyBorder="1" applyAlignment="1">
      <alignment horizontal="center" vertical="center" shrinkToFit="1"/>
    </xf>
    <xf numFmtId="0" fontId="6" fillId="0" borderId="0" xfId="2" applyFont="1" applyAlignment="1">
      <alignment horizontal="center" vertical="center" shrinkToFit="1"/>
    </xf>
    <xf numFmtId="176" fontId="6" fillId="0" borderId="8" xfId="0" applyNumberFormat="1" applyFont="1" applyBorder="1">
      <alignment vertical="center"/>
    </xf>
    <xf numFmtId="176" fontId="6" fillId="0" borderId="20" xfId="0" applyNumberFormat="1" applyFont="1" applyBorder="1">
      <alignment vertical="center"/>
    </xf>
    <xf numFmtId="176" fontId="6" fillId="0" borderId="20" xfId="0" quotePrefix="1" applyNumberFormat="1" applyFont="1" applyBorder="1">
      <alignment vertical="center"/>
    </xf>
    <xf numFmtId="176" fontId="6" fillId="0" borderId="20" xfId="0" quotePrefix="1" applyNumberFormat="1" applyFont="1" applyBorder="1" applyAlignment="1">
      <alignment horizontal="right" vertical="center"/>
    </xf>
    <xf numFmtId="0" fontId="6" fillId="0" borderId="19" xfId="0" applyFont="1" applyBorder="1" applyAlignment="1">
      <alignment vertical="top" wrapText="1"/>
    </xf>
    <xf numFmtId="0" fontId="6" fillId="0" borderId="8" xfId="0" applyFont="1" applyBorder="1" applyAlignment="1">
      <alignment horizontal="center" vertical="center" shrinkToFit="1"/>
    </xf>
    <xf numFmtId="182" fontId="6" fillId="0" borderId="8" xfId="0" applyNumberFormat="1" applyFont="1" applyBorder="1" applyAlignment="1">
      <alignment horizontal="right" vertical="center"/>
    </xf>
    <xf numFmtId="176" fontId="4" fillId="0" borderId="8" xfId="0" applyNumberFormat="1" applyFont="1" applyBorder="1">
      <alignment vertical="center"/>
    </xf>
    <xf numFmtId="176" fontId="6" fillId="0" borderId="8" xfId="0" applyNumberFormat="1" applyFont="1" applyBorder="1" applyAlignment="1">
      <alignment horizontal="right" vertical="center"/>
    </xf>
    <xf numFmtId="176" fontId="4" fillId="0" borderId="16" xfId="0" applyNumberFormat="1" applyFont="1" applyBorder="1">
      <alignment vertical="center"/>
    </xf>
    <xf numFmtId="182" fontId="6" fillId="0" borderId="8" xfId="0" applyNumberFormat="1" applyFont="1" applyBorder="1" applyAlignment="1">
      <alignment horizontal="center" vertical="center"/>
    </xf>
    <xf numFmtId="0" fontId="6" fillId="0" borderId="12" xfId="0" applyFont="1" applyBorder="1" applyAlignment="1">
      <alignment horizontal="center" vertical="center"/>
    </xf>
    <xf numFmtId="176" fontId="4" fillId="3" borderId="8" xfId="0" applyNumberFormat="1" applyFont="1" applyFill="1" applyBorder="1">
      <alignment vertical="center"/>
    </xf>
    <xf numFmtId="185" fontId="6" fillId="3" borderId="8" xfId="0" applyNumberFormat="1" applyFont="1" applyFill="1" applyBorder="1" applyAlignment="1">
      <alignment horizontal="right" vertical="center"/>
    </xf>
    <xf numFmtId="176" fontId="4" fillId="3" borderId="16" xfId="0" applyNumberFormat="1" applyFont="1" applyFill="1" applyBorder="1">
      <alignment vertical="center"/>
    </xf>
    <xf numFmtId="183" fontId="6" fillId="3" borderId="8" xfId="0" applyNumberFormat="1" applyFont="1" applyFill="1" applyBorder="1" applyAlignment="1">
      <alignment horizontal="right" vertical="center"/>
    </xf>
    <xf numFmtId="0" fontId="6" fillId="0" borderId="0" xfId="0" applyFont="1" applyAlignment="1">
      <alignment horizontal="left" vertical="center"/>
    </xf>
    <xf numFmtId="188" fontId="6" fillId="0" borderId="8" xfId="3" applyNumberFormat="1" applyFont="1" applyFill="1" applyBorder="1" applyAlignment="1">
      <alignment horizontal="right" vertical="center"/>
    </xf>
    <xf numFmtId="0" fontId="13" fillId="3" borderId="14" xfId="0" applyFont="1" applyFill="1" applyBorder="1">
      <alignment vertical="center"/>
    </xf>
    <xf numFmtId="0" fontId="13" fillId="3" borderId="0" xfId="0" applyFont="1" applyFill="1">
      <alignment vertical="center"/>
    </xf>
    <xf numFmtId="0" fontId="13" fillId="3" borderId="13" xfId="0" applyFont="1" applyFill="1" applyBorder="1">
      <alignment vertical="center"/>
    </xf>
    <xf numFmtId="0" fontId="4" fillId="3" borderId="0" xfId="0" applyFont="1" applyFill="1">
      <alignment vertical="center"/>
    </xf>
    <xf numFmtId="0" fontId="9" fillId="0" borderId="2" xfId="0" applyFont="1" applyBorder="1" applyAlignment="1">
      <alignment horizontal="center" vertical="center"/>
    </xf>
    <xf numFmtId="0" fontId="7" fillId="0" borderId="20" xfId="0" applyFont="1" applyBorder="1" applyAlignment="1">
      <alignment horizontal="right" vertical="center"/>
    </xf>
    <xf numFmtId="0" fontId="6" fillId="0" borderId="0" xfId="0" applyFont="1" applyAlignment="1">
      <alignment vertical="top"/>
    </xf>
    <xf numFmtId="176" fontId="7" fillId="0" borderId="20" xfId="0" applyNumberFormat="1" applyFont="1" applyBorder="1" applyAlignment="1">
      <alignment horizontal="right" vertical="center"/>
    </xf>
    <xf numFmtId="181" fontId="6" fillId="0" borderId="8" xfId="0" applyNumberFormat="1" applyFont="1" applyBorder="1" applyAlignment="1">
      <alignment horizontal="center" vertical="center"/>
    </xf>
    <xf numFmtId="181" fontId="7" fillId="0" borderId="12" xfId="0" applyNumberFormat="1" applyFont="1" applyBorder="1" applyAlignment="1">
      <alignment horizontal="center" vertical="center"/>
    </xf>
    <xf numFmtId="0" fontId="6" fillId="0" borderId="0" xfId="0" applyFont="1" applyAlignment="1">
      <alignment horizontal="right" vertical="center"/>
    </xf>
    <xf numFmtId="182" fontId="6" fillId="0" borderId="20" xfId="0" applyNumberFormat="1" applyFont="1" applyBorder="1" applyAlignment="1">
      <alignment horizontal="right" vertical="center"/>
    </xf>
    <xf numFmtId="183" fontId="6" fillId="3" borderId="8" xfId="1" applyNumberFormat="1" applyFont="1" applyFill="1" applyBorder="1" applyAlignment="1">
      <alignment vertical="center"/>
    </xf>
    <xf numFmtId="0" fontId="9" fillId="0" borderId="0" xfId="0" applyFont="1" applyAlignment="1">
      <alignment horizontal="center" vertical="center"/>
    </xf>
    <xf numFmtId="0" fontId="6" fillId="0" borderId="8" xfId="0" applyFont="1" applyBorder="1" applyAlignment="1">
      <alignment horizontal="right" vertical="center"/>
    </xf>
    <xf numFmtId="0" fontId="6" fillId="0" borderId="20" xfId="0" applyFont="1" applyBorder="1" applyAlignment="1">
      <alignment horizontal="right" vertical="center"/>
    </xf>
    <xf numFmtId="189" fontId="6" fillId="0" borderId="8" xfId="1" applyNumberFormat="1" applyFont="1" applyFill="1" applyBorder="1" applyAlignment="1">
      <alignment horizontal="right" vertical="center"/>
    </xf>
    <xf numFmtId="176" fontId="6" fillId="0" borderId="20" xfId="1" applyNumberFormat="1" applyFont="1" applyFill="1" applyBorder="1" applyAlignment="1">
      <alignment horizontal="right" vertical="center"/>
    </xf>
    <xf numFmtId="187" fontId="6" fillId="0" borderId="8" xfId="0" applyNumberFormat="1" applyFont="1" applyBorder="1" applyAlignment="1">
      <alignment horizontal="center" vertical="center"/>
    </xf>
    <xf numFmtId="0" fontId="6" fillId="0" borderId="16" xfId="0" applyFont="1" applyBorder="1" applyAlignment="1">
      <alignment vertical="top"/>
    </xf>
    <xf numFmtId="187" fontId="6" fillId="0" borderId="5" xfId="0" applyNumberFormat="1" applyFont="1" applyBorder="1" applyAlignment="1">
      <alignment horizontal="center" vertical="center"/>
    </xf>
    <xf numFmtId="0" fontId="6" fillId="0" borderId="17" xfId="0" applyFont="1" applyBorder="1" applyAlignment="1">
      <alignment horizontal="right" vertical="center"/>
    </xf>
    <xf numFmtId="0" fontId="6" fillId="0" borderId="8" xfId="0" quotePrefix="1" applyFont="1" applyBorder="1" applyAlignment="1">
      <alignment horizontal="right" vertical="center"/>
    </xf>
    <xf numFmtId="0" fontId="18" fillId="0" borderId="0" xfId="0" applyFont="1" applyAlignment="1">
      <alignment horizontal="left" vertical="center" readingOrder="1"/>
    </xf>
    <xf numFmtId="0" fontId="7" fillId="0" borderId="0" xfId="4" applyFont="1" applyAlignment="1">
      <alignment horizontal="left" vertical="center" shrinkToFit="1"/>
    </xf>
    <xf numFmtId="0" fontId="7" fillId="0" borderId="13" xfId="4" applyFont="1" applyBorder="1" applyAlignment="1">
      <alignment horizontal="left" vertical="center" shrinkToFit="1"/>
    </xf>
    <xf numFmtId="0" fontId="6" fillId="0" borderId="14" xfId="4" applyFont="1" applyBorder="1" applyAlignment="1">
      <alignment horizontal="left" vertical="center" shrinkToFit="1"/>
    </xf>
    <xf numFmtId="0" fontId="6" fillId="0" borderId="0" xfId="4" applyFont="1" applyAlignment="1">
      <alignment horizontal="left" vertical="center" shrinkToFit="1"/>
    </xf>
    <xf numFmtId="0" fontId="6" fillId="0" borderId="13" xfId="4" applyFont="1" applyBorder="1" applyAlignment="1">
      <alignment horizontal="left" vertical="center" shrinkToFit="1"/>
    </xf>
    <xf numFmtId="176" fontId="6" fillId="0" borderId="8" xfId="0" quotePrefix="1" applyNumberFormat="1" applyFont="1" applyBorder="1" applyAlignment="1">
      <alignment horizontal="right" vertical="center"/>
    </xf>
    <xf numFmtId="0" fontId="6" fillId="0" borderId="1" xfId="0" applyFont="1" applyBorder="1" applyAlignment="1">
      <alignment horizontal="center" vertical="center" shrinkToFit="1"/>
    </xf>
    <xf numFmtId="181" fontId="6" fillId="3" borderId="8" xfId="0" applyNumberFormat="1" applyFont="1" applyFill="1" applyBorder="1" applyAlignment="1">
      <alignment horizontal="right" vertical="center"/>
    </xf>
    <xf numFmtId="181" fontId="6" fillId="0" borderId="14" xfId="0" applyNumberFormat="1" applyFont="1" applyBorder="1" applyAlignment="1">
      <alignment horizontal="right" vertical="center"/>
    </xf>
    <xf numFmtId="176" fontId="6" fillId="0" borderId="14" xfId="0" applyNumberFormat="1" applyFont="1" applyBorder="1" applyAlignment="1">
      <alignment horizontal="right" vertical="center"/>
    </xf>
    <xf numFmtId="180" fontId="6" fillId="0" borderId="8" xfId="0" applyNumberFormat="1" applyFont="1" applyBorder="1" applyAlignment="1">
      <alignment horizontal="center" vertical="center"/>
    </xf>
    <xf numFmtId="0" fontId="9" fillId="0" borderId="1" xfId="0" applyFont="1" applyBorder="1" applyAlignment="1">
      <alignment horizontal="center" vertical="center"/>
    </xf>
    <xf numFmtId="0" fontId="6" fillId="0" borderId="5" xfId="0" applyFont="1" applyBorder="1" applyAlignment="1">
      <alignment horizontal="right" vertical="center"/>
    </xf>
    <xf numFmtId="0" fontId="9" fillId="0" borderId="14" xfId="0" applyFont="1" applyBorder="1">
      <alignment vertical="center"/>
    </xf>
    <xf numFmtId="0" fontId="4" fillId="0" borderId="0" xfId="0" applyFont="1" applyAlignment="1">
      <alignment horizontal="left" vertical="center"/>
    </xf>
    <xf numFmtId="0" fontId="14" fillId="0" borderId="0" xfId="0" applyFont="1">
      <alignment vertical="center"/>
    </xf>
    <xf numFmtId="0" fontId="6" fillId="0" borderId="8" xfId="4"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9" fillId="0" borderId="20" xfId="0" applyFont="1" applyBorder="1">
      <alignment vertical="center"/>
    </xf>
    <xf numFmtId="0" fontId="7" fillId="0" borderId="8" xfId="0" applyFont="1" applyBorder="1">
      <alignment vertical="center"/>
    </xf>
    <xf numFmtId="176" fontId="7" fillId="0" borderId="8" xfId="0" applyNumberFormat="1" applyFont="1" applyBorder="1" applyAlignment="1">
      <alignment horizontal="right" vertical="center"/>
    </xf>
    <xf numFmtId="190" fontId="7" fillId="0" borderId="8" xfId="0" applyNumberFormat="1" applyFont="1" applyBorder="1" applyAlignment="1">
      <alignment horizontal="right" vertical="center"/>
    </xf>
    <xf numFmtId="190" fontId="6" fillId="0" borderId="8" xfId="0" applyNumberFormat="1" applyFont="1" applyBorder="1" applyAlignment="1">
      <alignment horizontal="right" vertical="center"/>
    </xf>
    <xf numFmtId="176" fontId="6" fillId="0" borderId="18" xfId="1" applyNumberFormat="1" applyFont="1" applyFill="1" applyBorder="1" applyAlignment="1">
      <alignment horizontal="right" vertical="center"/>
    </xf>
    <xf numFmtId="0" fontId="4" fillId="0" borderId="8" xfId="0" applyFont="1" applyBorder="1">
      <alignment vertical="center"/>
    </xf>
    <xf numFmtId="0" fontId="6" fillId="3" borderId="7" xfId="0" applyFont="1" applyFill="1" applyBorder="1">
      <alignment vertical="center"/>
    </xf>
    <xf numFmtId="0" fontId="6" fillId="3" borderId="14" xfId="0" applyFont="1" applyFill="1" applyBorder="1" applyAlignment="1">
      <alignment horizontal="right" vertical="center"/>
    </xf>
    <xf numFmtId="0" fontId="6" fillId="3" borderId="0" xfId="0" applyFont="1" applyFill="1" applyAlignment="1">
      <alignment horizontal="right" vertical="center"/>
    </xf>
    <xf numFmtId="0" fontId="6" fillId="3" borderId="13" xfId="0" applyFont="1" applyFill="1" applyBorder="1">
      <alignment vertical="center"/>
    </xf>
    <xf numFmtId="176" fontId="6" fillId="3" borderId="14" xfId="1" applyNumberFormat="1" applyFont="1" applyFill="1" applyBorder="1" applyAlignment="1">
      <alignment horizontal="right" vertical="center"/>
    </xf>
    <xf numFmtId="176" fontId="6" fillId="3" borderId="0" xfId="1" applyNumberFormat="1" applyFont="1" applyFill="1" applyBorder="1" applyAlignment="1">
      <alignment horizontal="right" vertical="center"/>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176" fontId="6" fillId="3" borderId="6" xfId="1" applyNumberFormat="1" applyFont="1" applyFill="1" applyBorder="1" applyAlignment="1">
      <alignment horizontal="right" vertical="center"/>
    </xf>
    <xf numFmtId="176" fontId="6" fillId="3" borderId="18" xfId="1" applyNumberFormat="1" applyFont="1" applyFill="1" applyBorder="1" applyAlignment="1">
      <alignment horizontal="right" vertical="center"/>
    </xf>
    <xf numFmtId="0" fontId="6" fillId="3" borderId="8" xfId="0" applyFont="1" applyFill="1" applyBorder="1" applyAlignment="1">
      <alignment horizontal="center" vertical="center"/>
    </xf>
    <xf numFmtId="0" fontId="6" fillId="3" borderId="0" xfId="0" applyFont="1" applyFill="1">
      <alignment vertical="center"/>
    </xf>
    <xf numFmtId="176" fontId="6" fillId="3" borderId="8" xfId="0" quotePrefix="1" applyNumberFormat="1" applyFont="1" applyFill="1" applyBorder="1">
      <alignment vertical="center"/>
    </xf>
    <xf numFmtId="0" fontId="6" fillId="3" borderId="18" xfId="0" applyFont="1" applyFill="1" applyBorder="1">
      <alignment vertical="center"/>
    </xf>
    <xf numFmtId="0" fontId="6" fillId="3" borderId="19" xfId="0" applyFont="1" applyFill="1" applyBorder="1">
      <alignment vertical="center"/>
    </xf>
    <xf numFmtId="176" fontId="6" fillId="0" borderId="16" xfId="0" applyNumberFormat="1" applyFont="1" applyBorder="1">
      <alignment vertical="center"/>
    </xf>
    <xf numFmtId="0" fontId="7" fillId="0" borderId="8" xfId="0" applyFont="1" applyBorder="1" applyAlignment="1">
      <alignment horizontal="right" vertical="center"/>
    </xf>
    <xf numFmtId="0" fontId="7" fillId="0" borderId="8" xfId="0" applyFont="1" applyBorder="1" applyAlignment="1">
      <alignment horizontal="center" vertical="center"/>
    </xf>
    <xf numFmtId="176" fontId="7" fillId="0" borderId="8" xfId="0" applyNumberFormat="1" applyFont="1" applyBorder="1" applyAlignment="1">
      <alignment horizontal="center" vertical="center"/>
    </xf>
    <xf numFmtId="176" fontId="7" fillId="0" borderId="8" xfId="0" applyNumberFormat="1" applyFont="1" applyBorder="1">
      <alignment vertical="center"/>
    </xf>
    <xf numFmtId="0" fontId="7" fillId="3" borderId="8" xfId="0" applyFont="1" applyFill="1" applyBorder="1">
      <alignment vertical="center"/>
    </xf>
    <xf numFmtId="0" fontId="7" fillId="3" borderId="20" xfId="0" applyFont="1" applyFill="1" applyBorder="1">
      <alignment vertical="center"/>
    </xf>
    <xf numFmtId="185" fontId="7" fillId="3" borderId="8" xfId="0" applyNumberFormat="1" applyFont="1" applyFill="1" applyBorder="1">
      <alignment vertical="center"/>
    </xf>
    <xf numFmtId="182" fontId="7" fillId="0" borderId="8" xfId="0" applyNumberFormat="1" applyFont="1" applyBorder="1" applyAlignment="1">
      <alignment horizontal="right" vertical="center" indent="1"/>
    </xf>
    <xf numFmtId="182" fontId="6" fillId="0" borderId="8" xfId="0" applyNumberFormat="1" applyFont="1" applyBorder="1" applyAlignment="1">
      <alignment horizontal="right" vertical="center" indent="1"/>
    </xf>
    <xf numFmtId="0" fontId="13" fillId="0" borderId="14" xfId="0" applyFont="1" applyBorder="1" applyAlignment="1">
      <alignment vertical="center" wrapText="1"/>
    </xf>
    <xf numFmtId="0" fontId="13" fillId="0" borderId="0" xfId="0" applyFont="1" applyAlignment="1">
      <alignment vertical="center" wrapText="1"/>
    </xf>
    <xf numFmtId="0" fontId="13" fillId="0" borderId="13" xfId="0" applyFont="1" applyBorder="1" applyAlignment="1">
      <alignment vertical="center" wrapText="1"/>
    </xf>
    <xf numFmtId="183" fontId="6" fillId="0" borderId="8" xfId="1" applyNumberFormat="1" applyFont="1" applyFill="1" applyBorder="1" applyAlignment="1">
      <alignment horizontal="right" vertical="center" indent="1"/>
    </xf>
    <xf numFmtId="176" fontId="6" fillId="3" borderId="8" xfId="0" applyNumberFormat="1" applyFont="1" applyFill="1" applyBorder="1" applyAlignment="1">
      <alignment horizontal="right" vertical="center" indent="1"/>
    </xf>
    <xf numFmtId="176" fontId="6" fillId="0" borderId="8" xfId="0" quotePrefix="1" applyNumberFormat="1" applyFont="1" applyBorder="1" applyAlignment="1">
      <alignment horizontal="right" vertical="center" indent="1"/>
    </xf>
    <xf numFmtId="181" fontId="6" fillId="0" borderId="8" xfId="0" applyNumberFormat="1" applyFont="1" applyBorder="1" applyAlignment="1">
      <alignment horizontal="right" vertical="center" indent="1"/>
    </xf>
    <xf numFmtId="176" fontId="6" fillId="0" borderId="8" xfId="1" applyNumberFormat="1" applyFont="1" applyFill="1" applyBorder="1" applyAlignment="1">
      <alignment horizontal="right" vertical="center" indent="1"/>
    </xf>
    <xf numFmtId="0" fontId="13" fillId="0" borderId="6" xfId="0" applyFont="1" applyBorder="1" applyAlignment="1">
      <alignment vertical="center" wrapText="1"/>
    </xf>
    <xf numFmtId="0" fontId="13" fillId="0" borderId="6" xfId="0" applyFont="1" applyBorder="1">
      <alignment vertical="center"/>
    </xf>
    <xf numFmtId="0" fontId="13" fillId="0" borderId="18" xfId="0" applyFont="1" applyBorder="1">
      <alignment vertical="center"/>
    </xf>
    <xf numFmtId="0" fontId="13" fillId="0" borderId="0" xfId="0" applyFont="1">
      <alignment vertical="center"/>
    </xf>
    <xf numFmtId="183" fontId="6" fillId="0" borderId="8" xfId="0" applyNumberFormat="1" applyFont="1" applyBorder="1" applyAlignment="1">
      <alignment horizontal="center" vertical="center"/>
    </xf>
    <xf numFmtId="183" fontId="7" fillId="0" borderId="8" xfId="0" applyNumberFormat="1" applyFont="1" applyBorder="1" applyAlignment="1">
      <alignment horizontal="center" vertical="center"/>
    </xf>
    <xf numFmtId="183" fontId="6" fillId="0" borderId="14" xfId="0" applyNumberFormat="1" applyFont="1" applyBorder="1" applyAlignment="1">
      <alignment horizontal="center" vertical="center"/>
    </xf>
    <xf numFmtId="183" fontId="6" fillId="0" borderId="17" xfId="0" applyNumberFormat="1" applyFont="1" applyBorder="1" applyAlignment="1">
      <alignment horizontal="center" vertical="center"/>
    </xf>
    <xf numFmtId="0" fontId="6" fillId="3" borderId="8" xfId="0" applyFont="1" applyFill="1" applyBorder="1" applyAlignment="1">
      <alignment horizontal="center" vertical="center" shrinkToFit="1"/>
    </xf>
    <xf numFmtId="176" fontId="6" fillId="0" borderId="8" xfId="1" applyNumberFormat="1" applyFont="1" applyFill="1" applyBorder="1" applyAlignment="1">
      <alignment vertical="center"/>
    </xf>
    <xf numFmtId="0" fontId="4" fillId="0" borderId="0" xfId="0" applyFont="1" applyAlignment="1">
      <alignment horizontal="right" vertical="center"/>
    </xf>
    <xf numFmtId="180" fontId="6" fillId="0" borderId="0" xfId="0" applyNumberFormat="1" applyFont="1" applyAlignment="1">
      <alignment horizontal="center" vertical="center"/>
    </xf>
    <xf numFmtId="179" fontId="6" fillId="0" borderId="8" xfId="0" applyNumberFormat="1" applyFont="1" applyBorder="1" applyAlignment="1">
      <alignment horizontal="center" vertical="center"/>
    </xf>
    <xf numFmtId="0" fontId="19" fillId="0" borderId="0" xfId="0" applyFont="1">
      <alignment vertical="center"/>
    </xf>
    <xf numFmtId="0" fontId="6" fillId="0" borderId="4" xfId="0" applyFont="1" applyBorder="1" applyAlignment="1">
      <alignment horizontal="center" vertical="center"/>
    </xf>
    <xf numFmtId="0" fontId="19" fillId="0" borderId="0" xfId="0" applyFont="1" applyAlignment="1">
      <alignment horizontal="left" vertical="center" indent="1"/>
    </xf>
    <xf numFmtId="0" fontId="19" fillId="0" borderId="14" xfId="0" applyFont="1" applyBorder="1">
      <alignment vertical="center"/>
    </xf>
    <xf numFmtId="0" fontId="19" fillId="0" borderId="13" xfId="0" applyFont="1" applyBorder="1">
      <alignment vertical="center"/>
    </xf>
    <xf numFmtId="0" fontId="20" fillId="0" borderId="0" xfId="0" applyFont="1" applyAlignment="1">
      <alignment horizontal="left" vertical="center" indent="2"/>
    </xf>
    <xf numFmtId="0" fontId="19" fillId="0" borderId="14" xfId="0" applyFont="1" applyBorder="1" applyAlignment="1">
      <alignment horizontal="left" vertical="center" indent="1"/>
    </xf>
    <xf numFmtId="0" fontId="19" fillId="0" borderId="13" xfId="0" applyFont="1" applyBorder="1" applyAlignment="1">
      <alignment horizontal="left" vertical="center" indent="1"/>
    </xf>
    <xf numFmtId="0" fontId="20" fillId="0" borderId="13" xfId="0" applyFont="1" applyBorder="1" applyAlignment="1">
      <alignment horizontal="left" vertical="center" indent="2"/>
    </xf>
    <xf numFmtId="0" fontId="19" fillId="0" borderId="14" xfId="0" applyFont="1" applyBorder="1" applyAlignment="1">
      <alignment horizontal="left" vertical="center"/>
    </xf>
    <xf numFmtId="0" fontId="19" fillId="0" borderId="17" xfId="0" applyFont="1" applyBorder="1">
      <alignment vertical="center"/>
    </xf>
    <xf numFmtId="0" fontId="19" fillId="0" borderId="18" xfId="0" applyFont="1" applyBorder="1">
      <alignment vertical="center"/>
    </xf>
    <xf numFmtId="0" fontId="19" fillId="0" borderId="19" xfId="0" applyFont="1" applyBorder="1">
      <alignment vertical="center"/>
    </xf>
    <xf numFmtId="176" fontId="6" fillId="0" borderId="0" xfId="0" applyNumberFormat="1" applyFont="1">
      <alignment vertical="center"/>
    </xf>
    <xf numFmtId="176" fontId="6" fillId="0" borderId="14" xfId="0" applyNumberFormat="1" applyFont="1" applyBorder="1">
      <alignment vertical="center"/>
    </xf>
    <xf numFmtId="176" fontId="6" fillId="0" borderId="13" xfId="0" quotePrefix="1" applyNumberFormat="1" applyFont="1" applyBorder="1">
      <alignment vertical="center"/>
    </xf>
    <xf numFmtId="176" fontId="6" fillId="0" borderId="17" xfId="0" applyNumberFormat="1" applyFont="1" applyBorder="1">
      <alignment vertical="center"/>
    </xf>
    <xf numFmtId="176" fontId="6" fillId="0" borderId="19" xfId="0" quotePrefix="1" applyNumberFormat="1" applyFont="1" applyBorder="1">
      <alignment vertical="center"/>
    </xf>
    <xf numFmtId="0" fontId="6" fillId="3" borderId="12" xfId="0" applyFont="1" applyFill="1" applyBorder="1" applyAlignment="1">
      <alignment horizontal="center" vertical="center"/>
    </xf>
    <xf numFmtId="0" fontId="6" fillId="0" borderId="12" xfId="0" applyFont="1" applyBorder="1" applyAlignment="1">
      <alignment horizontal="left" vertical="center"/>
    </xf>
    <xf numFmtId="180" fontId="13" fillId="0" borderId="8" xfId="0" applyNumberFormat="1" applyFont="1" applyBorder="1" applyAlignment="1">
      <alignment horizontal="center" vertical="center"/>
    </xf>
    <xf numFmtId="0" fontId="8" fillId="0" borderId="14" xfId="0" applyFont="1" applyBorder="1" applyAlignment="1">
      <alignment horizontal="center" vertical="center"/>
    </xf>
    <xf numFmtId="0" fontId="6" fillId="0" borderId="14" xfId="0" applyFont="1" applyBorder="1" applyAlignment="1">
      <alignment vertical="center" shrinkToFit="1"/>
    </xf>
    <xf numFmtId="0" fontId="7" fillId="0" borderId="0" xfId="0" applyFont="1" applyAlignment="1">
      <alignment vertical="center" shrinkToFit="1"/>
    </xf>
    <xf numFmtId="0" fontId="7" fillId="0" borderId="0" xfId="0" applyFont="1" applyAlignment="1">
      <alignment horizontal="left" vertical="center" shrinkToFit="1"/>
    </xf>
    <xf numFmtId="184" fontId="6" fillId="0" borderId="0" xfId="0" applyNumberFormat="1" applyFont="1" applyAlignment="1">
      <alignment horizontal="left" vertical="center" wrapText="1"/>
    </xf>
    <xf numFmtId="184" fontId="6" fillId="0" borderId="0" xfId="0" applyNumberFormat="1" applyFont="1" applyAlignment="1">
      <alignment vertical="center" wrapText="1"/>
    </xf>
    <xf numFmtId="49" fontId="6" fillId="0" borderId="14" xfId="0" applyNumberFormat="1" applyFont="1" applyBorder="1" applyAlignment="1">
      <alignment horizontal="left" vertical="center" wrapText="1"/>
    </xf>
    <xf numFmtId="49" fontId="6" fillId="0" borderId="0" xfId="0" applyNumberFormat="1" applyFont="1" applyAlignment="1">
      <alignment horizontal="left" vertical="center" wrapText="1"/>
    </xf>
    <xf numFmtId="49" fontId="6" fillId="0" borderId="13" xfId="0" applyNumberFormat="1" applyFont="1" applyBorder="1" applyAlignment="1">
      <alignment horizontal="left" vertical="center" wrapText="1"/>
    </xf>
    <xf numFmtId="0" fontId="6" fillId="0" borderId="1" xfId="4" applyFont="1" applyBorder="1" applyAlignment="1">
      <alignment horizontal="center" vertical="center"/>
    </xf>
    <xf numFmtId="0" fontId="7" fillId="0" borderId="14" xfId="0" applyFont="1" applyBorder="1">
      <alignment vertical="center"/>
    </xf>
    <xf numFmtId="176" fontId="7" fillId="0" borderId="5" xfId="0" applyNumberFormat="1" applyFont="1" applyBorder="1">
      <alignment vertical="center"/>
    </xf>
    <xf numFmtId="176" fontId="7" fillId="0" borderId="14" xfId="0" applyNumberFormat="1" applyFont="1" applyBorder="1" applyAlignment="1">
      <alignment horizontal="right" vertical="center"/>
    </xf>
    <xf numFmtId="0" fontId="6" fillId="3" borderId="14" xfId="0" applyFont="1" applyFill="1" applyBorder="1" applyAlignment="1">
      <alignment horizontal="left" vertical="center" indent="1"/>
    </xf>
    <xf numFmtId="0" fontId="6" fillId="3" borderId="0" xfId="0" applyFont="1" applyFill="1" applyAlignment="1">
      <alignment horizontal="left" vertical="center" indent="1"/>
    </xf>
    <xf numFmtId="176" fontId="6" fillId="3" borderId="0" xfId="0" applyNumberFormat="1" applyFont="1" applyFill="1">
      <alignment vertical="center"/>
    </xf>
    <xf numFmtId="176" fontId="6" fillId="3" borderId="0" xfId="0" quotePrefix="1" applyNumberFormat="1" applyFont="1" applyFill="1">
      <alignment vertical="center"/>
    </xf>
    <xf numFmtId="0" fontId="6" fillId="3" borderId="1" xfId="0" applyFont="1" applyFill="1" applyBorder="1" applyAlignment="1">
      <alignment horizontal="center" vertical="center"/>
    </xf>
    <xf numFmtId="0" fontId="6" fillId="3" borderId="0" xfId="0" applyFont="1" applyFill="1" applyAlignment="1">
      <alignment horizontal="left" vertical="center"/>
    </xf>
    <xf numFmtId="0" fontId="6" fillId="3" borderId="13" xfId="0" applyFont="1" applyFill="1" applyBorder="1" applyAlignment="1">
      <alignment horizontal="left" vertical="center"/>
    </xf>
    <xf numFmtId="0" fontId="6" fillId="3" borderId="17" xfId="0" applyFont="1" applyFill="1" applyBorder="1" applyAlignment="1">
      <alignment horizontal="center" vertical="center"/>
    </xf>
    <xf numFmtId="0" fontId="7" fillId="0" borderId="5" xfId="0" applyFont="1" applyBorder="1" applyAlignment="1">
      <alignment horizontal="right" vertical="center"/>
    </xf>
    <xf numFmtId="185" fontId="7" fillId="0" borderId="8" xfId="1" applyNumberFormat="1" applyFont="1" applyFill="1" applyBorder="1" applyAlignment="1">
      <alignment horizontal="right" vertical="center"/>
    </xf>
    <xf numFmtId="191" fontId="6" fillId="0" borderId="8" xfId="0" applyNumberFormat="1" applyFont="1" applyBorder="1" applyAlignment="1">
      <alignment horizontal="center" vertical="center"/>
    </xf>
    <xf numFmtId="0" fontId="6" fillId="0" borderId="1" xfId="0" applyFont="1" applyBorder="1" applyAlignment="1">
      <alignment horizontal="right" vertical="center"/>
    </xf>
    <xf numFmtId="0" fontId="6" fillId="0" borderId="0" xfId="0" applyFont="1" applyAlignment="1">
      <alignment horizontal="center" vertical="center" wrapText="1"/>
    </xf>
    <xf numFmtId="181" fontId="7" fillId="0" borderId="8" xfId="0" applyNumberFormat="1" applyFont="1" applyBorder="1">
      <alignment vertical="center"/>
    </xf>
    <xf numFmtId="181" fontId="6" fillId="0" borderId="8" xfId="0" applyNumberFormat="1" applyFont="1" applyBorder="1">
      <alignment vertical="center"/>
    </xf>
    <xf numFmtId="180" fontId="6" fillId="0" borderId="20" xfId="2" applyNumberFormat="1" applyFont="1" applyBorder="1" applyAlignment="1">
      <alignment horizontal="center" vertical="center" shrinkToFit="1"/>
    </xf>
    <xf numFmtId="0" fontId="6" fillId="0" borderId="8" xfId="0" applyFont="1" applyBorder="1" applyAlignment="1">
      <alignment horizontal="left" vertical="center"/>
    </xf>
    <xf numFmtId="182" fontId="7" fillId="0" borderId="8" xfId="0" applyNumberFormat="1" applyFont="1" applyBorder="1" applyAlignment="1">
      <alignment horizontal="right" vertical="center"/>
    </xf>
    <xf numFmtId="182" fontId="7" fillId="0" borderId="4" xfId="0" applyNumberFormat="1" applyFont="1" applyBorder="1" applyAlignment="1">
      <alignment horizontal="right" vertical="center"/>
    </xf>
    <xf numFmtId="182" fontId="6" fillId="0" borderId="0" xfId="0" applyNumberFormat="1" applyFont="1">
      <alignment vertical="center"/>
    </xf>
    <xf numFmtId="183" fontId="6" fillId="0" borderId="8" xfId="0" applyNumberFormat="1" applyFont="1" applyBorder="1">
      <alignment vertical="center"/>
    </xf>
    <xf numFmtId="183" fontId="6" fillId="0" borderId="0" xfId="0" applyNumberFormat="1" applyFont="1">
      <alignment vertical="center"/>
    </xf>
    <xf numFmtId="176" fontId="7" fillId="0" borderId="8" xfId="0" quotePrefix="1" applyNumberFormat="1" applyFont="1" applyBorder="1">
      <alignment vertical="center"/>
    </xf>
    <xf numFmtId="0" fontId="7" fillId="0" borderId="14" xfId="0" applyFont="1" applyBorder="1" applyAlignment="1">
      <alignment vertical="center" wrapText="1"/>
    </xf>
    <xf numFmtId="182" fontId="6" fillId="0" borderId="5" xfId="0" applyNumberFormat="1" applyFont="1" applyBorder="1">
      <alignment vertical="center"/>
    </xf>
    <xf numFmtId="182" fontId="6" fillId="0" borderId="8" xfId="0" applyNumberFormat="1" applyFont="1" applyBorder="1">
      <alignment vertical="center"/>
    </xf>
    <xf numFmtId="176" fontId="6" fillId="0" borderId="5" xfId="1" applyNumberFormat="1" applyFont="1" applyFill="1" applyBorder="1" applyAlignment="1">
      <alignment horizontal="right" vertical="center"/>
    </xf>
    <xf numFmtId="183" fontId="6" fillId="0" borderId="5" xfId="0" applyNumberFormat="1" applyFont="1" applyBorder="1">
      <alignment vertical="center"/>
    </xf>
    <xf numFmtId="0" fontId="6" fillId="0" borderId="0" xfId="0" applyFont="1" applyAlignment="1">
      <alignment horizontal="left" vertical="top"/>
    </xf>
    <xf numFmtId="0" fontId="6" fillId="0" borderId="13" xfId="0" applyFont="1" applyBorder="1" applyAlignment="1">
      <alignment horizontal="left" vertical="top"/>
    </xf>
    <xf numFmtId="0" fontId="4" fillId="0" borderId="14" xfId="0" applyFont="1" applyBorder="1" applyAlignment="1">
      <alignment horizontal="left" vertical="center"/>
    </xf>
    <xf numFmtId="182" fontId="6" fillId="0" borderId="5" xfId="0" applyNumberFormat="1" applyFont="1" applyBorder="1" applyAlignment="1">
      <alignment horizontal="right" vertical="center"/>
    </xf>
    <xf numFmtId="183" fontId="6" fillId="0" borderId="20" xfId="0" quotePrefix="1" applyNumberFormat="1" applyFont="1" applyBorder="1">
      <alignment vertical="center"/>
    </xf>
    <xf numFmtId="0" fontId="22" fillId="0" borderId="0" xfId="0" applyFont="1" applyAlignment="1">
      <alignment horizontal="justify" vertical="center"/>
    </xf>
    <xf numFmtId="182" fontId="6" fillId="0" borderId="14" xfId="0" applyNumberFormat="1" applyFont="1" applyBorder="1" applyAlignment="1">
      <alignment horizontal="right" vertical="center"/>
    </xf>
    <xf numFmtId="183" fontId="6" fillId="0" borderId="14" xfId="1" applyNumberFormat="1" applyFont="1" applyFill="1" applyBorder="1" applyAlignment="1">
      <alignment horizontal="right" vertical="center"/>
    </xf>
    <xf numFmtId="0" fontId="24" fillId="0" borderId="0" xfId="0" applyFont="1">
      <alignment vertical="center"/>
    </xf>
    <xf numFmtId="0" fontId="25" fillId="0" borderId="0" xfId="0" applyFont="1">
      <alignment vertical="center"/>
    </xf>
    <xf numFmtId="0" fontId="6" fillId="0" borderId="0" xfId="0" applyFont="1" applyAlignment="1">
      <alignment horizontal="left" vertical="center" indent="1"/>
    </xf>
    <xf numFmtId="0" fontId="6" fillId="0" borderId="13" xfId="0" applyFont="1" applyBorder="1" applyAlignment="1">
      <alignment horizontal="left" vertical="center" indent="1"/>
    </xf>
    <xf numFmtId="0" fontId="26" fillId="0" borderId="0" xfId="0" applyFont="1" applyAlignment="1">
      <alignment horizontal="left" vertical="center"/>
    </xf>
    <xf numFmtId="0" fontId="6" fillId="0" borderId="18" xfId="0" applyFont="1" applyBorder="1" applyAlignment="1">
      <alignment horizontal="left" vertical="center" indent="1"/>
    </xf>
    <xf numFmtId="0" fontId="6" fillId="0" borderId="19" xfId="0" applyFont="1" applyBorder="1" applyAlignment="1">
      <alignment horizontal="left" vertical="center" indent="1"/>
    </xf>
    <xf numFmtId="0" fontId="7" fillId="0" borderId="7" xfId="0" applyFont="1" applyBorder="1">
      <alignment vertical="center"/>
    </xf>
    <xf numFmtId="176" fontId="7" fillId="0" borderId="8" xfId="1" applyNumberFormat="1" applyFont="1" applyFill="1" applyBorder="1" applyAlignment="1">
      <alignment horizontal="right" vertical="center"/>
    </xf>
    <xf numFmtId="180" fontId="7" fillId="0" borderId="8" xfId="0" applyNumberFormat="1" applyFont="1" applyBorder="1" applyAlignment="1">
      <alignment horizontal="center" vertical="center" shrinkToFit="1"/>
    </xf>
    <xf numFmtId="0" fontId="6" fillId="0" borderId="14" xfId="0" applyFont="1" applyBorder="1" applyAlignment="1">
      <alignment horizontal="center" vertical="top"/>
    </xf>
    <xf numFmtId="0" fontId="7" fillId="0" borderId="12" xfId="0" applyFont="1" applyBorder="1" applyAlignment="1">
      <alignment horizontal="center" vertical="center"/>
    </xf>
    <xf numFmtId="0" fontId="7" fillId="0" borderId="14" xfId="0" applyFont="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7" fillId="0" borderId="0" xfId="0" applyFont="1" applyAlignment="1">
      <alignment horizontal="left" vertical="center"/>
    </xf>
    <xf numFmtId="0" fontId="6" fillId="0" borderId="2" xfId="0" applyFont="1" applyBorder="1" applyAlignment="1">
      <alignment horizontal="center" vertical="center" shrinkToFit="1"/>
    </xf>
    <xf numFmtId="176" fontId="7" fillId="3" borderId="8" xfId="0" applyNumberFormat="1" applyFont="1" applyFill="1" applyBorder="1" applyAlignment="1">
      <alignment horizontal="right" vertical="center"/>
    </xf>
    <xf numFmtId="177" fontId="6" fillId="0" borderId="14" xfId="0" applyNumberFormat="1" applyFont="1" applyBorder="1" applyAlignment="1">
      <alignment vertical="center" wrapText="1"/>
    </xf>
    <xf numFmtId="178" fontId="6" fillId="0" borderId="14" xfId="0" applyNumberFormat="1" applyFont="1" applyBorder="1" applyAlignment="1">
      <alignment vertical="center" wrapText="1"/>
    </xf>
    <xf numFmtId="0" fontId="21" fillId="0" borderId="0" xfId="0" applyFont="1" applyAlignment="1">
      <alignment horizontal="left" vertical="center"/>
    </xf>
    <xf numFmtId="0" fontId="21" fillId="0" borderId="13" xfId="0" applyFont="1" applyBorder="1" applyAlignment="1">
      <alignment horizontal="left" vertical="center"/>
    </xf>
    <xf numFmtId="0" fontId="6" fillId="0" borderId="0" xfId="0" applyFont="1" applyAlignment="1">
      <alignment horizontal="center" vertical="center" shrinkToFit="1"/>
    </xf>
    <xf numFmtId="0" fontId="6" fillId="3" borderId="14" xfId="0" applyFont="1" applyFill="1" applyBorder="1" applyAlignment="1">
      <alignment horizontal="left" vertical="center"/>
    </xf>
    <xf numFmtId="0" fontId="21" fillId="3" borderId="0" xfId="0" applyFont="1" applyFill="1" applyAlignment="1">
      <alignment horizontal="left" vertical="center"/>
    </xf>
    <xf numFmtId="0" fontId="21" fillId="3" borderId="13" xfId="0" applyFont="1" applyFill="1" applyBorder="1" applyAlignment="1">
      <alignment horizontal="left" vertical="center"/>
    </xf>
    <xf numFmtId="192" fontId="6" fillId="0" borderId="18" xfId="0" applyNumberFormat="1" applyFont="1" applyBorder="1" applyAlignment="1">
      <alignment horizontal="center" vertical="top" wrapText="1"/>
    </xf>
    <xf numFmtId="0" fontId="4" fillId="0" borderId="18" xfId="0" applyFont="1" applyBorder="1">
      <alignment vertical="center"/>
    </xf>
    <xf numFmtId="181" fontId="6" fillId="0" borderId="5" xfId="0" applyNumberFormat="1" applyFont="1" applyBorder="1">
      <alignment vertical="center"/>
    </xf>
    <xf numFmtId="181" fontId="7" fillId="0" borderId="8" xfId="0" applyNumberFormat="1" applyFont="1" applyBorder="1" applyAlignment="1">
      <alignment horizontal="right" vertical="center"/>
    </xf>
    <xf numFmtId="181" fontId="9" fillId="0" borderId="20" xfId="0" applyNumberFormat="1" applyFont="1" applyBorder="1" applyAlignment="1">
      <alignment horizontal="right" vertical="center"/>
    </xf>
    <xf numFmtId="176" fontId="9" fillId="0" borderId="20" xfId="1" applyNumberFormat="1" applyFont="1" applyFill="1" applyBorder="1" applyAlignment="1">
      <alignment horizontal="right" vertical="center"/>
    </xf>
    <xf numFmtId="191" fontId="9" fillId="0" borderId="12" xfId="0" applyNumberFormat="1" applyFont="1" applyBorder="1" applyAlignment="1">
      <alignment horizontal="center" vertical="top"/>
    </xf>
    <xf numFmtId="0" fontId="27" fillId="0" borderId="0" xfId="0" applyFont="1" applyAlignment="1">
      <alignment vertical="center"/>
    </xf>
    <xf numFmtId="0" fontId="27" fillId="0" borderId="0" xfId="0" applyFont="1" applyAlignment="1">
      <alignment vertical="center" wrapText="1"/>
    </xf>
    <xf numFmtId="0" fontId="6" fillId="0" borderId="0" xfId="0" applyFont="1" applyBorder="1">
      <alignment vertical="center"/>
    </xf>
    <xf numFmtId="0" fontId="6" fillId="0" borderId="0" xfId="0" applyFont="1" applyAlignment="1">
      <alignment horizontal="left" vertical="center"/>
    </xf>
    <xf numFmtId="0" fontId="6" fillId="0" borderId="13" xfId="0" applyFont="1" applyBorder="1" applyAlignment="1">
      <alignment horizontal="left" vertical="center"/>
    </xf>
    <xf numFmtId="0" fontId="30" fillId="0" borderId="0" xfId="0" applyFont="1">
      <alignment vertical="center"/>
    </xf>
    <xf numFmtId="0" fontId="30" fillId="0" borderId="0" xfId="0" applyFont="1" applyAlignment="1">
      <alignment horizontal="center" vertical="center"/>
    </xf>
    <xf numFmtId="0" fontId="31" fillId="0" borderId="0" xfId="0" applyFont="1" applyAlignment="1">
      <alignment horizontal="left" vertical="center"/>
    </xf>
    <xf numFmtId="0" fontId="32" fillId="0" borderId="0" xfId="0" applyFont="1" applyAlignment="1">
      <alignment horizontal="left" vertical="center"/>
    </xf>
    <xf numFmtId="0" fontId="30" fillId="0" borderId="0" xfId="0" applyFont="1" applyAlignment="1">
      <alignment horizontal="left" vertical="center"/>
    </xf>
    <xf numFmtId="0" fontId="35" fillId="0" borderId="0" xfId="0" applyFont="1">
      <alignment vertical="center"/>
    </xf>
    <xf numFmtId="0" fontId="33" fillId="5" borderId="73" xfId="0" applyFont="1" applyFill="1" applyBorder="1" applyAlignment="1">
      <alignment horizontal="center" vertical="center"/>
    </xf>
    <xf numFmtId="0" fontId="33" fillId="5" borderId="99" xfId="0" applyFont="1" applyFill="1" applyBorder="1" applyAlignment="1">
      <alignment horizontal="center" vertical="center"/>
    </xf>
    <xf numFmtId="0" fontId="33" fillId="5" borderId="18" xfId="0" applyFont="1" applyFill="1" applyBorder="1" applyAlignment="1">
      <alignment horizontal="center" vertical="center"/>
    </xf>
    <xf numFmtId="0" fontId="33" fillId="5" borderId="65" xfId="0" applyFont="1" applyFill="1" applyBorder="1" applyAlignment="1">
      <alignment horizontal="center" vertical="center"/>
    </xf>
    <xf numFmtId="0" fontId="30" fillId="0" borderId="101" xfId="0" applyFont="1" applyBorder="1" applyAlignment="1">
      <alignment horizontal="center" vertical="center"/>
    </xf>
    <xf numFmtId="0" fontId="30" fillId="0" borderId="105" xfId="0" applyFont="1" applyBorder="1">
      <alignment vertical="center"/>
    </xf>
    <xf numFmtId="0" fontId="30" fillId="0" borderId="106" xfId="0" applyFont="1" applyBorder="1">
      <alignment vertical="center"/>
    </xf>
    <xf numFmtId="0" fontId="30" fillId="0" borderId="107" xfId="0" applyFont="1" applyBorder="1" applyAlignment="1">
      <alignment horizontal="right" vertical="center"/>
    </xf>
    <xf numFmtId="193" fontId="30" fillId="0" borderId="108" xfId="3" applyNumberFormat="1" applyFont="1" applyFill="1" applyBorder="1" applyAlignment="1">
      <alignment horizontal="right" vertical="center"/>
    </xf>
    <xf numFmtId="194" fontId="30" fillId="0" borderId="109" xfId="0" applyNumberFormat="1" applyFont="1" applyBorder="1">
      <alignment vertical="center"/>
    </xf>
    <xf numFmtId="194" fontId="30" fillId="0" borderId="110" xfId="0" applyNumberFormat="1" applyFont="1" applyBorder="1">
      <alignment vertical="center"/>
    </xf>
    <xf numFmtId="189" fontId="30" fillId="0" borderId="108" xfId="1" applyNumberFormat="1" applyFont="1" applyFill="1" applyBorder="1">
      <alignment vertical="center"/>
    </xf>
    <xf numFmtId="189" fontId="30" fillId="0" borderId="74" xfId="1" applyNumberFormat="1" applyFont="1" applyFill="1" applyBorder="1">
      <alignment vertical="center"/>
    </xf>
    <xf numFmtId="0" fontId="30" fillId="0" borderId="111" xfId="0" applyFont="1" applyBorder="1">
      <alignment vertical="center"/>
    </xf>
    <xf numFmtId="0" fontId="30" fillId="0" borderId="112" xfId="0" applyFont="1" applyBorder="1" applyAlignment="1">
      <alignment horizontal="center" vertical="center"/>
    </xf>
    <xf numFmtId="0" fontId="30" fillId="0" borderId="117" xfId="0" applyFont="1" applyBorder="1">
      <alignment vertical="center"/>
    </xf>
    <xf numFmtId="0" fontId="30" fillId="0" borderId="118" xfId="0" applyFont="1" applyBorder="1" applyAlignment="1">
      <alignment horizontal="right" vertical="center"/>
    </xf>
    <xf numFmtId="193" fontId="30" fillId="0" borderId="119" xfId="3" applyNumberFormat="1" applyFont="1" applyFill="1" applyBorder="1" applyAlignment="1">
      <alignment horizontal="right" vertical="center"/>
    </xf>
    <xf numFmtId="193" fontId="30" fillId="0" borderId="120" xfId="3" applyNumberFormat="1" applyFont="1" applyFill="1" applyBorder="1" applyAlignment="1">
      <alignment horizontal="right" vertical="center"/>
    </xf>
    <xf numFmtId="0" fontId="30" fillId="0" borderId="121" xfId="0" applyFont="1" applyBorder="1">
      <alignment vertical="center"/>
    </xf>
    <xf numFmtId="194" fontId="30" fillId="0" borderId="118" xfId="0" applyNumberFormat="1" applyFont="1" applyBorder="1">
      <alignment vertical="center"/>
    </xf>
    <xf numFmtId="194" fontId="30" fillId="0" borderId="119" xfId="0" applyNumberFormat="1" applyFont="1" applyBorder="1">
      <alignment vertical="center"/>
    </xf>
    <xf numFmtId="189" fontId="30" fillId="0" borderId="120" xfId="1" applyNumberFormat="1" applyFont="1" applyFill="1" applyBorder="1">
      <alignment vertical="center"/>
    </xf>
    <xf numFmtId="189" fontId="30" fillId="0" borderId="121" xfId="1" applyNumberFormat="1" applyFont="1" applyFill="1" applyBorder="1">
      <alignment vertical="center"/>
    </xf>
    <xf numFmtId="0" fontId="30" fillId="0" borderId="122" xfId="0" applyFont="1" applyBorder="1">
      <alignment vertical="center"/>
    </xf>
    <xf numFmtId="0" fontId="30" fillId="0" borderId="125" xfId="0" applyFont="1" applyBorder="1" applyAlignment="1">
      <alignment horizontal="right" vertical="center"/>
    </xf>
    <xf numFmtId="0" fontId="30" fillId="0" borderId="126" xfId="0" applyFont="1" applyBorder="1" applyAlignment="1">
      <alignment horizontal="center" vertical="center"/>
    </xf>
    <xf numFmtId="194" fontId="30" fillId="0" borderId="131" xfId="0" applyNumberFormat="1" applyFont="1" applyBorder="1">
      <alignment vertical="center"/>
    </xf>
    <xf numFmtId="194" fontId="30" fillId="0" borderId="132" xfId="0" applyNumberFormat="1" applyFont="1" applyBorder="1">
      <alignment vertical="center"/>
    </xf>
    <xf numFmtId="189" fontId="30" fillId="0" borderId="134" xfId="1" applyNumberFormat="1" applyFont="1" applyFill="1" applyBorder="1">
      <alignment vertical="center"/>
    </xf>
    <xf numFmtId="189" fontId="30" fillId="0" borderId="83" xfId="1" applyNumberFormat="1" applyFont="1" applyFill="1" applyBorder="1">
      <alignment vertical="center"/>
    </xf>
    <xf numFmtId="0" fontId="30" fillId="0" borderId="135" xfId="0" applyFont="1" applyBorder="1">
      <alignment vertical="center"/>
    </xf>
    <xf numFmtId="0" fontId="30" fillId="0" borderId="36" xfId="0" applyFont="1" applyBorder="1" applyAlignment="1">
      <alignment horizontal="center" vertical="center"/>
    </xf>
    <xf numFmtId="0" fontId="30" fillId="0" borderId="36" xfId="0" applyFont="1" applyBorder="1">
      <alignment vertical="center"/>
    </xf>
    <xf numFmtId="194" fontId="30" fillId="0" borderId="0" xfId="0" applyNumberFormat="1" applyFont="1">
      <alignment vertical="center"/>
    </xf>
    <xf numFmtId="0" fontId="33" fillId="9" borderId="120" xfId="0" applyFont="1" applyFill="1" applyBorder="1" applyAlignment="1">
      <alignment horizontal="center" vertical="center"/>
    </xf>
    <xf numFmtId="0" fontId="33" fillId="9" borderId="66" xfId="0" applyFont="1" applyFill="1" applyBorder="1" applyAlignment="1">
      <alignment horizontal="center" vertical="center"/>
    </xf>
    <xf numFmtId="0" fontId="33" fillId="9" borderId="67" xfId="0" applyFont="1" applyFill="1" applyBorder="1" applyAlignment="1">
      <alignment horizontal="center" vertical="center"/>
    </xf>
    <xf numFmtId="0" fontId="33" fillId="9" borderId="158" xfId="0" applyFont="1" applyFill="1" applyBorder="1" applyAlignment="1">
      <alignment horizontal="center" vertical="center"/>
    </xf>
    <xf numFmtId="193" fontId="30" fillId="0" borderId="110" xfId="3" applyNumberFormat="1" applyFont="1" applyFill="1" applyBorder="1" applyAlignment="1">
      <alignment horizontal="right" vertical="center"/>
    </xf>
    <xf numFmtId="189" fontId="30" fillId="0" borderId="108" xfId="1" applyNumberFormat="1" applyFont="1" applyFill="1" applyBorder="1" applyAlignment="1">
      <alignment horizontal="right" vertical="center"/>
    </xf>
    <xf numFmtId="189" fontId="30" fillId="0" borderId="74" xfId="1" applyNumberFormat="1" applyFont="1" applyFill="1" applyBorder="1" applyAlignment="1">
      <alignment horizontal="right" vertical="center"/>
    </xf>
    <xf numFmtId="189" fontId="30" fillId="0" borderId="120" xfId="1" applyNumberFormat="1" applyFont="1" applyFill="1" applyBorder="1" applyAlignment="1">
      <alignment horizontal="right" vertical="center"/>
    </xf>
    <xf numFmtId="189" fontId="30" fillId="0" borderId="121" xfId="1" applyNumberFormat="1" applyFont="1" applyFill="1" applyBorder="1" applyAlignment="1">
      <alignment horizontal="right" vertical="center"/>
    </xf>
    <xf numFmtId="38" fontId="30" fillId="0" borderId="125" xfId="3" applyFont="1" applyFill="1" applyBorder="1" applyAlignment="1">
      <alignment horizontal="right" vertical="center"/>
    </xf>
    <xf numFmtId="49" fontId="30" fillId="0" borderId="112" xfId="0" applyNumberFormat="1" applyFont="1" applyBorder="1" applyAlignment="1">
      <alignment horizontal="center" vertical="center"/>
    </xf>
    <xf numFmtId="0" fontId="30" fillId="0" borderId="118" xfId="0" applyFont="1" applyBorder="1">
      <alignment vertical="center"/>
    </xf>
    <xf numFmtId="0" fontId="30" fillId="0" borderId="113" xfId="0" applyFont="1" applyBorder="1">
      <alignment vertical="center"/>
    </xf>
    <xf numFmtId="0" fontId="30" fillId="0" borderId="120" xfId="0" applyFont="1" applyBorder="1">
      <alignment vertical="center"/>
    </xf>
    <xf numFmtId="189" fontId="30" fillId="0" borderId="120" xfId="1" applyNumberFormat="1" applyFont="1" applyFill="1" applyBorder="1" applyAlignment="1">
      <alignment horizontal="center" vertical="center"/>
    </xf>
    <xf numFmtId="38" fontId="30" fillId="0" borderId="119" xfId="3" applyFont="1" applyFill="1" applyBorder="1" applyAlignment="1">
      <alignment horizontal="right" vertical="center"/>
    </xf>
    <xf numFmtId="189" fontId="30" fillId="0" borderId="121" xfId="1" applyNumberFormat="1" applyFont="1" applyFill="1" applyBorder="1" applyAlignment="1">
      <alignment horizontal="center" vertical="center"/>
    </xf>
    <xf numFmtId="193" fontId="30" fillId="0" borderId="134" xfId="3" applyNumberFormat="1" applyFont="1" applyFill="1" applyBorder="1" applyAlignment="1">
      <alignment horizontal="right" vertical="center"/>
    </xf>
    <xf numFmtId="189" fontId="30" fillId="0" borderId="134" xfId="1" applyNumberFormat="1" applyFont="1" applyFill="1" applyBorder="1" applyAlignment="1">
      <alignment horizontal="right" vertical="center"/>
    </xf>
    <xf numFmtId="189" fontId="30" fillId="0" borderId="83" xfId="1" applyNumberFormat="1" applyFont="1" applyFill="1" applyBorder="1" applyAlignment="1">
      <alignment horizontal="right" vertical="center"/>
    </xf>
    <xf numFmtId="0" fontId="30" fillId="0" borderId="161" xfId="0" applyFont="1" applyBorder="1">
      <alignment vertical="center"/>
    </xf>
    <xf numFmtId="38" fontId="37" fillId="0" borderId="0" xfId="3" applyFont="1" applyAlignment="1">
      <alignment horizontal="right" vertical="center"/>
    </xf>
    <xf numFmtId="189" fontId="8" fillId="0" borderId="8" xfId="1" applyNumberFormat="1" applyFont="1" applyFill="1" applyBorder="1" applyAlignment="1">
      <alignment horizontal="right" vertical="center"/>
    </xf>
    <xf numFmtId="185" fontId="30" fillId="0" borderId="122" xfId="0" applyNumberFormat="1" applyFont="1" applyBorder="1">
      <alignment vertical="center"/>
    </xf>
    <xf numFmtId="193" fontId="30" fillId="0" borderId="72" xfId="0" applyNumberFormat="1" applyFont="1" applyBorder="1" applyAlignment="1">
      <alignment horizontal="right" vertical="center" shrinkToFit="1"/>
    </xf>
    <xf numFmtId="193" fontId="30" fillId="0" borderId="114" xfId="0" applyNumberFormat="1" applyFont="1" applyBorder="1" applyAlignment="1">
      <alignment horizontal="right" vertical="center" shrinkToFit="1"/>
    </xf>
    <xf numFmtId="193" fontId="30" fillId="0" borderId="114" xfId="3" applyNumberFormat="1" applyFont="1" applyFill="1" applyBorder="1" applyAlignment="1">
      <alignment horizontal="right" vertical="center"/>
    </xf>
    <xf numFmtId="20" fontId="30" fillId="0" borderId="114" xfId="3" applyNumberFormat="1" applyFont="1" applyFill="1" applyBorder="1" applyAlignment="1">
      <alignment horizontal="right" vertical="center"/>
    </xf>
    <xf numFmtId="193" fontId="30" fillId="0" borderId="81" xfId="3" applyNumberFormat="1" applyFont="1" applyFill="1" applyBorder="1" applyAlignment="1">
      <alignment horizontal="right" vertical="center"/>
    </xf>
    <xf numFmtId="0" fontId="33" fillId="5" borderId="13" xfId="0" applyFont="1" applyFill="1" applyBorder="1" applyAlignment="1">
      <alignment vertical="center" wrapText="1"/>
    </xf>
    <xf numFmtId="193" fontId="30" fillId="0" borderId="165" xfId="3" applyNumberFormat="1" applyFont="1" applyFill="1" applyBorder="1" applyAlignment="1">
      <alignment horizontal="right" vertical="center"/>
    </xf>
    <xf numFmtId="0" fontId="33" fillId="5" borderId="65" xfId="0" applyFont="1" applyFill="1" applyBorder="1" applyAlignment="1">
      <alignment vertical="center" wrapText="1"/>
    </xf>
    <xf numFmtId="0" fontId="30" fillId="0" borderId="138" xfId="0" applyFont="1" applyBorder="1">
      <alignment vertical="center"/>
    </xf>
    <xf numFmtId="0" fontId="33" fillId="11" borderId="13" xfId="0" applyFont="1" applyFill="1" applyBorder="1" applyAlignment="1">
      <alignment vertical="center" wrapText="1"/>
    </xf>
    <xf numFmtId="0" fontId="33" fillId="11" borderId="65" xfId="0" applyFont="1" applyFill="1" applyBorder="1" applyAlignment="1">
      <alignment vertical="center" wrapText="1"/>
    </xf>
    <xf numFmtId="193" fontId="30" fillId="0" borderId="166" xfId="3" applyNumberFormat="1" applyFont="1" applyFill="1" applyBorder="1" applyAlignment="1">
      <alignment horizontal="right" vertical="center"/>
    </xf>
    <xf numFmtId="0" fontId="30" fillId="0" borderId="75" xfId="3" applyNumberFormat="1" applyFont="1" applyFill="1" applyBorder="1" applyAlignment="1">
      <alignment horizontal="right" vertical="center"/>
    </xf>
    <xf numFmtId="0" fontId="30" fillId="0" borderId="113" xfId="3" applyNumberFormat="1" applyFont="1" applyFill="1" applyBorder="1" applyAlignment="1">
      <alignment horizontal="right" vertical="center"/>
    </xf>
    <xf numFmtId="0" fontId="30" fillId="0" borderId="84" xfId="3" applyNumberFormat="1" applyFont="1" applyFill="1" applyBorder="1" applyAlignment="1">
      <alignment horizontal="right" vertical="center"/>
    </xf>
    <xf numFmtId="0" fontId="30" fillId="0" borderId="110" xfId="0" applyNumberFormat="1" applyFont="1" applyBorder="1" applyAlignment="1">
      <alignment horizontal="right" vertical="center" shrinkToFit="1"/>
    </xf>
    <xf numFmtId="0" fontId="30" fillId="0" borderId="119" xfId="0" applyNumberFormat="1" applyFont="1" applyBorder="1" applyAlignment="1">
      <alignment horizontal="right" vertical="center" shrinkToFit="1"/>
    </xf>
    <xf numFmtId="0" fontId="30" fillId="0" borderId="119" xfId="3" applyNumberFormat="1" applyFont="1" applyFill="1" applyBorder="1" applyAlignment="1">
      <alignment horizontal="right" vertical="center"/>
    </xf>
    <xf numFmtId="0" fontId="30" fillId="0" borderId="167" xfId="0" applyNumberFormat="1" applyFont="1" applyBorder="1" applyAlignment="1">
      <alignment horizontal="right" vertical="center" shrinkToFit="1"/>
    </xf>
    <xf numFmtId="0" fontId="30" fillId="0" borderId="167" xfId="3" applyNumberFormat="1" applyFont="1" applyFill="1" applyBorder="1" applyAlignment="1">
      <alignment horizontal="right" vertical="center"/>
    </xf>
    <xf numFmtId="0" fontId="30" fillId="0" borderId="0" xfId="0" applyNumberFormat="1" applyFont="1">
      <alignment vertical="center"/>
    </xf>
    <xf numFmtId="0" fontId="6" fillId="0" borderId="14" xfId="0" applyFont="1" applyBorder="1" applyAlignment="1">
      <alignment horizontal="left" vertical="center" wrapText="1"/>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7" xfId="0" applyFont="1" applyBorder="1">
      <alignment vertical="center"/>
    </xf>
    <xf numFmtId="0" fontId="4" fillId="0" borderId="0" xfId="0" applyFont="1" applyBorder="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180" fontId="7" fillId="0" borderId="8" xfId="0" applyNumberFormat="1" applyFont="1" applyFill="1" applyBorder="1" applyAlignment="1">
      <alignment horizontal="center" vertical="center"/>
    </xf>
    <xf numFmtId="38" fontId="6" fillId="0" borderId="8" xfId="3" applyFont="1" applyBorder="1" applyAlignment="1">
      <alignment horizontal="right" vertical="center"/>
    </xf>
    <xf numFmtId="182" fontId="6" fillId="0" borderId="8" xfId="0" applyNumberFormat="1" applyFont="1" applyFill="1" applyBorder="1" applyAlignment="1">
      <alignment vertical="center"/>
    </xf>
    <xf numFmtId="0" fontId="4" fillId="0" borderId="13" xfId="0" applyFont="1" applyFill="1" applyBorder="1" applyAlignment="1">
      <alignment vertical="center"/>
    </xf>
    <xf numFmtId="38" fontId="6" fillId="0" borderId="8" xfId="3" applyFont="1" applyFill="1" applyBorder="1" applyAlignment="1">
      <alignment horizontal="right" vertical="center"/>
    </xf>
    <xf numFmtId="181" fontId="7" fillId="0" borderId="14" xfId="0" applyNumberFormat="1" applyFont="1" applyBorder="1" applyAlignment="1">
      <alignment horizontal="center" vertical="center"/>
    </xf>
    <xf numFmtId="191" fontId="7" fillId="0" borderId="8" xfId="2" applyNumberFormat="1" applyFont="1" applyFill="1" applyBorder="1" applyAlignment="1">
      <alignment horizontal="center" vertical="center" shrinkToFit="1"/>
    </xf>
    <xf numFmtId="193" fontId="30" fillId="0" borderId="0" xfId="0" applyNumberFormat="1" applyFont="1">
      <alignment vertical="center"/>
    </xf>
    <xf numFmtId="49" fontId="30" fillId="0" borderId="0" xfId="0" applyNumberFormat="1" applyFont="1">
      <alignment vertical="center"/>
    </xf>
    <xf numFmtId="189" fontId="30" fillId="0" borderId="0" xfId="0" applyNumberFormat="1" applyFont="1">
      <alignment vertical="center"/>
    </xf>
    <xf numFmtId="189" fontId="41" fillId="0" borderId="0" xfId="0" applyNumberFormat="1" applyFont="1" applyFill="1">
      <alignment vertical="center"/>
    </xf>
    <xf numFmtId="0" fontId="6" fillId="0" borderId="0" xfId="4" applyFont="1" applyAlignment="1">
      <alignment horizontal="left" vertical="center"/>
    </xf>
    <xf numFmtId="0" fontId="6" fillId="0" borderId="13" xfId="4" applyFont="1" applyBorder="1" applyAlignment="1">
      <alignment horizontal="left" vertical="center"/>
    </xf>
    <xf numFmtId="0" fontId="30" fillId="0" borderId="0" xfId="0" applyFont="1" applyAlignment="1">
      <alignment vertical="center"/>
    </xf>
    <xf numFmtId="194" fontId="30" fillId="0" borderId="0" xfId="0" applyNumberFormat="1" applyFont="1" applyAlignment="1">
      <alignment vertical="center"/>
    </xf>
    <xf numFmtId="0" fontId="5" fillId="0" borderId="0" xfId="4" applyFont="1">
      <alignment vertical="center"/>
    </xf>
    <xf numFmtId="0" fontId="5" fillId="0" borderId="0" xfId="4" applyFont="1" applyAlignment="1">
      <alignment horizontal="left" vertical="center"/>
    </xf>
    <xf numFmtId="0" fontId="4" fillId="0" borderId="0" xfId="4" applyFont="1">
      <alignment vertical="center"/>
    </xf>
    <xf numFmtId="0" fontId="6" fillId="0" borderId="4" xfId="4" applyFont="1" applyBorder="1" applyAlignment="1">
      <alignment horizontal="left" vertical="center"/>
    </xf>
    <xf numFmtId="0" fontId="6" fillId="0" borderId="12" xfId="4" applyFont="1" applyBorder="1" applyAlignment="1">
      <alignment horizontal="left" vertical="top"/>
    </xf>
    <xf numFmtId="0" fontId="6" fillId="0" borderId="8" xfId="4" applyFont="1" applyBorder="1">
      <alignment vertical="center"/>
    </xf>
    <xf numFmtId="0" fontId="6" fillId="0" borderId="4" xfId="4" applyFont="1" applyBorder="1">
      <alignment vertical="center"/>
    </xf>
    <xf numFmtId="0" fontId="6" fillId="0" borderId="2" xfId="4" applyFont="1" applyBorder="1">
      <alignment vertical="center"/>
    </xf>
    <xf numFmtId="0" fontId="6" fillId="0" borderId="3" xfId="4" applyFont="1" applyBorder="1">
      <alignment vertical="center"/>
    </xf>
    <xf numFmtId="0" fontId="6" fillId="0" borderId="12" xfId="4" applyFont="1" applyBorder="1">
      <alignment vertical="center"/>
    </xf>
    <xf numFmtId="181" fontId="6" fillId="0" borderId="8" xfId="4" applyNumberFormat="1" applyFont="1" applyBorder="1" applyAlignment="1">
      <alignment horizontal="right" vertical="center"/>
    </xf>
    <xf numFmtId="0" fontId="6" fillId="0" borderId="0" xfId="4" applyFont="1">
      <alignment vertical="center"/>
    </xf>
    <xf numFmtId="0" fontId="6" fillId="0" borderId="13" xfId="4" applyFont="1" applyBorder="1">
      <alignment vertical="center"/>
    </xf>
    <xf numFmtId="176" fontId="6" fillId="0" borderId="8" xfId="4" applyNumberFormat="1" applyFont="1" applyBorder="1" applyAlignment="1">
      <alignment horizontal="right" vertical="center"/>
    </xf>
    <xf numFmtId="176" fontId="6" fillId="0" borderId="8" xfId="4" applyNumberFormat="1" applyFont="1" applyBorder="1" applyAlignment="1">
      <alignment horizontal="center" vertical="center"/>
    </xf>
    <xf numFmtId="0" fontId="6" fillId="0" borderId="14" xfId="4" applyFont="1" applyBorder="1">
      <alignment vertical="center"/>
    </xf>
    <xf numFmtId="0" fontId="6" fillId="0" borderId="8" xfId="4" applyFont="1" applyBorder="1" applyAlignment="1">
      <alignment horizontal="right" vertical="center"/>
    </xf>
    <xf numFmtId="0" fontId="6" fillId="0" borderId="8" xfId="4" quotePrefix="1" applyFont="1" applyBorder="1" applyAlignment="1">
      <alignment horizontal="right" vertical="center"/>
    </xf>
    <xf numFmtId="0" fontId="6" fillId="0" borderId="16" xfId="4" applyFont="1" applyBorder="1">
      <alignment vertical="center"/>
    </xf>
    <xf numFmtId="176" fontId="6" fillId="0" borderId="8" xfId="4" applyNumberFormat="1" applyFont="1" applyBorder="1">
      <alignment vertical="center"/>
    </xf>
    <xf numFmtId="0" fontId="6" fillId="0" borderId="18" xfId="4" applyFont="1" applyBorder="1">
      <alignment vertical="center"/>
    </xf>
    <xf numFmtId="0" fontId="6" fillId="0" borderId="19" xfId="4" applyFont="1" applyBorder="1">
      <alignment vertical="center"/>
    </xf>
    <xf numFmtId="0" fontId="6" fillId="0" borderId="1" xfId="4" applyFont="1" applyBorder="1" applyAlignment="1">
      <alignment vertical="center" wrapText="1"/>
    </xf>
    <xf numFmtId="0" fontId="4" fillId="0" borderId="0" xfId="4" applyFont="1" applyAlignment="1">
      <alignment vertical="top"/>
    </xf>
    <xf numFmtId="0" fontId="6" fillId="0" borderId="14" xfId="4" applyFont="1" applyBorder="1" applyAlignment="1">
      <alignment vertical="top" wrapText="1"/>
    </xf>
    <xf numFmtId="0" fontId="6" fillId="0" borderId="14" xfId="4" applyFont="1" applyBorder="1" applyAlignment="1">
      <alignment horizontal="center" vertical="top" wrapText="1"/>
    </xf>
    <xf numFmtId="0" fontId="6" fillId="0" borderId="13" xfId="4" applyFont="1" applyBorder="1" applyAlignment="1">
      <alignment horizontal="center" vertical="top" wrapText="1"/>
    </xf>
    <xf numFmtId="0" fontId="6" fillId="0" borderId="17" xfId="4" applyFont="1" applyBorder="1" applyAlignment="1">
      <alignment vertical="top" wrapText="1"/>
    </xf>
    <xf numFmtId="0" fontId="6" fillId="0" borderId="12" xfId="4" applyFont="1" applyBorder="1" applyAlignment="1">
      <alignment vertical="top"/>
    </xf>
    <xf numFmtId="0" fontId="6" fillId="0" borderId="16" xfId="4" applyFont="1" applyBorder="1" applyAlignment="1">
      <alignment vertical="top"/>
    </xf>
    <xf numFmtId="0" fontId="6" fillId="0" borderId="4" xfId="4" applyFont="1" applyBorder="1" applyAlignment="1">
      <alignment vertical="top"/>
    </xf>
    <xf numFmtId="0" fontId="6" fillId="0" borderId="5" xfId="4" applyFont="1" applyBorder="1" applyAlignment="1">
      <alignment horizontal="center" vertical="center"/>
    </xf>
    <xf numFmtId="0" fontId="4" fillId="0" borderId="17" xfId="4" applyFont="1" applyBorder="1">
      <alignment vertical="center"/>
    </xf>
    <xf numFmtId="0" fontId="4" fillId="0" borderId="18" xfId="4" applyFont="1" applyBorder="1">
      <alignment vertical="center"/>
    </xf>
    <xf numFmtId="0" fontId="4" fillId="0" borderId="19" xfId="4" applyFont="1" applyBorder="1">
      <alignment vertical="center"/>
    </xf>
    <xf numFmtId="0" fontId="42" fillId="12" borderId="0" xfId="4" applyFont="1" applyFill="1">
      <alignment vertical="center"/>
    </xf>
    <xf numFmtId="0" fontId="30" fillId="0" borderId="0" xfId="0" applyFont="1" applyFill="1" applyAlignment="1">
      <alignment horizontal="center" vertical="center"/>
    </xf>
    <xf numFmtId="0" fontId="30" fillId="0" borderId="0" xfId="0" applyFont="1" applyFill="1">
      <alignment vertical="center"/>
    </xf>
    <xf numFmtId="38" fontId="35" fillId="0" borderId="50" xfId="0" applyNumberFormat="1" applyFont="1" applyFill="1" applyBorder="1" applyAlignment="1">
      <alignment vertical="center"/>
    </xf>
    <xf numFmtId="0" fontId="35" fillId="0" borderId="0" xfId="0" applyFont="1" applyFill="1" applyBorder="1" applyAlignment="1">
      <alignment vertical="center"/>
    </xf>
    <xf numFmtId="0" fontId="30" fillId="0" borderId="117" xfId="0" applyFont="1" applyFill="1" applyBorder="1">
      <alignment vertical="center"/>
    </xf>
    <xf numFmtId="0" fontId="30" fillId="0" borderId="118" xfId="0" applyFont="1" applyFill="1" applyBorder="1" applyAlignment="1">
      <alignment horizontal="right" vertical="center"/>
    </xf>
    <xf numFmtId="0" fontId="30" fillId="0" borderId="121" xfId="0" applyFont="1" applyFill="1" applyBorder="1">
      <alignment vertical="center"/>
    </xf>
    <xf numFmtId="0" fontId="30" fillId="0" borderId="120" xfId="0" applyFont="1" applyFill="1" applyBorder="1">
      <alignment vertical="center"/>
    </xf>
    <xf numFmtId="0" fontId="30" fillId="0" borderId="123" xfId="0" applyFont="1" applyFill="1" applyBorder="1" applyAlignment="1">
      <alignment horizontal="right" vertical="center"/>
    </xf>
    <xf numFmtId="0" fontId="30" fillId="0" borderId="124" xfId="0" applyFont="1" applyFill="1" applyBorder="1" applyAlignment="1">
      <alignment horizontal="right" vertical="center"/>
    </xf>
    <xf numFmtId="0" fontId="30" fillId="0" borderId="123" xfId="0" applyFont="1" applyFill="1" applyBorder="1">
      <alignment vertical="center"/>
    </xf>
    <xf numFmtId="0" fontId="30" fillId="0" borderId="125" xfId="0" applyFont="1" applyFill="1" applyBorder="1" applyAlignment="1">
      <alignment horizontal="right" vertical="center"/>
    </xf>
    <xf numFmtId="38" fontId="30" fillId="0" borderId="125" xfId="0" applyNumberFormat="1" applyFont="1" applyFill="1" applyBorder="1" applyAlignment="1">
      <alignment horizontal="right" vertical="center"/>
    </xf>
    <xf numFmtId="0" fontId="30" fillId="0" borderId="167" xfId="0" applyNumberFormat="1" applyFont="1" applyFill="1" applyBorder="1" applyAlignment="1">
      <alignment horizontal="right" vertical="center" shrinkToFit="1"/>
    </xf>
    <xf numFmtId="193" fontId="30" fillId="0" borderId="114" xfId="0" applyNumberFormat="1" applyFont="1" applyFill="1" applyBorder="1" applyAlignment="1">
      <alignment horizontal="right" vertical="center" shrinkToFit="1"/>
    </xf>
    <xf numFmtId="0" fontId="30" fillId="0" borderId="130" xfId="0" applyFont="1" applyFill="1" applyBorder="1">
      <alignment vertical="center"/>
    </xf>
    <xf numFmtId="0" fontId="30" fillId="0" borderId="131" xfId="0" applyFont="1" applyFill="1" applyBorder="1" applyAlignment="1">
      <alignment horizontal="right" vertical="center"/>
    </xf>
    <xf numFmtId="0" fontId="30" fillId="0" borderId="133" xfId="0" applyFont="1" applyFill="1" applyBorder="1" applyAlignment="1">
      <alignment horizontal="right" vertical="center"/>
    </xf>
    <xf numFmtId="0" fontId="30" fillId="0" borderId="83" xfId="0" applyFont="1" applyFill="1" applyBorder="1">
      <alignment vertical="center"/>
    </xf>
    <xf numFmtId="0" fontId="30" fillId="0" borderId="168" xfId="0" applyNumberFormat="1" applyFont="1" applyFill="1" applyBorder="1" applyAlignment="1">
      <alignment horizontal="right" vertical="center" shrinkToFit="1"/>
    </xf>
    <xf numFmtId="194" fontId="30" fillId="0" borderId="0" xfId="0" applyNumberFormat="1" applyFont="1" applyFill="1">
      <alignment vertical="center"/>
    </xf>
    <xf numFmtId="0" fontId="30" fillId="0" borderId="105" xfId="0" applyFont="1" applyFill="1" applyBorder="1">
      <alignment vertical="center"/>
    </xf>
    <xf numFmtId="0" fontId="30" fillId="0" borderId="74" xfId="0" applyFont="1" applyFill="1" applyBorder="1">
      <alignment vertical="center"/>
    </xf>
    <xf numFmtId="0" fontId="30" fillId="0" borderId="138" xfId="0" applyFont="1" applyFill="1" applyBorder="1">
      <alignment vertical="center"/>
    </xf>
    <xf numFmtId="193" fontId="30" fillId="0" borderId="72" xfId="3" applyNumberFormat="1" applyFont="1" applyFill="1" applyBorder="1" applyAlignment="1">
      <alignment horizontal="right" vertical="center"/>
    </xf>
    <xf numFmtId="0" fontId="30" fillId="0" borderId="118" xfId="0" applyFont="1" applyFill="1" applyBorder="1">
      <alignment vertical="center"/>
    </xf>
    <xf numFmtId="0" fontId="30" fillId="0" borderId="159" xfId="0" applyFont="1" applyFill="1" applyBorder="1" applyAlignment="1">
      <alignment horizontal="right" vertical="center"/>
    </xf>
    <xf numFmtId="0" fontId="30" fillId="0" borderId="164" xfId="0" applyFont="1" applyFill="1" applyBorder="1">
      <alignment vertical="center"/>
    </xf>
    <xf numFmtId="194" fontId="44" fillId="0" borderId="36" xfId="3" applyNumberFormat="1" applyFont="1" applyFill="1" applyBorder="1" applyAlignment="1">
      <alignment horizontal="center" vertical="center"/>
    </xf>
    <xf numFmtId="0" fontId="30" fillId="0" borderId="0" xfId="0" applyFont="1" applyAlignment="1">
      <alignment horizontal="left" vertical="center"/>
    </xf>
    <xf numFmtId="38" fontId="35" fillId="0" borderId="45" xfId="0" applyNumberFormat="1" applyFont="1" applyFill="1" applyBorder="1" applyAlignment="1">
      <alignment horizontal="center" vertical="center"/>
    </xf>
    <xf numFmtId="0" fontId="35" fillId="0" borderId="162" xfId="0" applyFont="1" applyFill="1" applyBorder="1" applyAlignment="1">
      <alignment horizontal="center" vertical="center"/>
    </xf>
    <xf numFmtId="0" fontId="35" fillId="0" borderId="163" xfId="0" applyFont="1" applyFill="1" applyBorder="1" applyAlignment="1">
      <alignment horizontal="center" vertical="center"/>
    </xf>
    <xf numFmtId="0" fontId="35" fillId="0" borderId="47" xfId="0" applyFont="1" applyFill="1" applyBorder="1" applyAlignment="1">
      <alignment horizontal="center" vertical="center"/>
    </xf>
    <xf numFmtId="0" fontId="37" fillId="0" borderId="36" xfId="0" applyFont="1" applyBorder="1" applyAlignment="1">
      <alignment horizontal="right" vertical="center"/>
    </xf>
    <xf numFmtId="0" fontId="37" fillId="0" borderId="0" xfId="0" applyFont="1" applyBorder="1" applyAlignment="1">
      <alignment horizontal="right" vertical="center"/>
    </xf>
    <xf numFmtId="185" fontId="30" fillId="10" borderId="143" xfId="0" applyNumberFormat="1" applyFont="1" applyFill="1" applyBorder="1" applyAlignment="1">
      <alignment horizontal="right" vertical="center"/>
    </xf>
    <xf numFmtId="185" fontId="30" fillId="10" borderId="152" xfId="0" applyNumberFormat="1" applyFont="1" applyFill="1" applyBorder="1" applyAlignment="1">
      <alignment horizontal="right" vertical="center"/>
    </xf>
    <xf numFmtId="0" fontId="30" fillId="0" borderId="0" xfId="0" applyFont="1" applyAlignment="1">
      <alignment horizontal="left" vertical="center" wrapText="1"/>
    </xf>
    <xf numFmtId="0" fontId="30" fillId="14" borderId="140" xfId="0" applyFont="1" applyFill="1" applyBorder="1" applyAlignment="1">
      <alignment horizontal="right" vertical="center"/>
    </xf>
    <xf numFmtId="0" fontId="30" fillId="14" borderId="149" xfId="0" applyFont="1" applyFill="1" applyBorder="1" applyAlignment="1">
      <alignment horizontal="right" vertical="center"/>
    </xf>
    <xf numFmtId="0" fontId="30" fillId="14" borderId="76" xfId="0" applyNumberFormat="1" applyFont="1" applyFill="1" applyBorder="1" applyAlignment="1">
      <alignment horizontal="right" vertical="center"/>
    </xf>
    <xf numFmtId="0" fontId="30" fillId="14" borderId="148" xfId="0" applyNumberFormat="1" applyFont="1" applyFill="1" applyBorder="1" applyAlignment="1">
      <alignment horizontal="right" vertical="center"/>
    </xf>
    <xf numFmtId="194" fontId="30" fillId="14" borderId="140" xfId="0" applyNumberFormat="1" applyFont="1" applyFill="1" applyBorder="1" applyAlignment="1">
      <alignment horizontal="right" vertical="center"/>
    </xf>
    <xf numFmtId="194" fontId="30" fillId="14" borderId="149" xfId="0" applyNumberFormat="1" applyFont="1" applyFill="1" applyBorder="1" applyAlignment="1">
      <alignment horizontal="right" vertical="center"/>
    </xf>
    <xf numFmtId="194" fontId="30" fillId="14" borderId="141" xfId="0" applyNumberFormat="1" applyFont="1" applyFill="1" applyBorder="1" applyAlignment="1">
      <alignment horizontal="right" vertical="center"/>
    </xf>
    <xf numFmtId="194" fontId="30" fillId="14" borderId="150" xfId="0" applyNumberFormat="1" applyFont="1" applyFill="1" applyBorder="1" applyAlignment="1">
      <alignment horizontal="right" vertical="center"/>
    </xf>
    <xf numFmtId="189" fontId="30" fillId="10" borderId="142" xfId="1" applyNumberFormat="1" applyFont="1" applyFill="1" applyBorder="1" applyAlignment="1">
      <alignment horizontal="right" vertical="center"/>
    </xf>
    <xf numFmtId="189" fontId="30" fillId="10" borderId="151" xfId="1" applyNumberFormat="1" applyFont="1" applyFill="1" applyBorder="1" applyAlignment="1">
      <alignment horizontal="right" vertical="center"/>
    </xf>
    <xf numFmtId="189" fontId="30" fillId="10" borderId="77" xfId="1" applyNumberFormat="1" applyFont="1" applyFill="1" applyBorder="1" applyAlignment="1">
      <alignment horizontal="right" vertical="center"/>
    </xf>
    <xf numFmtId="189" fontId="30" fillId="10" borderId="160" xfId="1" applyNumberFormat="1" applyFont="1" applyFill="1" applyBorder="1" applyAlignment="1">
      <alignment horizontal="right" vertical="center"/>
    </xf>
    <xf numFmtId="0" fontId="30" fillId="10" borderId="51" xfId="0" applyFont="1" applyFill="1" applyBorder="1" applyAlignment="1">
      <alignment horizontal="center" vertical="center"/>
    </xf>
    <xf numFmtId="0" fontId="30" fillId="10" borderId="2" xfId="0" applyFont="1" applyFill="1" applyBorder="1" applyAlignment="1">
      <alignment horizontal="center" vertical="center"/>
    </xf>
    <xf numFmtId="0" fontId="30" fillId="10" borderId="54" xfId="0" applyFont="1" applyFill="1" applyBorder="1" applyAlignment="1">
      <alignment horizontal="center" vertical="center"/>
    </xf>
    <xf numFmtId="0" fontId="30" fillId="10" borderId="46" xfId="0" applyFont="1" applyFill="1" applyBorder="1" applyAlignment="1">
      <alignment horizontal="center" vertical="center"/>
    </xf>
    <xf numFmtId="0" fontId="30" fillId="10" borderId="1" xfId="0" applyFont="1" applyFill="1" applyBorder="1" applyAlignment="1">
      <alignment horizontal="center" vertical="center"/>
    </xf>
    <xf numFmtId="0" fontId="30" fillId="10" borderId="3" xfId="0" applyFont="1" applyFill="1" applyBorder="1" applyAlignment="1">
      <alignment horizontal="center" vertical="center"/>
    </xf>
    <xf numFmtId="0" fontId="30" fillId="10" borderId="40" xfId="0" applyFont="1" applyFill="1" applyBorder="1" applyAlignment="1">
      <alignment horizontal="center" vertical="center"/>
    </xf>
    <xf numFmtId="0" fontId="30" fillId="10" borderId="41" xfId="0" applyFont="1" applyFill="1" applyBorder="1" applyAlignment="1">
      <alignment horizontal="center" vertical="center"/>
    </xf>
    <xf numFmtId="0" fontId="30" fillId="14" borderId="4" xfId="0" applyFont="1" applyFill="1" applyBorder="1" applyAlignment="1">
      <alignment horizontal="right" vertical="center"/>
    </xf>
    <xf numFmtId="0" fontId="30" fillId="14" borderId="39" xfId="0" applyFont="1" applyFill="1" applyBorder="1" applyAlignment="1">
      <alignment horizontal="right" vertical="center"/>
    </xf>
    <xf numFmtId="0" fontId="30" fillId="14" borderId="139" xfId="0" applyFont="1" applyFill="1" applyBorder="1" applyAlignment="1">
      <alignment horizontal="right" vertical="center"/>
    </xf>
    <xf numFmtId="0" fontId="30" fillId="14" borderId="147" xfId="0" applyFont="1" applyFill="1" applyBorder="1" applyAlignment="1">
      <alignment horizontal="right" vertical="center"/>
    </xf>
    <xf numFmtId="0" fontId="30" fillId="14" borderId="141" xfId="0" applyFont="1" applyFill="1" applyBorder="1" applyAlignment="1">
      <alignment horizontal="right" vertical="center"/>
    </xf>
    <xf numFmtId="0" fontId="30" fillId="14" borderId="150" xfId="0" applyFont="1" applyFill="1" applyBorder="1" applyAlignment="1">
      <alignment horizontal="right" vertical="center"/>
    </xf>
    <xf numFmtId="193" fontId="30" fillId="14" borderId="76" xfId="0" applyNumberFormat="1" applyFont="1" applyFill="1" applyBorder="1" applyAlignment="1">
      <alignment horizontal="right" vertical="center"/>
    </xf>
    <xf numFmtId="193" fontId="30" fillId="14" borderId="148" xfId="0" applyNumberFormat="1" applyFont="1" applyFill="1" applyBorder="1" applyAlignment="1">
      <alignment horizontal="right" vertical="center"/>
    </xf>
    <xf numFmtId="0" fontId="30" fillId="0" borderId="113" xfId="0" applyFont="1" applyBorder="1" applyAlignment="1">
      <alignment horizontal="left" vertical="center"/>
    </xf>
    <xf numFmtId="0" fontId="30" fillId="0" borderId="114" xfId="0" applyFont="1" applyBorder="1" applyAlignment="1">
      <alignment horizontal="left" vertical="center"/>
    </xf>
    <xf numFmtId="0" fontId="30" fillId="0" borderId="116" xfId="0" applyFont="1" applyBorder="1">
      <alignment vertical="center"/>
    </xf>
    <xf numFmtId="0" fontId="30" fillId="0" borderId="114" xfId="0" applyFont="1" applyBorder="1">
      <alignment vertical="center"/>
    </xf>
    <xf numFmtId="0" fontId="30" fillId="0" borderId="115" xfId="0" applyFont="1" applyBorder="1">
      <alignment vertical="center"/>
    </xf>
    <xf numFmtId="193" fontId="30" fillId="14" borderId="137" xfId="0" applyNumberFormat="1" applyFont="1" applyFill="1" applyBorder="1" applyAlignment="1">
      <alignment horizontal="right" vertical="center"/>
    </xf>
    <xf numFmtId="193" fontId="30" fillId="14" borderId="145" xfId="0" applyNumberFormat="1" applyFont="1" applyFill="1" applyBorder="1" applyAlignment="1">
      <alignment horizontal="right" vertical="center"/>
    </xf>
    <xf numFmtId="193" fontId="30" fillId="14" borderId="138" xfId="0" applyNumberFormat="1" applyFont="1" applyFill="1" applyBorder="1" applyAlignment="1">
      <alignment horizontal="right" vertical="center"/>
    </xf>
    <xf numFmtId="193" fontId="30" fillId="14" borderId="146" xfId="0" applyNumberFormat="1" applyFont="1" applyFill="1" applyBorder="1" applyAlignment="1">
      <alignment horizontal="right" vertical="center"/>
    </xf>
    <xf numFmtId="0" fontId="30" fillId="0" borderId="68" xfId="0" applyFont="1" applyBorder="1" applyAlignment="1">
      <alignment horizontal="left" vertical="center"/>
    </xf>
    <xf numFmtId="0" fontId="30" fillId="0" borderId="127" xfId="0" applyFont="1" applyBorder="1" applyAlignment="1">
      <alignment horizontal="left" vertical="center"/>
    </xf>
    <xf numFmtId="0" fontId="30" fillId="0" borderId="129" xfId="0" applyFont="1" applyBorder="1" applyAlignment="1">
      <alignment horizontal="left" vertical="center"/>
    </xf>
    <xf numFmtId="0" fontId="30" fillId="0" borderId="128" xfId="0" applyFont="1" applyBorder="1" applyAlignment="1">
      <alignment horizontal="left" vertical="center"/>
    </xf>
    <xf numFmtId="0" fontId="33" fillId="11" borderId="35" xfId="0" applyFont="1" applyFill="1" applyBorder="1" applyAlignment="1">
      <alignment horizontal="center" vertical="center" wrapText="1"/>
    </xf>
    <xf numFmtId="0" fontId="33" fillId="11" borderId="36" xfId="0" applyFont="1" applyFill="1" applyBorder="1" applyAlignment="1">
      <alignment horizontal="center" vertical="center" wrapText="1"/>
    </xf>
    <xf numFmtId="0" fontId="33" fillId="11" borderId="37" xfId="0" applyFont="1" applyFill="1" applyBorder="1" applyAlignment="1">
      <alignment horizontal="center" vertical="center" wrapText="1"/>
    </xf>
    <xf numFmtId="0" fontId="36" fillId="11" borderId="131" xfId="0" applyFont="1" applyFill="1" applyBorder="1" applyAlignment="1">
      <alignment horizontal="center" vertical="center" wrapText="1"/>
    </xf>
    <xf numFmtId="0" fontId="36" fillId="11" borderId="99" xfId="0" applyFont="1" applyFill="1" applyBorder="1" applyAlignment="1">
      <alignment horizontal="center" vertical="center" wrapText="1"/>
    </xf>
    <xf numFmtId="0" fontId="36" fillId="11" borderId="132" xfId="0" applyFont="1" applyFill="1" applyBorder="1" applyAlignment="1">
      <alignment horizontal="center" vertical="center" wrapText="1"/>
    </xf>
    <xf numFmtId="0" fontId="36" fillId="11" borderId="64" xfId="0" applyFont="1" applyFill="1" applyBorder="1" applyAlignment="1">
      <alignment horizontal="center" vertical="center" wrapText="1"/>
    </xf>
    <xf numFmtId="0" fontId="33" fillId="9" borderId="60" xfId="0" applyFont="1" applyFill="1" applyBorder="1" applyAlignment="1">
      <alignment horizontal="center" vertical="center" wrapText="1"/>
    </xf>
    <xf numFmtId="0" fontId="33" fillId="9" borderId="113" xfId="0" applyFont="1" applyFill="1" applyBorder="1" applyAlignment="1">
      <alignment horizontal="center" vertical="center" wrapText="1"/>
    </xf>
    <xf numFmtId="0" fontId="33" fillId="9" borderId="68" xfId="0" applyFont="1" applyFill="1" applyBorder="1" applyAlignment="1">
      <alignment horizontal="center" vertical="center" wrapText="1"/>
    </xf>
    <xf numFmtId="0" fontId="30" fillId="0" borderId="76" xfId="0" applyFont="1" applyBorder="1" applyAlignment="1">
      <alignment horizontal="left" vertical="center"/>
    </xf>
    <xf numFmtId="0" fontId="30" fillId="0" borderId="102" xfId="0" applyFont="1" applyBorder="1" applyAlignment="1">
      <alignment horizontal="left" vertical="center"/>
    </xf>
    <xf numFmtId="0" fontId="30" fillId="0" borderId="104" xfId="0" applyFont="1" applyBorder="1">
      <alignment vertical="center"/>
    </xf>
    <xf numFmtId="0" fontId="30" fillId="0" borderId="102" xfId="0" applyFont="1" applyBorder="1">
      <alignment vertical="center"/>
    </xf>
    <xf numFmtId="0" fontId="30" fillId="0" borderId="103" xfId="0" applyFont="1" applyBorder="1">
      <alignment vertical="center"/>
    </xf>
    <xf numFmtId="194" fontId="30" fillId="13" borderId="140" xfId="0" applyNumberFormat="1" applyFont="1" applyFill="1" applyBorder="1" applyAlignment="1">
      <alignment horizontal="right" vertical="center"/>
    </xf>
    <xf numFmtId="194" fontId="30" fillId="13" borderId="149" xfId="0" applyNumberFormat="1" applyFont="1" applyFill="1" applyBorder="1" applyAlignment="1">
      <alignment horizontal="right" vertical="center"/>
    </xf>
    <xf numFmtId="194" fontId="30" fillId="13" borderId="141" xfId="0" applyNumberFormat="1" applyFont="1" applyFill="1" applyBorder="1" applyAlignment="1">
      <alignment horizontal="right" vertical="center"/>
    </xf>
    <xf numFmtId="194" fontId="30" fillId="13" borderId="150" xfId="0" applyNumberFormat="1" applyFont="1" applyFill="1" applyBorder="1" applyAlignment="1">
      <alignment horizontal="right" vertical="center"/>
    </xf>
    <xf numFmtId="189" fontId="30" fillId="6" borderId="142" xfId="1" applyNumberFormat="1" applyFont="1" applyFill="1" applyBorder="1" applyAlignment="1">
      <alignment horizontal="right" vertical="center"/>
    </xf>
    <xf numFmtId="189" fontId="30" fillId="6" borderId="151" xfId="1" applyNumberFormat="1" applyFont="1" applyFill="1" applyBorder="1" applyAlignment="1">
      <alignment horizontal="right" vertical="center"/>
    </xf>
    <xf numFmtId="189" fontId="30" fillId="6" borderId="140" xfId="1" applyNumberFormat="1" applyFont="1" applyFill="1" applyBorder="1" applyAlignment="1">
      <alignment horizontal="right" vertical="center"/>
    </xf>
    <xf numFmtId="189" fontId="30" fillId="6" borderId="149" xfId="1" applyNumberFormat="1" applyFont="1" applyFill="1" applyBorder="1" applyAlignment="1">
      <alignment horizontal="right" vertical="center"/>
    </xf>
    <xf numFmtId="185" fontId="30" fillId="6" borderId="143" xfId="0" applyNumberFormat="1" applyFont="1" applyFill="1" applyBorder="1" applyAlignment="1">
      <alignment horizontal="right" vertical="center"/>
    </xf>
    <xf numFmtId="185" fontId="30" fillId="6" borderId="152" xfId="0" applyNumberFormat="1" applyFont="1" applyFill="1" applyBorder="1" applyAlignment="1">
      <alignment horizontal="right" vertical="center"/>
    </xf>
    <xf numFmtId="0" fontId="33" fillId="9" borderId="153" xfId="0" applyFont="1" applyFill="1" applyBorder="1" applyAlignment="1">
      <alignment horizontal="center" vertical="center"/>
    </xf>
    <xf numFmtId="0" fontId="33" fillId="9" borderId="112" xfId="0" applyFont="1" applyFill="1" applyBorder="1" applyAlignment="1">
      <alignment horizontal="center" vertical="center"/>
    </xf>
    <xf numFmtId="0" fontId="33" fillId="9" borderId="156" xfId="0" applyFont="1" applyFill="1" applyBorder="1" applyAlignment="1">
      <alignment horizontal="center" vertical="center"/>
    </xf>
    <xf numFmtId="0" fontId="33" fillId="9" borderId="89" xfId="0" applyFont="1" applyFill="1" applyBorder="1" applyAlignment="1">
      <alignment horizontal="center" vertical="center" wrapText="1"/>
    </xf>
    <xf numFmtId="0" fontId="33" fillId="9" borderId="36" xfId="0" applyFont="1" applyFill="1" applyBorder="1" applyAlignment="1">
      <alignment horizontal="center" vertical="center" wrapText="1"/>
    </xf>
    <xf numFmtId="0" fontId="33" fillId="9" borderId="94" xfId="0" applyFont="1" applyFill="1" applyBorder="1" applyAlignment="1">
      <alignment horizontal="center" vertical="center" wrapText="1"/>
    </xf>
    <xf numFmtId="0" fontId="33" fillId="9" borderId="0" xfId="0" applyFont="1" applyFill="1" applyAlignment="1">
      <alignment horizontal="center" vertical="center" wrapText="1"/>
    </xf>
    <xf numFmtId="0" fontId="33" fillId="9" borderId="98" xfId="0" applyFont="1" applyFill="1" applyBorder="1" applyAlignment="1">
      <alignment horizontal="center" vertical="center" wrapText="1"/>
    </xf>
    <xf numFmtId="0" fontId="33" fillId="9" borderId="18" xfId="0" applyFont="1" applyFill="1" applyBorder="1" applyAlignment="1">
      <alignment horizontal="center" vertical="center" wrapText="1"/>
    </xf>
    <xf numFmtId="0" fontId="33" fillId="9" borderId="35" xfId="0" applyFont="1" applyFill="1" applyBorder="1" applyAlignment="1">
      <alignment horizontal="center" vertical="center" wrapText="1"/>
    </xf>
    <xf numFmtId="0" fontId="33" fillId="9" borderId="37" xfId="0" applyFont="1" applyFill="1" applyBorder="1" applyAlignment="1">
      <alignment horizontal="center" vertical="center" wrapText="1"/>
    </xf>
    <xf numFmtId="0" fontId="33" fillId="9" borderId="14" xfId="0" applyFont="1" applyFill="1" applyBorder="1" applyAlignment="1">
      <alignment horizontal="center" vertical="center" wrapText="1"/>
    </xf>
    <xf numFmtId="0" fontId="33" fillId="9" borderId="13" xfId="0" applyFont="1" applyFill="1" applyBorder="1" applyAlignment="1">
      <alignment horizontal="center" vertical="center" wrapText="1"/>
    </xf>
    <xf numFmtId="0" fontId="33" fillId="9" borderId="17" xfId="0" applyFont="1" applyFill="1" applyBorder="1" applyAlignment="1">
      <alignment horizontal="center" vertical="center" wrapText="1"/>
    </xf>
    <xf numFmtId="0" fontId="33" fillId="9" borderId="19" xfId="0" applyFont="1" applyFill="1" applyBorder="1" applyAlignment="1">
      <alignment horizontal="center" vertical="center" wrapText="1"/>
    </xf>
    <xf numFmtId="0" fontId="33" fillId="9" borderId="154" xfId="0" applyFont="1" applyFill="1" applyBorder="1" applyAlignment="1">
      <alignment horizontal="center" vertical="center" wrapText="1"/>
    </xf>
    <xf numFmtId="0" fontId="33" fillId="9" borderId="117" xfId="0" applyFont="1" applyFill="1" applyBorder="1" applyAlignment="1">
      <alignment horizontal="center" vertical="center" wrapText="1"/>
    </xf>
    <xf numFmtId="0" fontId="33" fillId="9" borderId="157" xfId="0" applyFont="1" applyFill="1" applyBorder="1" applyAlignment="1">
      <alignment horizontal="center" vertical="center" wrapText="1"/>
    </xf>
    <xf numFmtId="0" fontId="36" fillId="11" borderId="58" xfId="0" applyFont="1" applyFill="1" applyBorder="1" applyAlignment="1">
      <alignment horizontal="center" vertical="center" wrapText="1"/>
    </xf>
    <xf numFmtId="0" fontId="36" fillId="11" borderId="59" xfId="0" applyFont="1" applyFill="1" applyBorder="1" applyAlignment="1">
      <alignment horizontal="center" vertical="center" wrapText="1"/>
    </xf>
    <xf numFmtId="0" fontId="36" fillId="11" borderId="155" xfId="0" applyFont="1" applyFill="1" applyBorder="1" applyAlignment="1">
      <alignment horizontal="center" vertical="center" wrapText="1"/>
    </xf>
    <xf numFmtId="0" fontId="30" fillId="13" borderId="4" xfId="0" applyFont="1" applyFill="1" applyBorder="1" applyAlignment="1">
      <alignment horizontal="right" vertical="center"/>
    </xf>
    <xf numFmtId="0" fontId="30" fillId="13" borderId="39" xfId="0" applyFont="1" applyFill="1" applyBorder="1" applyAlignment="1">
      <alignment horizontal="right" vertical="center"/>
    </xf>
    <xf numFmtId="0" fontId="30" fillId="13" borderId="136" xfId="0" applyFont="1" applyFill="1" applyBorder="1" applyAlignment="1">
      <alignment horizontal="right" vertical="center"/>
    </xf>
    <xf numFmtId="0" fontId="30" fillId="13" borderId="144" xfId="0" applyFont="1" applyFill="1" applyBorder="1" applyAlignment="1">
      <alignment horizontal="right" vertical="center"/>
    </xf>
    <xf numFmtId="193" fontId="30" fillId="13" borderId="137" xfId="0" applyNumberFormat="1" applyFont="1" applyFill="1" applyBorder="1" applyAlignment="1">
      <alignment horizontal="right" vertical="center"/>
    </xf>
    <xf numFmtId="193" fontId="30" fillId="13" borderId="145" xfId="0" applyNumberFormat="1" applyFont="1" applyFill="1" applyBorder="1" applyAlignment="1">
      <alignment horizontal="right" vertical="center"/>
    </xf>
    <xf numFmtId="193" fontId="30" fillId="13" borderId="138" xfId="0" applyNumberFormat="1" applyFont="1" applyFill="1" applyBorder="1" applyAlignment="1">
      <alignment horizontal="right" vertical="center"/>
    </xf>
    <xf numFmtId="193" fontId="30" fillId="13" borderId="146" xfId="0" applyNumberFormat="1" applyFont="1" applyFill="1" applyBorder="1" applyAlignment="1">
      <alignment horizontal="right" vertical="center"/>
    </xf>
    <xf numFmtId="0" fontId="30" fillId="13" borderId="139" xfId="0" applyFont="1" applyFill="1" applyBorder="1" applyAlignment="1">
      <alignment horizontal="right" vertical="center"/>
    </xf>
    <xf numFmtId="0" fontId="30" fillId="13" borderId="147" xfId="0" applyFont="1" applyFill="1" applyBorder="1" applyAlignment="1">
      <alignment horizontal="right" vertical="center"/>
    </xf>
    <xf numFmtId="0" fontId="30" fillId="13" borderId="137" xfId="0" applyNumberFormat="1" applyFont="1" applyFill="1" applyBorder="1" applyAlignment="1">
      <alignment horizontal="right" vertical="center"/>
    </xf>
    <xf numFmtId="0" fontId="30" fillId="13" borderId="145" xfId="0" applyNumberFormat="1" applyFont="1" applyFill="1" applyBorder="1" applyAlignment="1">
      <alignment horizontal="right" vertical="center"/>
    </xf>
    <xf numFmtId="0" fontId="33" fillId="9" borderId="62" xfId="0" applyFont="1" applyFill="1" applyBorder="1" applyAlignment="1">
      <alignment horizontal="center" vertical="center" wrapText="1"/>
    </xf>
    <xf numFmtId="0" fontId="33" fillId="9" borderId="122" xfId="0" applyFont="1" applyFill="1" applyBorder="1" applyAlignment="1">
      <alignment horizontal="center" vertical="center" wrapText="1"/>
    </xf>
    <xf numFmtId="0" fontId="33" fillId="9" borderId="70" xfId="0" applyFont="1" applyFill="1" applyBorder="1" applyAlignment="1">
      <alignment horizontal="center" vertical="center" wrapText="1"/>
    </xf>
    <xf numFmtId="0" fontId="33" fillId="9" borderId="121" xfId="0" applyFont="1" applyFill="1" applyBorder="1" applyAlignment="1">
      <alignment horizontal="center" vertical="center"/>
    </xf>
    <xf numFmtId="0" fontId="33" fillId="9" borderId="119" xfId="0" applyFont="1" applyFill="1" applyBorder="1" applyAlignment="1">
      <alignment horizontal="center" vertical="center"/>
    </xf>
    <xf numFmtId="0" fontId="30" fillId="13" borderId="2" xfId="0" applyFont="1" applyFill="1" applyBorder="1" applyAlignment="1">
      <alignment horizontal="right" vertical="center"/>
    </xf>
    <xf numFmtId="0" fontId="30" fillId="13" borderId="46" xfId="0" applyFont="1" applyFill="1" applyBorder="1" applyAlignment="1">
      <alignment horizontal="right" vertical="center"/>
    </xf>
    <xf numFmtId="193" fontId="30" fillId="13" borderId="169" xfId="0" applyNumberFormat="1" applyFont="1" applyFill="1" applyBorder="1" applyAlignment="1">
      <alignment horizontal="right" vertical="center"/>
    </xf>
    <xf numFmtId="193" fontId="30" fillId="13" borderId="170" xfId="0" applyNumberFormat="1" applyFont="1" applyFill="1" applyBorder="1" applyAlignment="1">
      <alignment horizontal="right" vertical="center"/>
    </xf>
    <xf numFmtId="0" fontId="33" fillId="9" borderId="61" xfId="0" applyFont="1" applyFill="1" applyBorder="1" applyAlignment="1">
      <alignment horizontal="center" vertical="center" wrapText="1"/>
    </xf>
    <xf numFmtId="0" fontId="33" fillId="9" borderId="118" xfId="0" applyFont="1" applyFill="1" applyBorder="1" applyAlignment="1">
      <alignment horizontal="center" vertical="center" wrapText="1"/>
    </xf>
    <xf numFmtId="0" fontId="33" fillId="9" borderId="69" xfId="0" applyFont="1" applyFill="1" applyBorder="1" applyAlignment="1">
      <alignment horizontal="center" vertical="center" wrapText="1"/>
    </xf>
    <xf numFmtId="0" fontId="33" fillId="9" borderId="59" xfId="0" applyFont="1" applyFill="1" applyBorder="1" applyAlignment="1">
      <alignment horizontal="center" vertical="center" wrapText="1"/>
    </xf>
    <xf numFmtId="0" fontId="33" fillId="9" borderId="119" xfId="0" applyFont="1" applyFill="1" applyBorder="1" applyAlignment="1">
      <alignment horizontal="center" vertical="center" wrapText="1"/>
    </xf>
    <xf numFmtId="0" fontId="33" fillId="9" borderId="67" xfId="0" applyFont="1" applyFill="1" applyBorder="1" applyAlignment="1">
      <alignment horizontal="center" vertical="center" wrapText="1"/>
    </xf>
    <xf numFmtId="0" fontId="33" fillId="9" borderId="155" xfId="0" applyFont="1" applyFill="1" applyBorder="1" applyAlignment="1">
      <alignment horizontal="center" vertical="center" wrapText="1"/>
    </xf>
    <xf numFmtId="0" fontId="33" fillId="9" borderId="120" xfId="0" applyFont="1" applyFill="1" applyBorder="1" applyAlignment="1">
      <alignment horizontal="center" vertical="center" wrapText="1"/>
    </xf>
    <xf numFmtId="0" fontId="33" fillId="9" borderId="158" xfId="0" applyFont="1" applyFill="1" applyBorder="1" applyAlignment="1">
      <alignment horizontal="center" vertical="center" wrapText="1"/>
    </xf>
    <xf numFmtId="0" fontId="33" fillId="9" borderId="58" xfId="0" applyFont="1" applyFill="1" applyBorder="1" applyAlignment="1">
      <alignment horizontal="center" vertical="center" wrapText="1"/>
    </xf>
    <xf numFmtId="0" fontId="33" fillId="9" borderId="121" xfId="0" applyFont="1" applyFill="1" applyBorder="1" applyAlignment="1">
      <alignment horizontal="center" vertical="center" wrapText="1"/>
    </xf>
    <xf numFmtId="0" fontId="33" fillId="9" borderId="66" xfId="0" applyFont="1" applyFill="1" applyBorder="1" applyAlignment="1">
      <alignment horizontal="center" vertical="center" wrapText="1"/>
    </xf>
    <xf numFmtId="0" fontId="30" fillId="0" borderId="115" xfId="0" applyFont="1" applyBorder="1" applyAlignment="1">
      <alignment horizontal="left" vertical="center"/>
    </xf>
    <xf numFmtId="0" fontId="30" fillId="6" borderId="51"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54" xfId="0" applyFont="1" applyFill="1" applyBorder="1" applyAlignment="1">
      <alignment horizontal="center" vertical="center" wrapText="1"/>
    </xf>
    <xf numFmtId="0" fontId="30" fillId="6" borderId="46" xfId="0" applyFont="1" applyFill="1" applyBorder="1" applyAlignment="1">
      <alignment horizontal="center" vertical="center" wrapText="1"/>
    </xf>
    <xf numFmtId="0" fontId="30" fillId="6" borderId="41" xfId="0" applyFont="1" applyFill="1" applyBorder="1" applyAlignment="1">
      <alignment horizontal="center" vertical="center" wrapText="1"/>
    </xf>
    <xf numFmtId="0" fontId="30" fillId="6" borderId="1" xfId="0" applyFont="1" applyFill="1" applyBorder="1" applyAlignment="1">
      <alignment horizontal="center" vertical="center"/>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0" xfId="0" applyFont="1" applyFill="1" applyBorder="1" applyAlignment="1">
      <alignment horizontal="center" vertical="center"/>
    </xf>
    <xf numFmtId="0" fontId="30" fillId="6" borderId="46" xfId="0" applyFont="1" applyFill="1" applyBorder="1" applyAlignment="1">
      <alignment horizontal="center" vertical="center"/>
    </xf>
    <xf numFmtId="0" fontId="30" fillId="6" borderId="41" xfId="0" applyFont="1" applyFill="1" applyBorder="1" applyAlignment="1">
      <alignment horizontal="center" vertical="center"/>
    </xf>
    <xf numFmtId="0" fontId="30" fillId="0" borderId="116" xfId="0" applyFont="1" applyBorder="1" applyAlignment="1">
      <alignment horizontal="left" vertical="center"/>
    </xf>
    <xf numFmtId="0" fontId="30" fillId="0" borderId="116" xfId="0" applyFont="1" applyBorder="1" applyAlignment="1">
      <alignment vertical="center" shrinkToFit="1"/>
    </xf>
    <xf numFmtId="0" fontId="30" fillId="0" borderId="114" xfId="0" applyFont="1" applyBorder="1" applyAlignment="1">
      <alignment vertical="center" shrinkToFit="1"/>
    </xf>
    <xf numFmtId="0" fontId="30" fillId="0" borderId="115" xfId="0" applyFont="1" applyBorder="1" applyAlignment="1">
      <alignment vertical="center" shrinkToFit="1"/>
    </xf>
    <xf numFmtId="0" fontId="33" fillId="5" borderId="89" xfId="0" applyFont="1" applyFill="1" applyBorder="1" applyAlignment="1">
      <alignment horizontal="center" vertical="center" wrapText="1"/>
    </xf>
    <xf numFmtId="0" fontId="33" fillId="5" borderId="94" xfId="0" applyFont="1" applyFill="1" applyBorder="1" applyAlignment="1">
      <alignment horizontal="center" vertical="center" wrapText="1"/>
    </xf>
    <xf numFmtId="0" fontId="33" fillId="5" borderId="98" xfId="0" applyFont="1" applyFill="1" applyBorder="1" applyAlignment="1">
      <alignment horizontal="center" vertical="center" wrapText="1"/>
    </xf>
    <xf numFmtId="0" fontId="33" fillId="5" borderId="57" xfId="0" applyFont="1" applyFill="1" applyBorder="1" applyAlignment="1">
      <alignment horizontal="center" vertical="center" wrapText="1"/>
    </xf>
    <xf numFmtId="0" fontId="33" fillId="5" borderId="96" xfId="0" applyFont="1" applyFill="1" applyBorder="1" applyAlignment="1">
      <alignment horizontal="center" vertical="center" wrapText="1"/>
    </xf>
    <xf numFmtId="0" fontId="33" fillId="5" borderId="65" xfId="0" applyFont="1" applyFill="1" applyBorder="1" applyAlignment="1">
      <alignment horizontal="center" vertical="center" wrapText="1"/>
    </xf>
    <xf numFmtId="0" fontId="33" fillId="5" borderId="93" xfId="0" applyFont="1" applyFill="1" applyBorder="1" applyAlignment="1">
      <alignment horizontal="center" vertical="center" wrapText="1"/>
    </xf>
    <xf numFmtId="0" fontId="33" fillId="5" borderId="95" xfId="0" applyFont="1" applyFill="1" applyBorder="1" applyAlignment="1">
      <alignment horizontal="center" vertical="center" wrapText="1"/>
    </xf>
    <xf numFmtId="0" fontId="33" fillId="5" borderId="99" xfId="0" applyFont="1" applyFill="1" applyBorder="1" applyAlignment="1">
      <alignment horizontal="center" vertical="center" wrapText="1"/>
    </xf>
    <xf numFmtId="0" fontId="30" fillId="0" borderId="103" xfId="0" applyFont="1" applyBorder="1" applyAlignment="1">
      <alignment horizontal="left" vertical="center"/>
    </xf>
    <xf numFmtId="0" fontId="36" fillId="5" borderId="131" xfId="0" applyFont="1" applyFill="1" applyBorder="1" applyAlignment="1">
      <alignment horizontal="center" vertical="center" wrapText="1"/>
    </xf>
    <xf numFmtId="0" fontId="36" fillId="5" borderId="99" xfId="0" applyFont="1" applyFill="1" applyBorder="1" applyAlignment="1">
      <alignment horizontal="center" vertical="center" wrapText="1"/>
    </xf>
    <xf numFmtId="0" fontId="36" fillId="5" borderId="132" xfId="0" applyFont="1" applyFill="1" applyBorder="1" applyAlignment="1">
      <alignment horizontal="center" vertical="center" wrapText="1"/>
    </xf>
    <xf numFmtId="0" fontId="36" fillId="5" borderId="64" xfId="0" applyFont="1" applyFill="1" applyBorder="1" applyAlignment="1">
      <alignment horizontal="center" vertical="center" wrapText="1"/>
    </xf>
    <xf numFmtId="0" fontId="33" fillId="5" borderId="36" xfId="0" applyFont="1" applyFill="1" applyBorder="1" applyAlignment="1">
      <alignment horizontal="center" vertical="center" wrapText="1"/>
    </xf>
    <xf numFmtId="0" fontId="33" fillId="5" borderId="0" xfId="0" applyFont="1" applyFill="1" applyAlignment="1">
      <alignment horizontal="center" vertical="center" wrapText="1"/>
    </xf>
    <xf numFmtId="0" fontId="33" fillId="5" borderId="18" xfId="0" applyFont="1" applyFill="1" applyBorder="1" applyAlignment="1">
      <alignment horizontal="center" vertical="center" wrapText="1"/>
    </xf>
    <xf numFmtId="0" fontId="33" fillId="5" borderId="35" xfId="0" applyFont="1" applyFill="1" applyBorder="1" applyAlignment="1">
      <alignment horizontal="center" vertical="center" wrapText="1"/>
    </xf>
    <xf numFmtId="0" fontId="33" fillId="5" borderId="37" xfId="0" applyFont="1" applyFill="1" applyBorder="1" applyAlignment="1">
      <alignment horizontal="center" vertical="center" wrapText="1"/>
    </xf>
    <xf numFmtId="0" fontId="33" fillId="5" borderId="38" xfId="0" applyFont="1" applyFill="1" applyBorder="1" applyAlignment="1">
      <alignment horizontal="center" vertical="center" wrapText="1"/>
    </xf>
    <xf numFmtId="0" fontId="33" fillId="5" borderId="97" xfId="0" applyFont="1" applyFill="1" applyBorder="1" applyAlignment="1">
      <alignment horizontal="center" vertical="center" wrapText="1"/>
    </xf>
    <xf numFmtId="0" fontId="33" fillId="5" borderId="100" xfId="0" applyFont="1" applyFill="1" applyBorder="1" applyAlignment="1">
      <alignment horizontal="center" vertical="center" wrapText="1"/>
    </xf>
    <xf numFmtId="0" fontId="33" fillId="5" borderId="78" xfId="0" applyFont="1" applyFill="1" applyBorder="1" applyAlignment="1">
      <alignment horizontal="center" vertical="center"/>
    </xf>
    <xf numFmtId="0" fontId="33" fillId="5" borderId="72" xfId="0" applyFont="1" applyFill="1" applyBorder="1" applyAlignment="1">
      <alignment horizontal="center" vertical="center"/>
    </xf>
    <xf numFmtId="0" fontId="33" fillId="8" borderId="80" xfId="0" applyFont="1" applyFill="1" applyBorder="1" applyAlignment="1">
      <alignment horizontal="center" vertical="center"/>
    </xf>
    <xf numFmtId="0" fontId="33" fillId="8" borderId="81" xfId="0" applyFont="1" applyFill="1" applyBorder="1" applyAlignment="1">
      <alignment horizontal="center" vertical="center"/>
    </xf>
    <xf numFmtId="0" fontId="33" fillId="8" borderId="82" xfId="0" applyFont="1" applyFill="1" applyBorder="1" applyAlignment="1">
      <alignment horizontal="center" vertical="center"/>
    </xf>
    <xf numFmtId="0" fontId="34" fillId="0" borderId="81" xfId="0" applyFont="1" applyFill="1" applyBorder="1" applyAlignment="1">
      <alignment horizontal="center" vertical="center"/>
    </xf>
    <xf numFmtId="0" fontId="34" fillId="0" borderId="83" xfId="0" applyFont="1" applyFill="1" applyBorder="1" applyAlignment="1">
      <alignment horizontal="center" vertical="center"/>
    </xf>
    <xf numFmtId="0" fontId="34" fillId="0" borderId="84" xfId="0" applyFont="1" applyFill="1" applyBorder="1" applyAlignment="1">
      <alignment horizontal="center" vertical="center"/>
    </xf>
    <xf numFmtId="49" fontId="34" fillId="0" borderId="84" xfId="0" applyNumberFormat="1" applyFont="1" applyFill="1" applyBorder="1" applyAlignment="1">
      <alignment horizontal="center" vertical="center"/>
    </xf>
    <xf numFmtId="49" fontId="34" fillId="0" borderId="83" xfId="0" applyNumberFormat="1" applyFont="1" applyFill="1" applyBorder="1" applyAlignment="1">
      <alignment horizontal="center" vertical="center"/>
    </xf>
    <xf numFmtId="189" fontId="34" fillId="0" borderId="68" xfId="1" applyNumberFormat="1" applyFont="1" applyFill="1" applyBorder="1" applyAlignment="1">
      <alignment horizontal="center" vertical="center"/>
    </xf>
    <xf numFmtId="189" fontId="34" fillId="0" borderId="66" xfId="1" applyNumberFormat="1" applyFont="1" applyFill="1" applyBorder="1" applyAlignment="1">
      <alignment horizontal="center" vertical="center"/>
    </xf>
    <xf numFmtId="185" fontId="34" fillId="0" borderId="84" xfId="0" applyNumberFormat="1" applyFont="1" applyFill="1" applyBorder="1" applyAlignment="1">
      <alignment horizontal="center" vertical="center"/>
    </xf>
    <xf numFmtId="185" fontId="34" fillId="0" borderId="81" xfId="0" applyNumberFormat="1" applyFont="1" applyFill="1" applyBorder="1" applyAlignment="1">
      <alignment horizontal="center" vertical="center"/>
    </xf>
    <xf numFmtId="38" fontId="34" fillId="0" borderId="85" xfId="3" applyFont="1" applyFill="1" applyBorder="1" applyAlignment="1">
      <alignment horizontal="center" vertical="center"/>
    </xf>
    <xf numFmtId="38" fontId="34" fillId="0" borderId="83" xfId="3" applyFont="1" applyFill="1" applyBorder="1" applyAlignment="1">
      <alignment horizontal="center" vertical="center"/>
    </xf>
    <xf numFmtId="38" fontId="34" fillId="0" borderId="68" xfId="3" applyFont="1" applyFill="1" applyBorder="1" applyAlignment="1">
      <alignment horizontal="center" vertical="center"/>
    </xf>
    <xf numFmtId="38" fontId="34" fillId="0" borderId="66" xfId="3" applyFont="1" applyFill="1" applyBorder="1" applyAlignment="1">
      <alignment horizontal="center" vertical="center"/>
    </xf>
    <xf numFmtId="38" fontId="34" fillId="0" borderId="88" xfId="3" applyFont="1" applyFill="1" applyBorder="1" applyAlignment="1">
      <alignment horizontal="center" vertical="center"/>
    </xf>
    <xf numFmtId="38" fontId="34" fillId="0" borderId="87" xfId="3" applyFont="1" applyFill="1" applyBorder="1" applyAlignment="1">
      <alignment horizontal="center" vertical="center"/>
    </xf>
    <xf numFmtId="0" fontId="33" fillId="5" borderId="48" xfId="0" applyFont="1" applyFill="1" applyBorder="1" applyAlignment="1">
      <alignment horizontal="center" vertical="center"/>
    </xf>
    <xf numFmtId="0" fontId="33" fillId="5" borderId="50" xfId="0" applyFont="1" applyFill="1" applyBorder="1" applyAlignment="1">
      <alignment horizontal="center" vertical="center"/>
    </xf>
    <xf numFmtId="0" fontId="33" fillId="5" borderId="49" xfId="0" applyFont="1" applyFill="1" applyBorder="1" applyAlignment="1">
      <alignment horizontal="center" vertical="center"/>
    </xf>
    <xf numFmtId="0" fontId="33" fillId="5" borderId="13" xfId="0" applyFont="1" applyFill="1" applyBorder="1" applyAlignment="1">
      <alignment horizontal="center" vertical="center" wrapText="1"/>
    </xf>
    <xf numFmtId="0" fontId="33" fillId="5" borderId="19"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17" xfId="0" applyFont="1" applyFill="1" applyBorder="1" applyAlignment="1">
      <alignment horizontal="center" vertical="center" wrapText="1"/>
    </xf>
    <xf numFmtId="0" fontId="33" fillId="5" borderId="34" xfId="0" applyFont="1" applyFill="1" applyBorder="1" applyAlignment="1">
      <alignment horizontal="center" vertical="center" wrapText="1"/>
    </xf>
    <xf numFmtId="0" fontId="33" fillId="5" borderId="12" xfId="0" applyFont="1" applyFill="1" applyBorder="1" applyAlignment="1">
      <alignment horizontal="center" vertical="center" wrapText="1"/>
    </xf>
    <xf numFmtId="0" fontId="33" fillId="5" borderId="16" xfId="0" applyFont="1" applyFill="1" applyBorder="1" applyAlignment="1">
      <alignment horizontal="center" vertical="center" wrapText="1"/>
    </xf>
    <xf numFmtId="0" fontId="36" fillId="5" borderId="90" xfId="0" applyFont="1" applyFill="1" applyBorder="1" applyAlignment="1">
      <alignment horizontal="center" vertical="center" wrapText="1"/>
    </xf>
    <xf numFmtId="0" fontId="36" fillId="5" borderId="91" xfId="0" applyFont="1" applyFill="1" applyBorder="1" applyAlignment="1">
      <alignment horizontal="center" vertical="center" wrapText="1"/>
    </xf>
    <xf numFmtId="0" fontId="36" fillId="5" borderId="92" xfId="0" applyFont="1" applyFill="1" applyBorder="1" applyAlignment="1">
      <alignment horizontal="center" vertical="center" wrapText="1"/>
    </xf>
    <xf numFmtId="0" fontId="33" fillId="7" borderId="52" xfId="0" applyFont="1" applyFill="1" applyBorder="1" applyAlignment="1">
      <alignment horizontal="center" vertical="center"/>
    </xf>
    <xf numFmtId="0" fontId="33" fillId="7" borderId="53" xfId="0" applyFont="1" applyFill="1" applyBorder="1" applyAlignment="1">
      <alignment horizontal="center" vertical="center"/>
    </xf>
    <xf numFmtId="0" fontId="33" fillId="7" borderId="43" xfId="0" applyFont="1" applyFill="1" applyBorder="1" applyAlignment="1">
      <alignment horizontal="center" vertical="center"/>
    </xf>
    <xf numFmtId="0" fontId="34" fillId="0" borderId="42" xfId="0" applyFont="1" applyFill="1" applyBorder="1" applyAlignment="1">
      <alignment horizontal="center" vertical="center"/>
    </xf>
    <xf numFmtId="0" fontId="34" fillId="0" borderId="87" xfId="0" applyFont="1" applyFill="1" applyBorder="1" applyAlignment="1">
      <alignment horizontal="center" vertical="center"/>
    </xf>
    <xf numFmtId="0" fontId="34" fillId="0" borderId="88" xfId="0" applyFont="1" applyFill="1" applyBorder="1" applyAlignment="1">
      <alignment horizontal="center" vertical="center"/>
    </xf>
    <xf numFmtId="49" fontId="34" fillId="0" borderId="88" xfId="3" applyNumberFormat="1" applyFont="1" applyFill="1" applyBorder="1" applyAlignment="1">
      <alignment horizontal="center" vertical="center"/>
    </xf>
    <xf numFmtId="49" fontId="34" fillId="0" borderId="87" xfId="3" applyNumberFormat="1" applyFont="1" applyFill="1" applyBorder="1" applyAlignment="1">
      <alignment horizontal="center" vertical="center"/>
    </xf>
    <xf numFmtId="189" fontId="34" fillId="0" borderId="88" xfId="0" applyNumberFormat="1" applyFont="1" applyFill="1" applyBorder="1" applyAlignment="1">
      <alignment horizontal="center" vertical="center"/>
    </xf>
    <xf numFmtId="185" fontId="34" fillId="0" borderId="88" xfId="0" applyNumberFormat="1" applyFont="1" applyFill="1" applyBorder="1" applyAlignment="1">
      <alignment horizontal="center" vertical="center"/>
    </xf>
    <xf numFmtId="185" fontId="34" fillId="0" borderId="53" xfId="0" applyNumberFormat="1" applyFont="1" applyFill="1" applyBorder="1" applyAlignment="1">
      <alignment horizontal="center" vertical="center"/>
    </xf>
    <xf numFmtId="38" fontId="34" fillId="0" borderId="42" xfId="3" applyFont="1" applyFill="1" applyBorder="1" applyAlignment="1">
      <alignment horizontal="center" vertical="center"/>
    </xf>
    <xf numFmtId="194" fontId="44" fillId="0" borderId="171" xfId="3" applyNumberFormat="1" applyFont="1" applyFill="1" applyBorder="1" applyAlignment="1">
      <alignment horizontal="center" vertical="center"/>
    </xf>
    <xf numFmtId="0" fontId="43" fillId="0" borderId="171" xfId="0" applyFont="1" applyFill="1" applyBorder="1" applyAlignment="1">
      <alignment horizontal="right" vertical="center"/>
    </xf>
    <xf numFmtId="0" fontId="33" fillId="7" borderId="63" xfId="0" applyFont="1" applyFill="1" applyBorder="1" applyAlignment="1">
      <alignment horizontal="left" vertical="center"/>
    </xf>
    <xf numFmtId="0" fontId="33" fillId="7" borderId="64" xfId="0" applyFont="1" applyFill="1" applyBorder="1" applyAlignment="1">
      <alignment horizontal="left" vertical="center"/>
    </xf>
    <xf numFmtId="0" fontId="33" fillId="7" borderId="65" xfId="0" applyFont="1" applyFill="1" applyBorder="1" applyAlignment="1">
      <alignment horizontal="left" vertical="center"/>
    </xf>
    <xf numFmtId="0" fontId="33" fillId="8" borderId="71" xfId="0" applyFont="1" applyFill="1" applyBorder="1" applyAlignment="1">
      <alignment horizontal="center" vertical="center"/>
    </xf>
    <xf numFmtId="0" fontId="33" fillId="8" borderId="72" xfId="0" applyFont="1" applyFill="1" applyBorder="1" applyAlignment="1">
      <alignment horizontal="center" vertical="center"/>
    </xf>
    <xf numFmtId="0" fontId="33" fillId="8" borderId="73" xfId="0" applyFont="1" applyFill="1" applyBorder="1" applyAlignment="1">
      <alignment horizontal="center" vertical="center"/>
    </xf>
    <xf numFmtId="0" fontId="34" fillId="0" borderId="72" xfId="0" applyFont="1" applyFill="1" applyBorder="1" applyAlignment="1">
      <alignment horizontal="center" vertical="center"/>
    </xf>
    <xf numFmtId="0" fontId="34" fillId="0" borderId="74" xfId="0" applyFont="1" applyFill="1" applyBorder="1" applyAlignment="1">
      <alignment horizontal="center" vertical="center"/>
    </xf>
    <xf numFmtId="0" fontId="34" fillId="0" borderId="75" xfId="0" applyFont="1" applyFill="1" applyBorder="1" applyAlignment="1">
      <alignment horizontal="center" vertical="center"/>
    </xf>
    <xf numFmtId="49" fontId="34" fillId="0" borderId="75" xfId="0" applyNumberFormat="1" applyFont="1" applyFill="1" applyBorder="1" applyAlignment="1">
      <alignment horizontal="center" vertical="center"/>
    </xf>
    <xf numFmtId="49" fontId="34" fillId="0" borderId="74" xfId="0" applyNumberFormat="1" applyFont="1" applyFill="1" applyBorder="1" applyAlignment="1">
      <alignment horizontal="center" vertical="center"/>
    </xf>
    <xf numFmtId="189" fontId="34" fillId="0" borderId="76" xfId="1" applyNumberFormat="1" applyFont="1" applyFill="1" applyBorder="1" applyAlignment="1">
      <alignment horizontal="center" vertical="center"/>
    </xf>
    <xf numFmtId="189" fontId="34" fillId="0" borderId="77" xfId="1" applyNumberFormat="1" applyFont="1" applyFill="1" applyBorder="1" applyAlignment="1">
      <alignment horizontal="center" vertical="center"/>
    </xf>
    <xf numFmtId="0" fontId="29" fillId="0" borderId="0" xfId="0" applyFont="1" applyAlignment="1">
      <alignment horizontal="center" vertical="center"/>
    </xf>
    <xf numFmtId="0" fontId="33" fillId="7" borderId="55" xfId="0" applyFont="1" applyFill="1" applyBorder="1" applyAlignment="1">
      <alignment horizontal="right" vertical="center"/>
    </xf>
    <xf numFmtId="0" fontId="33" fillId="7" borderId="56" xfId="0" applyFont="1" applyFill="1" applyBorder="1" applyAlignment="1">
      <alignment horizontal="right" vertical="center"/>
    </xf>
    <xf numFmtId="0" fontId="33" fillId="7" borderId="57" xfId="0" applyFont="1" applyFill="1" applyBorder="1" applyAlignment="1">
      <alignment horizontal="right" vertical="center"/>
    </xf>
    <xf numFmtId="0" fontId="33" fillId="7" borderId="58" xfId="0" applyFont="1" applyFill="1" applyBorder="1" applyAlignment="1">
      <alignment horizontal="center" vertical="center" wrapText="1"/>
    </xf>
    <xf numFmtId="0" fontId="33" fillId="7" borderId="59" xfId="0" applyFont="1" applyFill="1" applyBorder="1" applyAlignment="1">
      <alignment horizontal="center" vertical="center"/>
    </xf>
    <xf numFmtId="0" fontId="33" fillId="7" borderId="66" xfId="0" applyFont="1" applyFill="1" applyBorder="1" applyAlignment="1">
      <alignment horizontal="center" vertical="center"/>
    </xf>
    <xf numFmtId="0" fontId="33" fillId="7" borderId="67" xfId="0" applyFont="1" applyFill="1" applyBorder="1" applyAlignment="1">
      <alignment horizontal="center" vertical="center"/>
    </xf>
    <xf numFmtId="0" fontId="33" fillId="7" borderId="59" xfId="0" applyFont="1" applyFill="1" applyBorder="1" applyAlignment="1">
      <alignment horizontal="center" vertical="center" wrapText="1"/>
    </xf>
    <xf numFmtId="0" fontId="33" fillId="7" borderId="60" xfId="0" applyFont="1" applyFill="1" applyBorder="1" applyAlignment="1">
      <alignment horizontal="center" vertical="center"/>
    </xf>
    <xf numFmtId="0" fontId="33" fillId="7" borderId="68" xfId="0" applyFont="1" applyFill="1" applyBorder="1" applyAlignment="1">
      <alignment horizontal="center" vertical="center"/>
    </xf>
    <xf numFmtId="0" fontId="33" fillId="7" borderId="61" xfId="0" applyFont="1" applyFill="1" applyBorder="1" applyAlignment="1">
      <alignment horizontal="center" vertical="center" wrapText="1"/>
    </xf>
    <xf numFmtId="0" fontId="33" fillId="7" borderId="69" xfId="0" applyFont="1" applyFill="1" applyBorder="1" applyAlignment="1">
      <alignment horizontal="center" vertical="center"/>
    </xf>
    <xf numFmtId="185" fontId="34" fillId="0" borderId="75" xfId="0" applyNumberFormat="1" applyFont="1" applyFill="1" applyBorder="1" applyAlignment="1">
      <alignment horizontal="center" vertical="center"/>
    </xf>
    <xf numFmtId="185" fontId="34" fillId="0" borderId="72" xfId="0" applyNumberFormat="1" applyFont="1" applyFill="1" applyBorder="1" applyAlignment="1">
      <alignment horizontal="center" vertical="center"/>
    </xf>
    <xf numFmtId="38" fontId="34" fillId="0" borderId="78" xfId="3" applyFont="1" applyFill="1" applyBorder="1" applyAlignment="1">
      <alignment horizontal="center" vertical="center"/>
    </xf>
    <xf numFmtId="38" fontId="34" fillId="0" borderId="74" xfId="3" applyFont="1" applyFill="1" applyBorder="1" applyAlignment="1">
      <alignment horizontal="center" vertical="center"/>
    </xf>
    <xf numFmtId="38" fontId="34" fillId="0" borderId="76" xfId="3" applyFont="1" applyFill="1" applyBorder="1" applyAlignment="1">
      <alignment horizontal="center" vertical="center"/>
    </xf>
    <xf numFmtId="38" fontId="34" fillId="0" borderId="77" xfId="3" applyFont="1" applyFill="1" applyBorder="1" applyAlignment="1">
      <alignment horizontal="center" vertical="center"/>
    </xf>
    <xf numFmtId="0" fontId="33" fillId="7" borderId="62" xfId="0" applyFont="1" applyFill="1" applyBorder="1" applyAlignment="1">
      <alignment horizontal="center" vertical="center"/>
    </xf>
    <xf numFmtId="0" fontId="33" fillId="7" borderId="70" xfId="0" applyFont="1" applyFill="1" applyBorder="1" applyAlignment="1">
      <alignment horizontal="center" vertical="center"/>
    </xf>
    <xf numFmtId="189" fontId="34" fillId="0" borderId="79" xfId="1" applyNumberFormat="1" applyFont="1" applyFill="1" applyBorder="1" applyAlignment="1">
      <alignment horizontal="center" vertical="center"/>
    </xf>
    <xf numFmtId="189" fontId="34" fillId="0" borderId="86" xfId="1" applyNumberFormat="1" applyFont="1" applyFill="1" applyBorder="1" applyAlignment="1">
      <alignment horizontal="center" vertical="center"/>
    </xf>
    <xf numFmtId="189" fontId="34" fillId="0" borderId="88" xfId="1" applyNumberFormat="1" applyFont="1" applyFill="1" applyBorder="1" applyAlignment="1">
      <alignment horizontal="center" vertical="center"/>
    </xf>
    <xf numFmtId="189" fontId="34" fillId="0" borderId="44" xfId="1" applyNumberFormat="1" applyFont="1" applyFill="1" applyBorder="1" applyAlignment="1">
      <alignment horizontal="center" vertical="center"/>
    </xf>
    <xf numFmtId="0" fontId="6" fillId="0" borderId="5"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7" xfId="0" applyFont="1" applyBorder="1" applyAlignment="1">
      <alignment horizontal="justify" vertical="center" wrapText="1"/>
    </xf>
    <xf numFmtId="0" fontId="2" fillId="0" borderId="0" xfId="0" applyFont="1" applyAlignment="1">
      <alignment horizontal="center" vertical="center"/>
    </xf>
    <xf numFmtId="0" fontId="5" fillId="0" borderId="0" xfId="0" applyFont="1" applyAlignment="1">
      <alignment horizontal="left"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6" fillId="0" borderId="1" xfId="0" applyFont="1" applyBorder="1" applyAlignment="1">
      <alignment horizontal="justify" vertical="top" wrapText="1"/>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0" fontId="6" fillId="0" borderId="17" xfId="0" applyFont="1" applyBorder="1" applyAlignment="1">
      <alignment horizontal="justify" vertical="top" wrapText="1"/>
    </xf>
    <xf numFmtId="0" fontId="6" fillId="0" borderId="18" xfId="0" applyFont="1" applyBorder="1" applyAlignment="1">
      <alignment horizontal="justify" vertical="top" wrapText="1"/>
    </xf>
    <xf numFmtId="0" fontId="6" fillId="0" borderId="19" xfId="0" applyFont="1" applyBorder="1" applyAlignment="1">
      <alignment horizontal="justify" vertical="top" wrapText="1"/>
    </xf>
    <xf numFmtId="0" fontId="4" fillId="2" borderId="14" xfId="0" applyFont="1" applyFill="1" applyBorder="1" applyAlignment="1">
      <alignment horizontal="left" vertical="center"/>
    </xf>
    <xf numFmtId="0" fontId="4" fillId="2" borderId="0" xfId="0" applyFont="1" applyFill="1" applyAlignment="1">
      <alignment horizontal="left" vertical="center"/>
    </xf>
    <xf numFmtId="0" fontId="4" fillId="2" borderId="13" xfId="0" applyFont="1" applyFill="1" applyBorder="1" applyAlignment="1">
      <alignment horizontal="lef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181" fontId="6" fillId="0" borderId="8" xfId="0" applyNumberFormat="1" applyFont="1" applyBorder="1" applyAlignment="1">
      <alignment horizontal="right" vertical="center"/>
    </xf>
    <xf numFmtId="181" fontId="6" fillId="0" borderId="20" xfId="0" applyNumberFormat="1" applyFont="1" applyBorder="1" applyAlignment="1">
      <alignment horizontal="right" vertical="center"/>
    </xf>
    <xf numFmtId="0" fontId="6" fillId="0" borderId="1" xfId="0" applyFont="1" applyBorder="1" applyAlignment="1">
      <alignment horizontal="left" vertical="top" wrapText="1"/>
    </xf>
    <xf numFmtId="0" fontId="6" fillId="0" borderId="17" xfId="0" applyFont="1" applyBorder="1" applyAlignment="1">
      <alignment horizontal="left" vertical="top" wrapText="1"/>
    </xf>
    <xf numFmtId="0" fontId="6" fillId="0" borderId="1" xfId="0" applyFont="1" applyBorder="1" applyAlignment="1">
      <alignment horizontal="center" vertical="top" wrapText="1"/>
    </xf>
    <xf numFmtId="0" fontId="6" fillId="0" borderId="3" xfId="0" applyFont="1" applyBorder="1" applyAlignment="1">
      <alignment horizontal="center" vertical="top" wrapText="1"/>
    </xf>
    <xf numFmtId="177" fontId="6" fillId="0" borderId="1" xfId="0" applyNumberFormat="1" applyFont="1" applyBorder="1" applyAlignment="1">
      <alignment horizontal="left" vertical="center" wrapText="1"/>
    </xf>
    <xf numFmtId="177" fontId="6" fillId="0" borderId="2" xfId="0" applyNumberFormat="1" applyFont="1" applyBorder="1" applyAlignment="1">
      <alignment horizontal="left" vertical="center" wrapText="1"/>
    </xf>
    <xf numFmtId="177" fontId="6" fillId="0" borderId="3" xfId="0" applyNumberFormat="1" applyFont="1" applyBorder="1" applyAlignment="1">
      <alignment horizontal="left" vertical="center" wrapText="1"/>
    </xf>
    <xf numFmtId="0" fontId="6" fillId="0" borderId="5" xfId="0" applyFont="1" applyBorder="1" applyAlignment="1">
      <alignment horizontal="center" vertical="top" wrapText="1"/>
    </xf>
    <xf numFmtId="0" fontId="6" fillId="0" borderId="7" xfId="0" applyFont="1" applyBorder="1" applyAlignment="1">
      <alignment horizontal="center" vertical="top"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2" xfId="0" applyFont="1" applyBorder="1" applyAlignment="1">
      <alignment horizontal="left" vertical="top" wrapText="1"/>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176" fontId="6" fillId="0" borderId="20" xfId="0" applyNumberFormat="1" applyFont="1" applyBorder="1" applyAlignment="1">
      <alignment horizontal="right" vertical="center"/>
    </xf>
    <xf numFmtId="0" fontId="6" fillId="0" borderId="5" xfId="0" applyFont="1" applyBorder="1" applyAlignment="1">
      <alignment horizontal="left" vertical="center" indent="1"/>
    </xf>
    <xf numFmtId="0" fontId="6" fillId="0" borderId="6" xfId="0" applyFont="1" applyBorder="1" applyAlignment="1">
      <alignment horizontal="left" vertical="center" indent="1"/>
    </xf>
    <xf numFmtId="0" fontId="6" fillId="0" borderId="7" xfId="0" applyFont="1" applyBorder="1" applyAlignment="1">
      <alignment horizontal="left" vertical="center" indent="1"/>
    </xf>
    <xf numFmtId="0" fontId="6" fillId="0" borderId="5" xfId="0" applyFont="1" applyBorder="1" applyAlignment="1">
      <alignment horizontal="left" vertical="center" indent="1" shrinkToFit="1"/>
    </xf>
    <xf numFmtId="0" fontId="6" fillId="0" borderId="6" xfId="0" applyFont="1" applyBorder="1" applyAlignment="1">
      <alignment horizontal="left" vertical="center" indent="1" shrinkToFit="1"/>
    </xf>
    <xf numFmtId="0" fontId="6" fillId="0" borderId="7" xfId="0" applyFont="1" applyBorder="1" applyAlignment="1">
      <alignment horizontal="left" vertical="center" indent="1" shrinkToFit="1"/>
    </xf>
    <xf numFmtId="179" fontId="6" fillId="0" borderId="5" xfId="4" applyNumberFormat="1" applyFont="1" applyBorder="1" applyAlignment="1">
      <alignment horizontal="center" vertical="center"/>
    </xf>
    <xf numFmtId="179" fontId="6" fillId="0" borderId="6" xfId="4" applyNumberFormat="1" applyFont="1" applyBorder="1" applyAlignment="1">
      <alignment horizontal="center" vertical="center"/>
    </xf>
    <xf numFmtId="179" fontId="6" fillId="0" borderId="7" xfId="4" applyNumberFormat="1" applyFont="1" applyBorder="1" applyAlignment="1">
      <alignment horizontal="center" vertical="center"/>
    </xf>
    <xf numFmtId="0" fontId="6" fillId="0" borderId="8" xfId="0" applyFont="1" applyBorder="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13" xfId="0" applyFont="1" applyBorder="1" applyAlignment="1">
      <alignment horizontal="left" vertical="center"/>
    </xf>
    <xf numFmtId="0" fontId="6" fillId="0" borderId="0" xfId="4" applyFont="1" applyAlignment="1">
      <alignment horizontal="left" vertical="center"/>
    </xf>
    <xf numFmtId="0" fontId="6" fillId="0" borderId="13" xfId="4" applyFont="1" applyBorder="1" applyAlignment="1">
      <alignment horizontal="left" vertical="center"/>
    </xf>
    <xf numFmtId="0" fontId="6" fillId="0" borderId="14" xfId="0" applyFont="1" applyBorder="1" applyAlignment="1">
      <alignment horizontal="left" vertical="center" wrapText="1"/>
    </xf>
    <xf numFmtId="0" fontId="6" fillId="0" borderId="0" xfId="0" applyFont="1" applyBorder="1" applyAlignment="1">
      <alignment horizontal="left" vertical="center" wrapText="1"/>
    </xf>
    <xf numFmtId="0" fontId="6" fillId="0" borderId="13" xfId="0" applyFont="1" applyBorder="1" applyAlignment="1">
      <alignment horizontal="left" vertical="center" wrapText="1"/>
    </xf>
    <xf numFmtId="0" fontId="6" fillId="0" borderId="18" xfId="4" applyFont="1" applyBorder="1" applyAlignment="1">
      <alignment horizontal="left" vertical="center" shrinkToFit="1"/>
    </xf>
    <xf numFmtId="0" fontId="6" fillId="0" borderId="19" xfId="4" applyFont="1" applyBorder="1" applyAlignment="1">
      <alignment horizontal="left" vertical="center" shrinkToFit="1"/>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17" xfId="0" applyNumberFormat="1" applyFont="1" applyBorder="1" applyAlignment="1">
      <alignment horizontal="left" vertical="center" wrapText="1"/>
    </xf>
    <xf numFmtId="0" fontId="6" fillId="0" borderId="18" xfId="0" applyFont="1" applyFill="1" applyBorder="1" applyAlignment="1">
      <alignment horizontal="left" vertical="center" wrapText="1"/>
    </xf>
    <xf numFmtId="0" fontId="6" fillId="0" borderId="19" xfId="0" applyNumberFormat="1" applyFont="1" applyBorder="1" applyAlignment="1">
      <alignment horizontal="left" vertical="center" wrapText="1"/>
    </xf>
    <xf numFmtId="0" fontId="6" fillId="0" borderId="0"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4" xfId="0" applyNumberFormat="1"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3" xfId="0" applyNumberFormat="1" applyFont="1" applyFill="1" applyBorder="1" applyAlignment="1">
      <alignment horizontal="left" vertical="center" wrapText="1"/>
    </xf>
    <xf numFmtId="0" fontId="6" fillId="0" borderId="0" xfId="0" applyNumberFormat="1" applyFont="1" applyBorder="1" applyAlignment="1">
      <alignment horizontal="left" vertical="center" wrapText="1"/>
    </xf>
    <xf numFmtId="0" fontId="6" fillId="0" borderId="13" xfId="0" applyNumberFormat="1" applyFont="1" applyBorder="1" applyAlignment="1">
      <alignment horizontal="left" vertical="center" wrapTex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1"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14" xfId="0" applyNumberFormat="1" applyFont="1" applyBorder="1" applyAlignment="1">
      <alignment horizontal="left" vertical="center" wrapText="1"/>
    </xf>
    <xf numFmtId="0" fontId="8" fillId="0" borderId="14" xfId="0" applyNumberFormat="1"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3"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wrapText="1"/>
    </xf>
    <xf numFmtId="0" fontId="6" fillId="0" borderId="0" xfId="0" applyFont="1" applyFill="1" applyBorder="1" applyAlignment="1">
      <alignment horizontal="left" vertical="center" shrinkToFit="1"/>
    </xf>
    <xf numFmtId="0" fontId="6" fillId="0" borderId="13"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8" fillId="0" borderId="14" xfId="0" applyNumberFormat="1" applyFont="1" applyBorder="1" applyAlignment="1">
      <alignment horizontal="left" vertical="center" wrapText="1"/>
    </xf>
    <xf numFmtId="0" fontId="8" fillId="0" borderId="13" xfId="0" applyNumberFormat="1" applyFont="1" applyBorder="1" applyAlignment="1">
      <alignment horizontal="left" vertical="center" wrapText="1"/>
    </xf>
    <xf numFmtId="0" fontId="6" fillId="0" borderId="18" xfId="0" applyFont="1" applyFill="1" applyBorder="1" applyAlignment="1">
      <alignment horizontal="left" vertical="center" shrinkToFit="1"/>
    </xf>
    <xf numFmtId="0" fontId="6" fillId="0" borderId="19" xfId="0" applyFont="1" applyFill="1" applyBorder="1" applyAlignment="1">
      <alignment horizontal="left" vertical="center" shrinkToFit="1"/>
    </xf>
    <xf numFmtId="0" fontId="6" fillId="0" borderId="18" xfId="0" applyNumberFormat="1" applyFont="1" applyBorder="1" applyAlignment="1">
      <alignment horizontal="left" vertical="center" wrapText="1"/>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1" xfId="0" applyNumberFormat="1" applyFont="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NumberFormat="1" applyFont="1" applyBorder="1" applyAlignment="1">
      <alignment horizontal="left" vertical="center" wrapText="1"/>
    </xf>
    <xf numFmtId="0" fontId="6" fillId="0" borderId="14" xfId="0" applyNumberFormat="1" applyFont="1" applyBorder="1" applyAlignment="1">
      <alignment horizontal="left" vertical="center" shrinkToFit="1"/>
    </xf>
    <xf numFmtId="0" fontId="6" fillId="0" borderId="0" xfId="0" applyNumberFormat="1" applyFont="1" applyBorder="1" applyAlignment="1">
      <alignment horizontal="left" vertical="center" shrinkToFit="1"/>
    </xf>
    <xf numFmtId="0" fontId="6" fillId="0" borderId="13" xfId="0" applyNumberFormat="1" applyFont="1" applyBorder="1" applyAlignment="1">
      <alignment horizontal="left" vertical="center" shrinkToFit="1"/>
    </xf>
    <xf numFmtId="0" fontId="6" fillId="0" borderId="0"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6" xfId="0" applyFont="1" applyFill="1" applyBorder="1" applyAlignment="1">
      <alignment horizontal="left" vertical="center" shrinkToFit="1"/>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4" xfId="0" applyFont="1" applyFill="1" applyBorder="1" applyAlignment="1">
      <alignment horizontal="left" vertical="top"/>
    </xf>
    <xf numFmtId="0" fontId="6" fillId="0" borderId="16" xfId="0" applyFont="1" applyFill="1" applyBorder="1" applyAlignment="1">
      <alignment horizontal="left" vertical="top"/>
    </xf>
    <xf numFmtId="0" fontId="6" fillId="0" borderId="8" xfId="0" applyFont="1" applyFill="1" applyBorder="1" applyAlignment="1">
      <alignment horizontal="center" vertical="center"/>
    </xf>
    <xf numFmtId="179" fontId="6" fillId="3" borderId="5" xfId="0" applyNumberFormat="1" applyFont="1" applyFill="1" applyBorder="1" applyAlignment="1">
      <alignment horizontal="center" vertical="center"/>
    </xf>
    <xf numFmtId="179" fontId="6" fillId="3" borderId="6" xfId="0" applyNumberFormat="1" applyFont="1" applyFill="1" applyBorder="1" applyAlignment="1">
      <alignment horizontal="center" vertical="center"/>
    </xf>
    <xf numFmtId="179" fontId="6" fillId="3" borderId="7" xfId="0" applyNumberFormat="1" applyFont="1" applyFill="1" applyBorder="1" applyAlignment="1">
      <alignment horizontal="center" vertical="center"/>
    </xf>
    <xf numFmtId="0" fontId="6" fillId="0" borderId="8" xfId="0" applyFont="1" applyFill="1" applyBorder="1" applyAlignment="1">
      <alignment horizontal="left" vertical="center" shrinkToFit="1"/>
    </xf>
    <xf numFmtId="178" fontId="6" fillId="0" borderId="14" xfId="0" applyNumberFormat="1" applyFont="1" applyFill="1"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178" fontId="6" fillId="0" borderId="17" xfId="0" applyNumberFormat="1" applyFont="1" applyFill="1" applyBorder="1" applyAlignment="1">
      <alignment horizontal="left" vertical="center" wrapText="1"/>
    </xf>
    <xf numFmtId="178" fontId="6" fillId="0" borderId="18" xfId="0" applyNumberFormat="1" applyFont="1" applyFill="1" applyBorder="1" applyAlignment="1">
      <alignment horizontal="left" vertical="center" wrapText="1"/>
    </xf>
    <xf numFmtId="178" fontId="6" fillId="0" borderId="19" xfId="0" applyNumberFormat="1" applyFont="1" applyFill="1" applyBorder="1" applyAlignment="1">
      <alignment horizontal="left" vertical="center" wrapText="1"/>
    </xf>
    <xf numFmtId="178" fontId="6" fillId="0" borderId="14" xfId="0" applyNumberFormat="1" applyFont="1" applyFill="1" applyBorder="1" applyAlignment="1">
      <alignment horizontal="left" vertical="top" wrapText="1"/>
    </xf>
    <xf numFmtId="178" fontId="6" fillId="0" borderId="0" xfId="0" applyNumberFormat="1" applyFont="1" applyFill="1" applyBorder="1" applyAlignment="1">
      <alignment horizontal="left" vertical="top"/>
    </xf>
    <xf numFmtId="178" fontId="6" fillId="0" borderId="13" xfId="0" applyNumberFormat="1" applyFont="1" applyFill="1" applyBorder="1" applyAlignment="1">
      <alignment horizontal="left" vertical="top"/>
    </xf>
    <xf numFmtId="178" fontId="6" fillId="0" borderId="1" xfId="0" applyNumberFormat="1" applyFont="1" applyFill="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178" fontId="6" fillId="0" borderId="17" xfId="0" applyNumberFormat="1" applyFont="1" applyFill="1" applyBorder="1" applyAlignment="1">
      <alignment horizontal="left" vertical="top" wrapText="1"/>
    </xf>
    <xf numFmtId="178" fontId="6" fillId="0" borderId="18" xfId="0" applyNumberFormat="1" applyFont="1" applyFill="1" applyBorder="1" applyAlignment="1">
      <alignment horizontal="left" vertical="top"/>
    </xf>
    <xf numFmtId="178" fontId="6" fillId="0" borderId="19" xfId="0" applyNumberFormat="1" applyFont="1" applyFill="1" applyBorder="1" applyAlignment="1">
      <alignment horizontal="left" vertical="top"/>
    </xf>
    <xf numFmtId="0" fontId="6" fillId="0" borderId="8" xfId="0" applyFont="1" applyFill="1" applyBorder="1" applyAlignment="1">
      <alignment horizontal="left" vertical="center" indent="1" shrinkToFi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177" fontId="6" fillId="0" borderId="1" xfId="0" applyNumberFormat="1" applyFont="1" applyFill="1" applyBorder="1" applyAlignment="1">
      <alignment horizontal="left" vertical="center" wrapText="1"/>
    </xf>
    <xf numFmtId="177" fontId="6" fillId="0" borderId="2" xfId="0" applyNumberFormat="1" applyFont="1" applyFill="1" applyBorder="1" applyAlignment="1">
      <alignment horizontal="left" vertical="center" wrapText="1"/>
    </xf>
    <xf numFmtId="177" fontId="6" fillId="0" borderId="3" xfId="0" applyNumberFormat="1" applyFont="1" applyFill="1" applyBorder="1" applyAlignment="1">
      <alignment horizontal="left" vertical="center" wrapText="1"/>
    </xf>
    <xf numFmtId="178" fontId="6" fillId="0" borderId="14" xfId="0" applyNumberFormat="1" applyFont="1" applyFill="1" applyBorder="1" applyAlignment="1">
      <alignment horizontal="left" vertical="center" wrapText="1"/>
    </xf>
    <xf numFmtId="178" fontId="6" fillId="0" borderId="0" xfId="0" applyNumberFormat="1" applyFont="1" applyFill="1" applyBorder="1" applyAlignment="1">
      <alignment horizontal="left" vertical="center"/>
    </xf>
    <xf numFmtId="178" fontId="6" fillId="0" borderId="13" xfId="0" applyNumberFormat="1" applyFont="1" applyFill="1" applyBorder="1" applyAlignment="1">
      <alignment horizontal="left" vertical="center"/>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176" fontId="6" fillId="0" borderId="5" xfId="0" applyNumberFormat="1" applyFont="1" applyFill="1" applyBorder="1" applyAlignment="1">
      <alignment horizontal="right" vertical="center"/>
    </xf>
    <xf numFmtId="176" fontId="6" fillId="0" borderId="7" xfId="0" applyNumberFormat="1" applyFont="1" applyFill="1" applyBorder="1" applyAlignment="1">
      <alignment horizontal="right" vertical="center"/>
    </xf>
    <xf numFmtId="0" fontId="6" fillId="0" borderId="15" xfId="0" applyFont="1" applyFill="1" applyBorder="1" applyAlignment="1">
      <alignment horizontal="center" vertical="center"/>
    </xf>
    <xf numFmtId="0" fontId="6" fillId="0" borderId="8" xfId="0" applyFont="1" applyFill="1" applyBorder="1" applyAlignment="1">
      <alignment horizontal="left" vertical="center" inden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5" xfId="0" applyFont="1" applyFill="1" applyBorder="1" applyAlignment="1">
      <alignment horizontal="right" vertical="center"/>
    </xf>
    <xf numFmtId="0" fontId="6" fillId="0" borderId="7" xfId="0" applyFont="1" applyFill="1" applyBorder="1" applyAlignment="1">
      <alignment horizontal="right" vertical="center"/>
    </xf>
    <xf numFmtId="0" fontId="5" fillId="0" borderId="0"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5" xfId="0" applyFont="1" applyBorder="1" applyAlignment="1">
      <alignment horizontal="right" vertical="center"/>
    </xf>
    <xf numFmtId="0" fontId="6" fillId="0" borderId="7" xfId="0" applyFont="1" applyBorder="1" applyAlignment="1">
      <alignment horizontal="right" vertical="center"/>
    </xf>
    <xf numFmtId="0" fontId="6" fillId="0" borderId="0" xfId="0" applyFont="1" applyAlignment="1">
      <alignment horizontal="left" vertical="center" shrinkToFit="1"/>
    </xf>
    <xf numFmtId="189" fontId="6" fillId="0" borderId="5" xfId="0" applyNumberFormat="1" applyFont="1" applyBorder="1" applyAlignment="1">
      <alignment horizontal="right" vertical="center"/>
    </xf>
    <xf numFmtId="189" fontId="6" fillId="0" borderId="7" xfId="0" applyNumberFormat="1" applyFont="1" applyBorder="1" applyAlignment="1">
      <alignment horizontal="right" vertical="center"/>
    </xf>
    <xf numFmtId="178" fontId="6" fillId="0" borderId="17" xfId="0" applyNumberFormat="1" applyFont="1" applyBorder="1" applyAlignment="1">
      <alignment horizontal="left" vertical="center" wrapText="1"/>
    </xf>
    <xf numFmtId="178" fontId="6" fillId="0" borderId="18" xfId="0" applyNumberFormat="1" applyFont="1" applyBorder="1" applyAlignment="1">
      <alignment horizontal="left" vertical="center" wrapText="1"/>
    </xf>
    <xf numFmtId="178" fontId="6" fillId="0" borderId="19" xfId="0" applyNumberFormat="1" applyFont="1" applyBorder="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14" xfId="0" applyFont="1" applyBorder="1" applyAlignment="1">
      <alignment horizontal="left" vertical="top" wrapText="1"/>
    </xf>
    <xf numFmtId="0" fontId="6" fillId="0" borderId="0" xfId="0" applyFont="1" applyAlignment="1">
      <alignment horizontal="left" vertical="top" wrapText="1"/>
    </xf>
    <xf numFmtId="0" fontId="6" fillId="0" borderId="13" xfId="0" applyFont="1" applyBorder="1" applyAlignment="1">
      <alignment horizontal="left" vertical="top" wrapText="1"/>
    </xf>
    <xf numFmtId="0" fontId="4" fillId="0" borderId="0" xfId="0" applyFont="1" applyAlignment="1">
      <alignment horizontal="left" vertical="center"/>
    </xf>
    <xf numFmtId="0" fontId="4" fillId="0" borderId="13" xfId="0" applyFont="1" applyBorder="1" applyAlignment="1">
      <alignment horizontal="left" vertical="center"/>
    </xf>
    <xf numFmtId="0" fontId="8" fillId="0" borderId="14"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6" fillId="0" borderId="0" xfId="0" applyFont="1" applyAlignment="1">
      <alignment horizontal="center" vertical="center" shrinkToFi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0" xfId="5" applyFont="1" applyAlignment="1">
      <alignment horizontal="left" vertical="center" shrinkToFit="1"/>
    </xf>
    <xf numFmtId="0" fontId="6" fillId="0" borderId="13" xfId="5" applyFont="1" applyBorder="1" applyAlignment="1">
      <alignment horizontal="left" vertical="center" shrinkToFit="1"/>
    </xf>
    <xf numFmtId="0" fontId="6" fillId="0" borderId="8" xfId="0" applyFont="1" applyBorder="1" applyAlignment="1">
      <alignment horizontal="left" vertical="top" wrapText="1"/>
    </xf>
    <xf numFmtId="0" fontId="6" fillId="0" borderId="3"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189" fontId="8" fillId="0" borderId="5" xfId="1" applyNumberFormat="1" applyFont="1" applyFill="1" applyBorder="1" applyAlignment="1">
      <alignment horizontal="right" vertical="center"/>
    </xf>
    <xf numFmtId="189" fontId="8" fillId="0" borderId="7" xfId="1" applyNumberFormat="1" applyFont="1" applyFill="1" applyBorder="1" applyAlignment="1">
      <alignment horizontal="right" vertical="center"/>
    </xf>
    <xf numFmtId="0" fontId="6" fillId="0" borderId="14" xfId="0" applyFont="1" applyBorder="1" applyAlignment="1">
      <alignment horizontal="center" vertical="top" wrapText="1"/>
    </xf>
    <xf numFmtId="0" fontId="6" fillId="0" borderId="13" xfId="0" applyFont="1" applyBorder="1" applyAlignment="1">
      <alignment horizontal="center" vertical="top" wrapText="1"/>
    </xf>
    <xf numFmtId="0" fontId="6" fillId="0" borderId="17" xfId="0" applyFont="1" applyBorder="1" applyAlignment="1">
      <alignment horizontal="center" vertical="top" wrapText="1"/>
    </xf>
    <xf numFmtId="0" fontId="6" fillId="0" borderId="19" xfId="0" applyFont="1" applyBorder="1" applyAlignment="1">
      <alignment horizontal="center" vertical="top" wrapText="1"/>
    </xf>
    <xf numFmtId="177" fontId="8" fillId="0" borderId="1" xfId="0" applyNumberFormat="1" applyFont="1" applyBorder="1" applyAlignment="1">
      <alignment horizontal="left" vertical="center" wrapText="1"/>
    </xf>
    <xf numFmtId="177" fontId="8" fillId="0" borderId="2" xfId="0" applyNumberFormat="1" applyFont="1" applyBorder="1" applyAlignment="1">
      <alignment horizontal="left" vertical="center" wrapText="1"/>
    </xf>
    <xf numFmtId="177" fontId="8" fillId="0" borderId="3" xfId="0" applyNumberFormat="1" applyFont="1" applyBorder="1" applyAlignment="1">
      <alignment horizontal="left" vertical="center" wrapText="1"/>
    </xf>
    <xf numFmtId="177" fontId="6" fillId="0" borderId="14" xfId="0" applyNumberFormat="1" applyFont="1" applyBorder="1" applyAlignment="1">
      <alignment horizontal="left" vertical="center" wrapText="1"/>
    </xf>
    <xf numFmtId="177" fontId="6" fillId="0" borderId="0" xfId="0" applyNumberFormat="1" applyFont="1" applyAlignment="1">
      <alignment horizontal="left" vertical="center" wrapText="1"/>
    </xf>
    <xf numFmtId="177" fontId="6" fillId="0" borderId="13" xfId="0" applyNumberFormat="1" applyFont="1" applyBorder="1" applyAlignment="1">
      <alignment horizontal="left" vertical="center" wrapText="1"/>
    </xf>
    <xf numFmtId="0" fontId="6" fillId="0" borderId="5" xfId="0" applyFont="1" applyBorder="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left" vertical="top"/>
    </xf>
    <xf numFmtId="0" fontId="6" fillId="0" borderId="1" xfId="0" applyFont="1" applyBorder="1" applyAlignment="1">
      <alignment horizontal="center" vertical="top"/>
    </xf>
    <xf numFmtId="0" fontId="6" fillId="0" borderId="3" xfId="0" applyFont="1" applyBorder="1" applyAlignment="1">
      <alignment horizontal="center" vertical="top"/>
    </xf>
    <xf numFmtId="0" fontId="6" fillId="0" borderId="17" xfId="0" applyFont="1" applyBorder="1" applyAlignment="1">
      <alignment horizontal="center" vertical="top"/>
    </xf>
    <xf numFmtId="0" fontId="6" fillId="0" borderId="19" xfId="0" applyFont="1" applyBorder="1" applyAlignment="1">
      <alignment horizontal="center" vertical="top"/>
    </xf>
    <xf numFmtId="179" fontId="6" fillId="0" borderId="5" xfId="0" applyNumberFormat="1" applyFont="1" applyBorder="1" applyAlignment="1">
      <alignment horizontal="left" vertical="center"/>
    </xf>
    <xf numFmtId="179" fontId="6" fillId="0" borderId="6" xfId="0" applyNumberFormat="1" applyFont="1" applyBorder="1" applyAlignment="1">
      <alignment horizontal="left" vertical="center"/>
    </xf>
    <xf numFmtId="179" fontId="6" fillId="0" borderId="7" xfId="0" applyNumberFormat="1" applyFont="1" applyBorder="1" applyAlignment="1">
      <alignment horizontal="left" vertical="center"/>
    </xf>
    <xf numFmtId="0" fontId="6" fillId="0" borderId="4" xfId="0" applyFont="1" applyBorder="1" applyAlignment="1">
      <alignment horizontal="center" vertical="top"/>
    </xf>
    <xf numFmtId="0" fontId="6" fillId="0" borderId="16" xfId="0" applyFont="1" applyBorder="1" applyAlignment="1">
      <alignment horizontal="center" vertical="top"/>
    </xf>
    <xf numFmtId="179" fontId="6" fillId="0" borderId="6" xfId="0" applyNumberFormat="1" applyFont="1" applyBorder="1" applyAlignment="1">
      <alignment horizontal="center" vertical="center" shrinkToFi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4" xfId="0" applyFont="1" applyBorder="1" applyAlignment="1">
      <alignment horizontal="left" vertical="center"/>
    </xf>
    <xf numFmtId="0" fontId="8" fillId="0" borderId="14" xfId="0" applyFont="1" applyBorder="1" applyAlignment="1">
      <alignment horizontal="left" vertical="center"/>
    </xf>
    <xf numFmtId="0" fontId="8" fillId="0" borderId="0" xfId="0" applyFont="1" applyAlignment="1">
      <alignment horizontal="left" vertical="center"/>
    </xf>
    <xf numFmtId="0" fontId="8" fillId="0" borderId="13" xfId="0" applyFont="1" applyBorder="1" applyAlignment="1">
      <alignment horizontal="left" vertical="center"/>
    </xf>
    <xf numFmtId="0" fontId="6" fillId="0" borderId="14" xfId="0" applyFont="1" applyBorder="1" applyAlignment="1">
      <alignment horizontal="left" vertical="center" shrinkToFit="1"/>
    </xf>
    <xf numFmtId="0" fontId="6" fillId="0" borderId="0" xfId="0" applyFont="1" applyAlignment="1">
      <alignment horizontal="left" vertical="center" wrapText="1" shrinkToFit="1"/>
    </xf>
    <xf numFmtId="0" fontId="6" fillId="0" borderId="17" xfId="0" applyFont="1" applyBorder="1" applyAlignment="1">
      <alignment horizontal="left" vertical="center" shrinkToFit="1"/>
    </xf>
    <xf numFmtId="0" fontId="6" fillId="0" borderId="5" xfId="0" applyFont="1" applyBorder="1" applyAlignment="1">
      <alignment horizontal="justify" vertical="top" wrapText="1"/>
    </xf>
    <xf numFmtId="0" fontId="6" fillId="0" borderId="6" xfId="0" applyFont="1" applyBorder="1" applyAlignment="1">
      <alignment horizontal="justify" vertical="top" wrapText="1"/>
    </xf>
    <xf numFmtId="0" fontId="6" fillId="0" borderId="7" xfId="0" applyFont="1" applyBorder="1" applyAlignment="1">
      <alignment horizontal="justify" vertical="top" wrapText="1"/>
    </xf>
    <xf numFmtId="178" fontId="6" fillId="0" borderId="14" xfId="0" applyNumberFormat="1" applyFont="1" applyBorder="1" applyAlignment="1">
      <alignment horizontal="left" vertical="center" wrapText="1"/>
    </xf>
    <xf numFmtId="178" fontId="6" fillId="0" borderId="0" xfId="0" applyNumberFormat="1" applyFont="1" applyAlignment="1">
      <alignment horizontal="left" vertical="center" wrapText="1"/>
    </xf>
    <xf numFmtId="178" fontId="6" fillId="0" borderId="13" xfId="0" applyNumberFormat="1" applyFont="1" applyBorder="1" applyAlignment="1">
      <alignment horizontal="left" vertical="center" wrapText="1"/>
    </xf>
    <xf numFmtId="176" fontId="6" fillId="0" borderId="8" xfId="0" applyNumberFormat="1" applyFont="1" applyBorder="1" applyAlignment="1">
      <alignment horizontal="right" vertical="center"/>
    </xf>
    <xf numFmtId="0" fontId="17" fillId="0" borderId="0" xfId="0" applyFont="1" applyAlignment="1">
      <alignment horizontal="left" vertical="center" wrapText="1"/>
    </xf>
    <xf numFmtId="0" fontId="17" fillId="0" borderId="13" xfId="0" applyFont="1" applyBorder="1" applyAlignment="1">
      <alignment horizontal="left" vertical="center" wrapText="1"/>
    </xf>
    <xf numFmtId="0" fontId="6" fillId="0" borderId="0" xfId="0" applyFont="1" applyAlignment="1">
      <alignment horizontal="left" vertical="top" shrinkToFit="1"/>
    </xf>
    <xf numFmtId="0" fontId="6" fillId="0" borderId="13" xfId="0" applyFont="1" applyBorder="1" applyAlignment="1">
      <alignment horizontal="left" vertical="top" shrinkToFit="1"/>
    </xf>
    <xf numFmtId="0" fontId="8" fillId="0" borderId="14" xfId="0" applyFont="1" applyBorder="1" applyAlignment="1">
      <alignment horizontal="left" vertical="top" wrapText="1"/>
    </xf>
    <xf numFmtId="0" fontId="17" fillId="0" borderId="0" xfId="0" applyFont="1" applyAlignment="1">
      <alignment horizontal="left" vertical="top" wrapText="1"/>
    </xf>
    <xf numFmtId="0" fontId="17" fillId="0" borderId="13" xfId="0" applyFont="1" applyBorder="1" applyAlignment="1">
      <alignment horizontal="left" vertical="top" wrapText="1"/>
    </xf>
    <xf numFmtId="0" fontId="6" fillId="0" borderId="0" xfId="4" applyFont="1" applyAlignment="1">
      <alignment horizontal="left" vertical="center" shrinkToFit="1"/>
    </xf>
    <xf numFmtId="0" fontId="6" fillId="0" borderId="13" xfId="4" applyFont="1" applyBorder="1" applyAlignment="1">
      <alignment horizontal="left" vertical="center" shrinkToFit="1"/>
    </xf>
    <xf numFmtId="0" fontId="0" fillId="0" borderId="0" xfId="0" applyAlignment="1">
      <alignment horizontal="left" vertical="center" wrapText="1"/>
    </xf>
    <xf numFmtId="0" fontId="0" fillId="0" borderId="13" xfId="0" applyBorder="1" applyAlignment="1">
      <alignment horizontal="left" vertical="center" wrapText="1"/>
    </xf>
    <xf numFmtId="0" fontId="6" fillId="0" borderId="14" xfId="4" applyFont="1" applyBorder="1" applyAlignment="1">
      <alignment horizontal="left" vertical="center" shrinkToFit="1"/>
    </xf>
    <xf numFmtId="0" fontId="7" fillId="0" borderId="0" xfId="4" applyFont="1" applyAlignment="1">
      <alignment horizontal="left" vertical="center" shrinkToFit="1"/>
    </xf>
    <xf numFmtId="0" fontId="7" fillId="0" borderId="13" xfId="4" applyFont="1" applyBorder="1" applyAlignment="1">
      <alignment horizontal="left" vertical="center" shrinkToFit="1"/>
    </xf>
    <xf numFmtId="0" fontId="6" fillId="0" borderId="17" xfId="4" applyFont="1" applyBorder="1" applyAlignment="1">
      <alignment horizontal="left" vertical="center" shrinkToFit="1"/>
    </xf>
    <xf numFmtId="0" fontId="7" fillId="0" borderId="14"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13" xfId="0" applyNumberFormat="1" applyFont="1" applyBorder="1" applyAlignment="1">
      <alignment horizontal="left" vertical="center" wrapText="1"/>
    </xf>
    <xf numFmtId="0" fontId="7" fillId="0" borderId="17" xfId="0" applyNumberFormat="1" applyFont="1" applyBorder="1" applyAlignment="1">
      <alignment horizontal="left" vertical="center" wrapText="1"/>
    </xf>
    <xf numFmtId="0" fontId="7" fillId="0" borderId="18" xfId="0" applyNumberFormat="1" applyFont="1" applyBorder="1" applyAlignment="1">
      <alignment horizontal="left" vertical="center" wrapText="1"/>
    </xf>
    <xf numFmtId="0" fontId="7" fillId="0" borderId="19" xfId="0" applyNumberFormat="1" applyFont="1" applyBorder="1" applyAlignment="1">
      <alignment horizontal="left" vertical="center" wrapText="1"/>
    </xf>
    <xf numFmtId="0" fontId="7" fillId="0" borderId="0"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0"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0" xfId="0" applyFont="1" applyBorder="1" applyAlignment="1">
      <alignment horizontal="left" vertical="center"/>
    </xf>
    <xf numFmtId="0" fontId="7" fillId="0" borderId="13" xfId="0" applyFont="1" applyBorder="1" applyAlignment="1">
      <alignment horizontal="left" vertical="center"/>
    </xf>
    <xf numFmtId="0" fontId="7" fillId="0" borderId="14" xfId="0" applyNumberFormat="1" applyFont="1" applyBorder="1" applyAlignment="1">
      <alignment horizontal="left" vertical="center" shrinkToFit="1"/>
    </xf>
    <xf numFmtId="0" fontId="7" fillId="0" borderId="0" xfId="0" applyNumberFormat="1" applyFont="1" applyBorder="1" applyAlignment="1">
      <alignment horizontal="left" vertical="center" shrinkToFit="1"/>
    </xf>
    <xf numFmtId="0" fontId="7" fillId="0" borderId="13" xfId="0" applyNumberFormat="1" applyFont="1" applyBorder="1" applyAlignment="1">
      <alignment horizontal="left" vertical="center" shrinkToFit="1"/>
    </xf>
    <xf numFmtId="0" fontId="9" fillId="0" borderId="0" xfId="0" applyFont="1" applyBorder="1" applyAlignment="1">
      <alignment horizontal="left" vertical="center" shrinkToFit="1"/>
    </xf>
    <xf numFmtId="0" fontId="9" fillId="0" borderId="13" xfId="0" applyFont="1" applyBorder="1" applyAlignment="1">
      <alignment horizontal="left" vertical="center" shrinkToFit="1"/>
    </xf>
    <xf numFmtId="0" fontId="9" fillId="0" borderId="14" xfId="0" applyNumberFormat="1" applyFont="1" applyBorder="1" applyAlignment="1">
      <alignment horizontal="left" vertical="center" wrapText="1"/>
    </xf>
    <xf numFmtId="0" fontId="9" fillId="0" borderId="0" xfId="0" applyFont="1" applyFill="1" applyBorder="1" applyAlignment="1">
      <alignment horizontal="left" vertical="center" wrapText="1"/>
    </xf>
    <xf numFmtId="0" fontId="9" fillId="0" borderId="13" xfId="0" applyNumberFormat="1"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1" xfId="0" applyNumberFormat="1" applyFont="1" applyBorder="1" applyAlignment="1">
      <alignment horizontal="left" vertical="center" wrapText="1"/>
    </xf>
    <xf numFmtId="0" fontId="7" fillId="0" borderId="2" xfId="0" applyNumberFormat="1" applyFont="1" applyBorder="1" applyAlignment="1">
      <alignment horizontal="left" vertical="center" wrapText="1"/>
    </xf>
    <xf numFmtId="0" fontId="7" fillId="0" borderId="3" xfId="0" applyNumberFormat="1" applyFont="1" applyBorder="1" applyAlignment="1">
      <alignment horizontal="left" vertical="center" wrapText="1"/>
    </xf>
    <xf numFmtId="179" fontId="6" fillId="3" borderId="9" xfId="0" applyNumberFormat="1" applyFont="1" applyFill="1" applyBorder="1" applyAlignment="1">
      <alignment horizontal="center" vertical="center"/>
    </xf>
    <xf numFmtId="179" fontId="6" fillId="3" borderId="10" xfId="0" applyNumberFormat="1" applyFont="1" applyFill="1" applyBorder="1" applyAlignment="1">
      <alignment horizontal="center" vertical="center"/>
    </xf>
    <xf numFmtId="179" fontId="6" fillId="3" borderId="11" xfId="0" applyNumberFormat="1" applyFont="1" applyFill="1" applyBorder="1" applyAlignment="1">
      <alignment horizontal="center" vertical="center"/>
    </xf>
    <xf numFmtId="0" fontId="6" fillId="0" borderId="8" xfId="0" applyFont="1" applyFill="1" applyBorder="1" applyAlignment="1">
      <alignment horizontal="left" vertical="center"/>
    </xf>
    <xf numFmtId="177" fontId="7" fillId="0" borderId="1" xfId="0" applyNumberFormat="1" applyFont="1" applyFill="1" applyBorder="1" applyAlignment="1">
      <alignment horizontal="left" vertical="center" wrapText="1"/>
    </xf>
    <xf numFmtId="177" fontId="7" fillId="0" borderId="2" xfId="0" applyNumberFormat="1" applyFont="1" applyFill="1" applyBorder="1" applyAlignment="1">
      <alignment horizontal="left" vertical="center" wrapText="1"/>
    </xf>
    <xf numFmtId="177" fontId="7" fillId="0" borderId="3" xfId="0" applyNumberFormat="1" applyFont="1" applyFill="1" applyBorder="1" applyAlignment="1">
      <alignment horizontal="left" vertical="center" wrapText="1"/>
    </xf>
    <xf numFmtId="0" fontId="6" fillId="0" borderId="9" xfId="0" applyFont="1" applyBorder="1" applyAlignment="1">
      <alignment horizontal="left" vertical="center"/>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7" fillId="0" borderId="5" xfId="0" applyFont="1" applyFill="1" applyBorder="1" applyAlignment="1">
      <alignment horizontal="right" vertical="center"/>
    </xf>
    <xf numFmtId="0" fontId="7" fillId="0" borderId="7" xfId="0" applyFont="1" applyFill="1" applyBorder="1" applyAlignment="1">
      <alignment horizontal="right" vertical="center"/>
    </xf>
    <xf numFmtId="176" fontId="7" fillId="0" borderId="5" xfId="0" applyNumberFormat="1" applyFont="1" applyFill="1" applyBorder="1" applyAlignment="1">
      <alignment horizontal="right" vertical="center"/>
    </xf>
    <xf numFmtId="176" fontId="7" fillId="0" borderId="7" xfId="0" applyNumberFormat="1" applyFont="1" applyFill="1" applyBorder="1" applyAlignment="1">
      <alignment horizontal="right" vertical="center"/>
    </xf>
    <xf numFmtId="0" fontId="6" fillId="0" borderId="18" xfId="0" applyFont="1" applyFill="1" applyBorder="1" applyAlignment="1">
      <alignment horizontal="left" vertical="center"/>
    </xf>
    <xf numFmtId="0" fontId="6" fillId="0" borderId="19" xfId="0" applyFont="1" applyFill="1" applyBorder="1" applyAlignment="1">
      <alignment horizontal="left" vertical="center"/>
    </xf>
    <xf numFmtId="0" fontId="6" fillId="0" borderId="16" xfId="0" applyFont="1" applyFill="1" applyBorder="1" applyAlignment="1">
      <alignment horizontal="left" vertical="center" wrapText="1"/>
    </xf>
    <xf numFmtId="0" fontId="7" fillId="0" borderId="14"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14" xfId="0" applyFont="1" applyFill="1" applyBorder="1" applyAlignment="1">
      <alignment vertical="center"/>
    </xf>
    <xf numFmtId="0" fontId="7" fillId="0" borderId="0" xfId="0" applyFont="1" applyFill="1" applyBorder="1" applyAlignment="1">
      <alignment vertical="center"/>
    </xf>
    <xf numFmtId="0" fontId="7" fillId="0" borderId="13" xfId="0" applyFont="1" applyFill="1" applyBorder="1" applyAlignment="1">
      <alignment vertical="center"/>
    </xf>
    <xf numFmtId="0" fontId="6" fillId="0" borderId="0" xfId="0" applyFont="1" applyFill="1" applyBorder="1" applyAlignment="1">
      <alignment horizontal="left" vertical="center"/>
    </xf>
    <xf numFmtId="0" fontId="6" fillId="0" borderId="13" xfId="0" applyFont="1" applyFill="1" applyBorder="1" applyAlignment="1">
      <alignment horizontal="left" vertical="center"/>
    </xf>
    <xf numFmtId="0" fontId="7" fillId="0" borderId="14" xfId="0" applyNumberFormat="1" applyFont="1" applyBorder="1" applyAlignment="1">
      <alignment vertical="center" shrinkToFit="1"/>
    </xf>
    <xf numFmtId="0" fontId="7" fillId="0" borderId="0" xfId="0" applyFont="1" applyBorder="1" applyAlignment="1">
      <alignment vertical="center" shrinkToFit="1"/>
    </xf>
    <xf numFmtId="0" fontId="7" fillId="0" borderId="13" xfId="0" applyFont="1" applyBorder="1" applyAlignment="1">
      <alignment vertical="center" shrinkToFit="1"/>
    </xf>
    <xf numFmtId="0" fontId="7" fillId="0" borderId="0" xfId="0" applyNumberFormat="1" applyFont="1" applyBorder="1" applyAlignment="1">
      <alignment vertical="center" shrinkToFit="1"/>
    </xf>
    <xf numFmtId="0" fontId="7" fillId="0" borderId="13" xfId="0" applyNumberFormat="1" applyFont="1" applyBorder="1" applyAlignment="1">
      <alignment vertical="center" shrinkToFit="1"/>
    </xf>
    <xf numFmtId="0" fontId="6" fillId="0" borderId="12" xfId="0" applyFont="1" applyFill="1" applyBorder="1" applyAlignment="1">
      <alignment horizontal="left" vertical="center" wrapText="1"/>
    </xf>
    <xf numFmtId="0" fontId="6" fillId="0" borderId="12" xfId="0" applyFont="1" applyFill="1" applyBorder="1" applyAlignment="1">
      <alignment horizontal="left" vertical="center"/>
    </xf>
    <xf numFmtId="0" fontId="6" fillId="0" borderId="4" xfId="0" applyFont="1" applyFill="1" applyBorder="1" applyAlignment="1">
      <alignment horizontal="left" vertical="center"/>
    </xf>
    <xf numFmtId="179" fontId="6" fillId="0" borderId="5" xfId="0" applyNumberFormat="1" applyFont="1" applyFill="1" applyBorder="1" applyAlignment="1">
      <alignment horizontal="center" vertical="center"/>
    </xf>
    <xf numFmtId="179" fontId="6" fillId="0" borderId="6" xfId="0" applyNumberFormat="1" applyFont="1" applyFill="1" applyBorder="1" applyAlignment="1">
      <alignment horizontal="center" vertical="center"/>
    </xf>
    <xf numFmtId="179" fontId="6" fillId="0" borderId="7" xfId="0" applyNumberFormat="1" applyFont="1" applyFill="1" applyBorder="1" applyAlignment="1">
      <alignment horizontal="center" vertical="center"/>
    </xf>
    <xf numFmtId="0" fontId="6" fillId="0" borderId="4" xfId="0" applyFont="1" applyBorder="1" applyAlignment="1">
      <alignment horizontal="left" vertical="top"/>
    </xf>
    <xf numFmtId="0" fontId="6" fillId="0" borderId="12" xfId="0" applyFont="1" applyBorder="1" applyAlignment="1">
      <alignment horizontal="left" vertical="top"/>
    </xf>
    <xf numFmtId="0" fontId="6" fillId="0" borderId="16" xfId="0" applyFont="1" applyBorder="1" applyAlignment="1">
      <alignment horizontal="left" vertical="top"/>
    </xf>
    <xf numFmtId="0" fontId="6" fillId="0" borderId="8" xfId="0" applyFont="1" applyFill="1" applyBorder="1" applyAlignment="1">
      <alignment horizontal="right" vertical="center"/>
    </xf>
    <xf numFmtId="176" fontId="6" fillId="0" borderId="5" xfId="1" applyNumberFormat="1" applyFont="1" applyFill="1" applyBorder="1" applyAlignment="1">
      <alignment vertical="center"/>
    </xf>
    <xf numFmtId="176" fontId="6" fillId="0" borderId="7" xfId="1" applyNumberFormat="1" applyFont="1" applyFill="1" applyBorder="1" applyAlignment="1">
      <alignment vertical="center"/>
    </xf>
    <xf numFmtId="177" fontId="38" fillId="0" borderId="2" xfId="0" applyNumberFormat="1" applyFont="1" applyBorder="1" applyAlignment="1">
      <alignment horizontal="left" vertical="center" wrapText="1"/>
    </xf>
    <xf numFmtId="177" fontId="38" fillId="0" borderId="3" xfId="0" applyNumberFormat="1" applyFont="1" applyBorder="1" applyAlignment="1">
      <alignment horizontal="left" vertical="center" wrapText="1"/>
    </xf>
    <xf numFmtId="178" fontId="38" fillId="0" borderId="0" xfId="0" applyNumberFormat="1" applyFont="1" applyBorder="1" applyAlignment="1">
      <alignment horizontal="left" vertical="center" wrapText="1"/>
    </xf>
    <xf numFmtId="178" fontId="38" fillId="0" borderId="13" xfId="0" applyNumberFormat="1" applyFont="1" applyBorder="1" applyAlignment="1">
      <alignment horizontal="left" vertical="center" wrapText="1"/>
    </xf>
    <xf numFmtId="186" fontId="7" fillId="0" borderId="17" xfId="0" applyNumberFormat="1" applyFont="1" applyBorder="1" applyAlignment="1">
      <alignment horizontal="left" vertical="center" wrapText="1"/>
    </xf>
    <xf numFmtId="186" fontId="7" fillId="0" borderId="18" xfId="0" applyNumberFormat="1" applyFont="1" applyBorder="1" applyAlignment="1">
      <alignment horizontal="left" vertical="center" wrapText="1"/>
    </xf>
    <xf numFmtId="186" fontId="7" fillId="0" borderId="19" xfId="0" applyNumberFormat="1" applyFont="1" applyBorder="1" applyAlignment="1">
      <alignment horizontal="left" vertical="center" wrapTex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4" fillId="0" borderId="8" xfId="0" applyFont="1" applyFill="1" applyBorder="1" applyAlignment="1">
      <alignment horizontal="left" vertical="top"/>
    </xf>
    <xf numFmtId="49" fontId="6" fillId="0" borderId="1" xfId="0" applyNumberFormat="1" applyFont="1" applyFill="1" applyBorder="1" applyAlignment="1">
      <alignment horizontal="center" vertical="top"/>
    </xf>
    <xf numFmtId="49" fontId="6" fillId="0" borderId="2" xfId="0" applyNumberFormat="1" applyFont="1" applyFill="1" applyBorder="1" applyAlignment="1">
      <alignment horizontal="center" vertical="top"/>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49" fontId="6" fillId="0" borderId="17" xfId="0" applyNumberFormat="1" applyFont="1" applyFill="1" applyBorder="1" applyAlignment="1">
      <alignment horizontal="center" vertical="top"/>
    </xf>
    <xf numFmtId="49" fontId="6" fillId="0" borderId="18" xfId="0" applyNumberFormat="1" applyFont="1" applyFill="1" applyBorder="1" applyAlignment="1">
      <alignment horizontal="center" vertical="top"/>
    </xf>
    <xf numFmtId="0" fontId="6" fillId="0" borderId="18"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14" xfId="4" applyFont="1" applyBorder="1" applyAlignment="1">
      <alignment horizontal="left" vertical="center" wrapText="1"/>
    </xf>
    <xf numFmtId="0" fontId="1" fillId="0" borderId="0" xfId="4" applyAlignment="1">
      <alignment horizontal="left" vertical="center" wrapText="1"/>
    </xf>
    <xf numFmtId="0" fontId="1" fillId="0" borderId="13" xfId="4" applyBorder="1" applyAlignment="1">
      <alignment horizontal="left" vertical="center" wrapText="1"/>
    </xf>
    <xf numFmtId="0" fontId="6" fillId="0" borderId="5" xfId="4" applyFont="1" applyBorder="1" applyAlignment="1">
      <alignment horizontal="center" vertical="center"/>
    </xf>
    <xf numFmtId="0" fontId="6" fillId="0" borderId="6" xfId="4" applyFont="1" applyBorder="1" applyAlignment="1">
      <alignment horizontal="center" vertical="center"/>
    </xf>
    <xf numFmtId="0" fontId="6" fillId="0" borderId="7" xfId="4" applyFont="1" applyBorder="1" applyAlignment="1">
      <alignment horizontal="center" vertical="center"/>
    </xf>
    <xf numFmtId="0" fontId="6" fillId="0" borderId="2" xfId="4" applyFont="1" applyBorder="1" applyAlignment="1">
      <alignment horizontal="left" vertical="center" wrapText="1"/>
    </xf>
    <xf numFmtId="0" fontId="6" fillId="0" borderId="2" xfId="4" applyFont="1" applyBorder="1" applyAlignment="1">
      <alignment horizontal="left" vertical="center"/>
    </xf>
    <xf numFmtId="0" fontId="6" fillId="0" borderId="3" xfId="4" applyFont="1" applyBorder="1" applyAlignment="1">
      <alignment horizontal="left" vertical="center"/>
    </xf>
    <xf numFmtId="0" fontId="6" fillId="0" borderId="1" xfId="4" applyFont="1" applyBorder="1" applyAlignment="1">
      <alignment horizontal="left" vertical="center"/>
    </xf>
    <xf numFmtId="0" fontId="6" fillId="0" borderId="0" xfId="4" applyFont="1" applyAlignment="1">
      <alignment horizontal="left" vertical="center" wrapText="1"/>
    </xf>
    <xf numFmtId="0" fontId="1" fillId="0" borderId="0" xfId="4" applyAlignment="1">
      <alignment horizontal="left" vertical="center"/>
    </xf>
    <xf numFmtId="0" fontId="1" fillId="0" borderId="13" xfId="4" applyBorder="1" applyAlignment="1">
      <alignment horizontal="left" vertical="center"/>
    </xf>
    <xf numFmtId="0" fontId="6" fillId="0" borderId="8" xfId="4" applyFont="1" applyBorder="1" applyAlignment="1">
      <alignment horizontal="center" vertical="center"/>
    </xf>
    <xf numFmtId="179" fontId="6" fillId="0" borderId="8" xfId="4" applyNumberFormat="1" applyFont="1" applyBorder="1" applyAlignment="1">
      <alignment horizontal="center" vertical="center"/>
    </xf>
    <xf numFmtId="0" fontId="6" fillId="0" borderId="8" xfId="4" applyFont="1" applyBorder="1" applyAlignment="1">
      <alignment horizontal="left" vertical="center"/>
    </xf>
    <xf numFmtId="177" fontId="6" fillId="0" borderId="17" xfId="4" applyNumberFormat="1" applyFont="1" applyBorder="1" applyAlignment="1">
      <alignment horizontal="left" vertical="center" wrapText="1"/>
    </xf>
    <xf numFmtId="177" fontId="6" fillId="0" borderId="18" xfId="4" applyNumberFormat="1" applyFont="1" applyBorder="1" applyAlignment="1">
      <alignment horizontal="left" vertical="center" wrapText="1"/>
    </xf>
    <xf numFmtId="177" fontId="6" fillId="0" borderId="19" xfId="4" applyNumberFormat="1" applyFont="1" applyBorder="1" applyAlignment="1">
      <alignment horizontal="left" vertical="center" wrapText="1"/>
    </xf>
    <xf numFmtId="177" fontId="6" fillId="0" borderId="1" xfId="4" applyNumberFormat="1" applyFont="1" applyBorder="1" applyAlignment="1">
      <alignment horizontal="left" vertical="center" wrapText="1"/>
    </xf>
    <xf numFmtId="177" fontId="6" fillId="0" borderId="2" xfId="4" applyNumberFormat="1" applyFont="1" applyBorder="1" applyAlignment="1">
      <alignment horizontal="left" vertical="center" wrapText="1"/>
    </xf>
    <xf numFmtId="177" fontId="6" fillId="0" borderId="3" xfId="4" applyNumberFormat="1" applyFont="1" applyBorder="1" applyAlignment="1">
      <alignment horizontal="left" vertical="center" wrapText="1"/>
    </xf>
    <xf numFmtId="177" fontId="6" fillId="0" borderId="14" xfId="4" applyNumberFormat="1" applyFont="1" applyBorder="1" applyAlignment="1">
      <alignment horizontal="left" vertical="center" wrapText="1"/>
    </xf>
    <xf numFmtId="177" fontId="6" fillId="0" borderId="0" xfId="4" applyNumberFormat="1" applyFont="1" applyAlignment="1">
      <alignment horizontal="left" vertical="center" wrapText="1"/>
    </xf>
    <xf numFmtId="177" fontId="6" fillId="0" borderId="13" xfId="4" applyNumberFormat="1" applyFont="1" applyBorder="1" applyAlignment="1">
      <alignment horizontal="left" vertical="center" wrapText="1"/>
    </xf>
    <xf numFmtId="0" fontId="6" fillId="0" borderId="5" xfId="4" applyFont="1" applyBorder="1" applyAlignment="1">
      <alignment horizontal="center" vertical="center" wrapText="1"/>
    </xf>
    <xf numFmtId="0" fontId="6" fillId="0" borderId="7" xfId="4" applyFont="1" applyBorder="1" applyAlignment="1">
      <alignment horizontal="center" vertical="center" wrapText="1"/>
    </xf>
    <xf numFmtId="0" fontId="6" fillId="0" borderId="5" xfId="4" applyFont="1" applyBorder="1" applyAlignment="1">
      <alignment horizontal="left" vertical="center"/>
    </xf>
    <xf numFmtId="0" fontId="6" fillId="0" borderId="6" xfId="4" applyFont="1" applyBorder="1" applyAlignment="1">
      <alignment horizontal="left" vertical="center"/>
    </xf>
    <xf numFmtId="0" fontId="6" fillId="0" borderId="7" xfId="4" applyFont="1" applyBorder="1" applyAlignment="1">
      <alignment horizontal="left" vertical="center"/>
    </xf>
    <xf numFmtId="177" fontId="6" fillId="0" borderId="5" xfId="4" applyNumberFormat="1" applyFont="1" applyBorder="1" applyAlignment="1">
      <alignment horizontal="left" vertical="center"/>
    </xf>
    <xf numFmtId="177" fontId="6" fillId="0" borderId="6" xfId="4" applyNumberFormat="1" applyFont="1" applyBorder="1" applyAlignment="1">
      <alignment horizontal="left" vertical="center"/>
    </xf>
    <xf numFmtId="177" fontId="6" fillId="0" borderId="7" xfId="4" applyNumberFormat="1" applyFont="1" applyBorder="1" applyAlignment="1">
      <alignment horizontal="left" vertical="center"/>
    </xf>
    <xf numFmtId="177" fontId="6" fillId="0" borderId="14" xfId="4" applyNumberFormat="1" applyFont="1" applyBorder="1" applyAlignment="1">
      <alignment horizontal="justify" vertical="center" wrapText="1"/>
    </xf>
    <xf numFmtId="177" fontId="6" fillId="0" borderId="0" xfId="4" applyNumberFormat="1" applyFont="1" applyAlignment="1">
      <alignment horizontal="justify" vertical="center" wrapText="1"/>
    </xf>
    <xf numFmtId="177" fontId="6" fillId="0" borderId="13" xfId="4" applyNumberFormat="1" applyFont="1" applyBorder="1" applyAlignment="1">
      <alignment horizontal="justify" vertical="center" wrapText="1"/>
    </xf>
    <xf numFmtId="181" fontId="6" fillId="0" borderId="8" xfId="4" applyNumberFormat="1" applyFont="1" applyBorder="1" applyAlignment="1">
      <alignment horizontal="right" vertical="center"/>
    </xf>
    <xf numFmtId="0" fontId="6" fillId="0" borderId="5" xfId="4" applyFont="1" applyBorder="1" applyAlignment="1">
      <alignment horizontal="center" vertical="center" shrinkToFit="1"/>
    </xf>
    <xf numFmtId="0" fontId="6" fillId="0" borderId="6" xfId="4" applyFont="1" applyBorder="1" applyAlignment="1">
      <alignment horizontal="center" vertical="center" shrinkToFit="1"/>
    </xf>
    <xf numFmtId="0" fontId="6" fillId="0" borderId="7" xfId="4" applyFont="1" applyBorder="1" applyAlignment="1">
      <alignment horizontal="center" vertical="center" shrinkToFit="1"/>
    </xf>
    <xf numFmtId="176" fontId="6" fillId="0" borderId="8" xfId="4" applyNumberFormat="1" applyFont="1" applyBorder="1" applyAlignment="1">
      <alignment horizontal="right" vertical="center"/>
    </xf>
    <xf numFmtId="0" fontId="6" fillId="0" borderId="9" xfId="4" applyFont="1" applyBorder="1" applyAlignment="1">
      <alignment horizontal="center" vertical="center"/>
    </xf>
    <xf numFmtId="0" fontId="6" fillId="0" borderId="10" xfId="4" applyFont="1" applyBorder="1" applyAlignment="1">
      <alignment horizontal="center" vertical="center"/>
    </xf>
    <xf numFmtId="0" fontId="6" fillId="0" borderId="11" xfId="4" applyFont="1" applyBorder="1" applyAlignment="1">
      <alignment horizontal="center" vertical="center"/>
    </xf>
    <xf numFmtId="0" fontId="6" fillId="0" borderId="5" xfId="4" applyFont="1" applyBorder="1" applyAlignment="1">
      <alignment horizontal="left" vertical="center" indent="1"/>
    </xf>
    <xf numFmtId="0" fontId="6" fillId="0" borderId="6" xfId="4" applyFont="1" applyBorder="1" applyAlignment="1">
      <alignment horizontal="left" vertical="center" indent="1"/>
    </xf>
    <xf numFmtId="0" fontId="6" fillId="0" borderId="7" xfId="4" applyFont="1" applyBorder="1" applyAlignment="1">
      <alignment horizontal="left" vertical="center" indent="1"/>
    </xf>
    <xf numFmtId="0" fontId="6" fillId="0" borderId="5" xfId="4" applyFont="1" applyBorder="1" applyAlignment="1">
      <alignment horizontal="left" vertical="center" indent="1" shrinkToFit="1"/>
    </xf>
    <xf numFmtId="0" fontId="6" fillId="0" borderId="6" xfId="4" applyFont="1" applyBorder="1" applyAlignment="1">
      <alignment horizontal="left" vertical="center" indent="1" shrinkToFit="1"/>
    </xf>
    <xf numFmtId="0" fontId="6" fillId="0" borderId="7" xfId="4" applyFont="1" applyBorder="1" applyAlignment="1">
      <alignment horizontal="left" vertical="center" indent="1" shrinkToFit="1"/>
    </xf>
    <xf numFmtId="0" fontId="6" fillId="0" borderId="1" xfId="4" applyFont="1" applyBorder="1" applyAlignment="1">
      <alignment horizontal="center" vertical="center" wrapText="1"/>
    </xf>
    <xf numFmtId="0" fontId="6" fillId="0" borderId="3" xfId="4" applyFont="1" applyBorder="1" applyAlignment="1">
      <alignment horizontal="center" vertical="center" wrapText="1"/>
    </xf>
    <xf numFmtId="0" fontId="5" fillId="0" borderId="0" xfId="4" applyFont="1" applyAlignment="1">
      <alignment horizontal="left" vertical="center"/>
    </xf>
    <xf numFmtId="0" fontId="4" fillId="2" borderId="1" xfId="4" applyFont="1" applyFill="1" applyBorder="1" applyAlignment="1">
      <alignment horizontal="left" vertical="center"/>
    </xf>
    <xf numFmtId="0" fontId="4" fillId="2" borderId="2" xfId="4" applyFont="1" applyFill="1" applyBorder="1" applyAlignment="1">
      <alignment horizontal="left" vertical="center"/>
    </xf>
    <xf numFmtId="0" fontId="4" fillId="2" borderId="3" xfId="4" applyFont="1" applyFill="1" applyBorder="1" applyAlignment="1">
      <alignment horizontal="left" vertical="center"/>
    </xf>
    <xf numFmtId="0" fontId="6" fillId="0" borderId="1" xfId="4" applyFont="1" applyBorder="1" applyAlignment="1">
      <alignment horizontal="left" vertical="top" wrapText="1"/>
    </xf>
    <xf numFmtId="0" fontId="6" fillId="0" borderId="2" xfId="4" applyFont="1" applyBorder="1" applyAlignment="1">
      <alignment horizontal="left" vertical="top" wrapText="1"/>
    </xf>
    <xf numFmtId="0" fontId="6" fillId="0" borderId="3" xfId="4" applyFont="1" applyBorder="1" applyAlignment="1">
      <alignment horizontal="left" vertical="top" wrapText="1"/>
    </xf>
    <xf numFmtId="0" fontId="6" fillId="0" borderId="14" xfId="4" applyFont="1" applyBorder="1" applyAlignment="1">
      <alignment horizontal="left" vertical="top" wrapText="1"/>
    </xf>
    <xf numFmtId="0" fontId="6" fillId="0" borderId="0" xfId="4" applyFont="1" applyAlignment="1">
      <alignment horizontal="left" vertical="top" wrapText="1"/>
    </xf>
    <xf numFmtId="0" fontId="6" fillId="0" borderId="13" xfId="4" applyFont="1" applyBorder="1" applyAlignment="1">
      <alignment horizontal="left" vertical="top" wrapText="1"/>
    </xf>
    <xf numFmtId="0" fontId="4" fillId="2" borderId="8" xfId="4" applyFont="1" applyFill="1" applyBorder="1" applyAlignment="1">
      <alignment horizontal="left" vertical="center"/>
    </xf>
    <xf numFmtId="0" fontId="6" fillId="0" borderId="5" xfId="4" applyFont="1" applyBorder="1" applyAlignment="1">
      <alignment horizontal="left" vertical="center" wrapText="1"/>
    </xf>
    <xf numFmtId="0" fontId="6" fillId="0" borderId="6" xfId="4" applyFont="1" applyBorder="1" applyAlignment="1">
      <alignment horizontal="left" vertical="center" wrapText="1"/>
    </xf>
    <xf numFmtId="0" fontId="6" fillId="0" borderId="7" xfId="4" applyFont="1" applyBorder="1" applyAlignment="1">
      <alignment horizontal="left" vertical="center" wrapText="1"/>
    </xf>
    <xf numFmtId="0" fontId="6" fillId="0" borderId="14" xfId="0" applyFont="1" applyFill="1" applyBorder="1" applyAlignment="1">
      <alignment horizontal="left" vertical="center" wrapText="1"/>
    </xf>
    <xf numFmtId="0" fontId="6" fillId="0" borderId="13" xfId="0" applyFont="1" applyFill="1" applyBorder="1" applyAlignment="1">
      <alignment horizontal="left" vertical="center" wrapText="1"/>
    </xf>
    <xf numFmtId="184" fontId="6" fillId="0" borderId="12" xfId="0" applyNumberFormat="1" applyFont="1" applyBorder="1" applyAlignment="1">
      <alignment horizontal="left" vertical="center" wrapText="1"/>
    </xf>
    <xf numFmtId="0" fontId="6" fillId="0" borderId="14" xfId="0" applyFont="1" applyFill="1" applyBorder="1" applyAlignment="1">
      <alignment horizontal="left" vertical="center" shrinkToFit="1"/>
    </xf>
    <xf numFmtId="0" fontId="6" fillId="0" borderId="14" xfId="0" applyFont="1" applyFill="1" applyBorder="1" applyAlignment="1">
      <alignment horizontal="left" vertical="center"/>
    </xf>
    <xf numFmtId="0" fontId="7" fillId="0" borderId="8" xfId="0" applyFont="1" applyFill="1" applyBorder="1" applyAlignment="1">
      <alignment horizontal="left" vertical="center" shrinkToFit="1"/>
    </xf>
    <xf numFmtId="0" fontId="6" fillId="3" borderId="5"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177" fontId="6" fillId="3" borderId="1" xfId="0" applyNumberFormat="1" applyFont="1" applyFill="1" applyBorder="1" applyAlignment="1">
      <alignment horizontal="left" vertical="center" wrapText="1"/>
    </xf>
    <xf numFmtId="177" fontId="6" fillId="3" borderId="2" xfId="0" applyNumberFormat="1" applyFont="1" applyFill="1" applyBorder="1" applyAlignment="1">
      <alignment horizontal="left" vertical="center" wrapText="1"/>
    </xf>
    <xf numFmtId="177" fontId="6" fillId="3" borderId="3" xfId="0" applyNumberFormat="1" applyFont="1" applyFill="1" applyBorder="1" applyAlignment="1">
      <alignment horizontal="left" vertical="center" wrapText="1"/>
    </xf>
    <xf numFmtId="177" fontId="6" fillId="3" borderId="17" xfId="0" applyNumberFormat="1" applyFont="1" applyFill="1" applyBorder="1" applyAlignment="1">
      <alignment horizontal="left" vertical="center" wrapText="1"/>
    </xf>
    <xf numFmtId="177" fontId="6" fillId="3" borderId="18" xfId="0" applyNumberFormat="1" applyFont="1" applyFill="1" applyBorder="1" applyAlignment="1">
      <alignment horizontal="left" vertical="center" wrapText="1"/>
    </xf>
    <xf numFmtId="177" fontId="6" fillId="3" borderId="19" xfId="0" applyNumberFormat="1" applyFont="1" applyFill="1" applyBorder="1" applyAlignment="1">
      <alignment horizontal="left" vertical="center" wrapText="1"/>
    </xf>
    <xf numFmtId="182" fontId="6" fillId="0" borderId="5" xfId="0" applyNumberFormat="1" applyFont="1" applyFill="1" applyBorder="1" applyAlignment="1">
      <alignment horizontal="right" vertical="center"/>
    </xf>
    <xf numFmtId="182" fontId="6" fillId="0" borderId="7" xfId="0" applyNumberFormat="1" applyFont="1" applyFill="1" applyBorder="1" applyAlignment="1">
      <alignment horizontal="right" vertical="center"/>
    </xf>
    <xf numFmtId="183" fontId="6" fillId="0" borderId="5" xfId="1" applyNumberFormat="1" applyFont="1" applyFill="1" applyBorder="1" applyAlignment="1">
      <alignment vertical="center"/>
    </xf>
    <xf numFmtId="183" fontId="6" fillId="0" borderId="7" xfId="1" applyNumberFormat="1" applyFont="1" applyFill="1" applyBorder="1" applyAlignment="1">
      <alignment vertical="center"/>
    </xf>
    <xf numFmtId="0" fontId="7" fillId="0" borderId="15" xfId="0" applyFont="1" applyFill="1" applyBorder="1" applyAlignment="1">
      <alignment horizontal="left" vertical="center" wrapText="1"/>
    </xf>
    <xf numFmtId="0" fontId="6" fillId="0" borderId="1" xfId="0" applyFont="1" applyFill="1" applyBorder="1" applyAlignment="1">
      <alignment horizontal="left" vertical="top" wrapText="1"/>
    </xf>
    <xf numFmtId="0" fontId="6" fillId="0" borderId="17" xfId="0" applyFont="1" applyFill="1" applyBorder="1" applyAlignment="1">
      <alignment horizontal="left" vertical="top" wrapText="1"/>
    </xf>
    <xf numFmtId="0" fontId="4" fillId="2" borderId="0" xfId="0" applyFont="1" applyFill="1" applyBorder="1" applyAlignment="1">
      <alignment horizontal="left" vertical="center"/>
    </xf>
    <xf numFmtId="177" fontId="6" fillId="0" borderId="1" xfId="0" applyNumberFormat="1" applyFont="1" applyBorder="1" applyAlignment="1">
      <alignment horizontal="left" vertical="top" wrapText="1"/>
    </xf>
    <xf numFmtId="177" fontId="6" fillId="0" borderId="2" xfId="0" applyNumberFormat="1" applyFont="1" applyBorder="1" applyAlignment="1">
      <alignment horizontal="left" vertical="top" wrapText="1"/>
    </xf>
    <xf numFmtId="177" fontId="6" fillId="0" borderId="3" xfId="0" applyNumberFormat="1" applyFont="1" applyBorder="1" applyAlignment="1">
      <alignment horizontal="left" vertical="top" wrapText="1"/>
    </xf>
    <xf numFmtId="0" fontId="6" fillId="3" borderId="5" xfId="0" applyFont="1" applyFill="1" applyBorder="1" applyAlignment="1">
      <alignment horizontal="right" vertical="center"/>
    </xf>
    <xf numFmtId="0" fontId="6" fillId="3" borderId="7" xfId="0" applyFont="1" applyFill="1" applyBorder="1" applyAlignment="1">
      <alignment horizontal="right" vertical="center"/>
    </xf>
    <xf numFmtId="179" fontId="6" fillId="0" borderId="5" xfId="0" applyNumberFormat="1" applyFont="1" applyBorder="1" applyAlignment="1">
      <alignment horizontal="center" vertical="center"/>
    </xf>
    <xf numFmtId="179" fontId="6" fillId="0" borderId="6" xfId="0" applyNumberFormat="1" applyFont="1" applyBorder="1" applyAlignment="1">
      <alignment horizontal="center" vertical="center"/>
    </xf>
    <xf numFmtId="179" fontId="6" fillId="0" borderId="7" xfId="0" applyNumberFormat="1" applyFont="1" applyBorder="1" applyAlignment="1">
      <alignment horizontal="center" vertical="center"/>
    </xf>
    <xf numFmtId="0" fontId="7" fillId="0" borderId="15" xfId="0" applyFont="1" applyBorder="1" applyAlignment="1">
      <alignment horizontal="left" vertical="center" wrapText="1"/>
    </xf>
    <xf numFmtId="0" fontId="7" fillId="0" borderId="8" xfId="0" applyFont="1" applyBorder="1" applyAlignment="1">
      <alignment horizontal="left" vertical="center" shrinkToFit="1"/>
    </xf>
    <xf numFmtId="0" fontId="8" fillId="0" borderId="0" xfId="0" applyFont="1" applyAlignment="1">
      <alignment horizontal="left" vertical="center" shrinkToFit="1"/>
    </xf>
    <xf numFmtId="0" fontId="8" fillId="0" borderId="13" xfId="0" applyFont="1" applyBorder="1" applyAlignment="1">
      <alignment horizontal="left" vertical="center" shrinkToFit="1"/>
    </xf>
    <xf numFmtId="184" fontId="6" fillId="0" borderId="14" xfId="0" applyNumberFormat="1" applyFont="1" applyBorder="1" applyAlignment="1">
      <alignment horizontal="left" vertical="center" wrapText="1"/>
    </xf>
    <xf numFmtId="184" fontId="6" fillId="0" borderId="0" xfId="0" applyNumberFormat="1" applyFont="1" applyAlignment="1">
      <alignment horizontal="left" vertical="center" wrapText="1"/>
    </xf>
    <xf numFmtId="184" fontId="6" fillId="0" borderId="13" xfId="0" applyNumberFormat="1" applyFont="1" applyBorder="1" applyAlignment="1">
      <alignment horizontal="left" vertical="center" wrapText="1"/>
    </xf>
    <xf numFmtId="49" fontId="13" fillId="0" borderId="14" xfId="0" applyNumberFormat="1" applyFont="1" applyBorder="1" applyAlignment="1">
      <alignment horizontal="left" vertical="center" wrapText="1"/>
    </xf>
    <xf numFmtId="49" fontId="13" fillId="0" borderId="0" xfId="0" applyNumberFormat="1" applyFont="1" applyAlignment="1">
      <alignment horizontal="left" vertical="center" wrapText="1"/>
    </xf>
    <xf numFmtId="49" fontId="13" fillId="0" borderId="13" xfId="0" applyNumberFormat="1" applyFont="1" applyBorder="1" applyAlignment="1">
      <alignment horizontal="left" vertical="center" wrapText="1"/>
    </xf>
    <xf numFmtId="0" fontId="8" fillId="0" borderId="0" xfId="0" applyFont="1" applyAlignment="1">
      <alignment horizontal="left" vertical="center" wrapText="1" shrinkToFit="1"/>
    </xf>
    <xf numFmtId="0" fontId="8" fillId="0" borderId="13" xfId="0" applyFont="1" applyBorder="1" applyAlignment="1">
      <alignment horizontal="left" vertical="center" wrapText="1" shrinkToFit="1"/>
    </xf>
    <xf numFmtId="0" fontId="7" fillId="0" borderId="0" xfId="0" applyFont="1" applyAlignment="1">
      <alignment horizontal="left" vertical="center" shrinkToFit="1"/>
    </xf>
    <xf numFmtId="49" fontId="6" fillId="0" borderId="14" xfId="0" applyNumberFormat="1" applyFont="1" applyBorder="1" applyAlignment="1">
      <alignment horizontal="left" vertical="center" wrapText="1"/>
    </xf>
    <xf numFmtId="49" fontId="6" fillId="0" borderId="0" xfId="0" applyNumberFormat="1" applyFont="1" applyAlignment="1">
      <alignment horizontal="left" vertical="center" wrapText="1"/>
    </xf>
    <xf numFmtId="49" fontId="6" fillId="0" borderId="13" xfId="0" applyNumberFormat="1" applyFont="1" applyBorder="1" applyAlignment="1">
      <alignment horizontal="left" vertical="center" wrapText="1"/>
    </xf>
    <xf numFmtId="184" fontId="6" fillId="0" borderId="14" xfId="0" applyNumberFormat="1" applyFont="1" applyBorder="1" applyAlignment="1">
      <alignment horizontal="left" vertical="center" shrinkToFit="1"/>
    </xf>
    <xf numFmtId="184" fontId="6" fillId="0" borderId="0" xfId="0" applyNumberFormat="1" applyFont="1" applyAlignment="1">
      <alignment horizontal="left" vertical="center" shrinkToFit="1"/>
    </xf>
    <xf numFmtId="184" fontId="6" fillId="0" borderId="13" xfId="0" applyNumberFormat="1" applyFont="1" applyBorder="1" applyAlignment="1">
      <alignment horizontal="left" vertical="center" shrinkToFit="1"/>
    </xf>
    <xf numFmtId="0" fontId="6" fillId="0" borderId="14" xfId="0" applyFont="1" applyBorder="1" applyAlignment="1">
      <alignment horizontal="left" vertical="top" wrapText="1" shrinkToFit="1"/>
    </xf>
    <xf numFmtId="0" fontId="6" fillId="0" borderId="0" xfId="0" applyFont="1" applyAlignment="1">
      <alignment horizontal="left" vertical="top" wrapText="1" shrinkToFit="1"/>
    </xf>
    <xf numFmtId="0" fontId="6" fillId="0" borderId="13" xfId="0" applyFont="1" applyBorder="1" applyAlignment="1">
      <alignment horizontal="left" vertical="top" wrapText="1" shrinkToFit="1"/>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184" fontId="6" fillId="0" borderId="14" xfId="0" applyNumberFormat="1" applyFont="1" applyBorder="1" applyAlignment="1">
      <alignment horizontal="left" vertical="center"/>
    </xf>
    <xf numFmtId="184" fontId="6" fillId="0" borderId="0" xfId="0" applyNumberFormat="1" applyFont="1" applyAlignment="1">
      <alignment horizontal="left" vertical="center"/>
    </xf>
    <xf numFmtId="184" fontId="6" fillId="0" borderId="13" xfId="0" applyNumberFormat="1" applyFont="1" applyBorder="1" applyAlignment="1">
      <alignment horizontal="left" vertical="center"/>
    </xf>
    <xf numFmtId="49" fontId="6" fillId="0" borderId="14" xfId="0" applyNumberFormat="1" applyFont="1" applyBorder="1" applyAlignment="1">
      <alignment horizontal="left" vertical="center" shrinkToFit="1"/>
    </xf>
    <xf numFmtId="49" fontId="6" fillId="0" borderId="0" xfId="0" applyNumberFormat="1" applyFont="1" applyAlignment="1">
      <alignment horizontal="left" vertical="center" shrinkToFit="1"/>
    </xf>
    <xf numFmtId="49" fontId="6" fillId="0" borderId="13" xfId="0" applyNumberFormat="1" applyFont="1" applyBorder="1" applyAlignment="1">
      <alignment horizontal="left" vertical="center" shrinkToFit="1"/>
    </xf>
    <xf numFmtId="0" fontId="7" fillId="0" borderId="14" xfId="0" applyFont="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6" fillId="0" borderId="12" xfId="0" applyFont="1" applyFill="1" applyBorder="1" applyAlignment="1">
      <alignment vertical="center" wrapText="1"/>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Border="1" applyAlignment="1">
      <alignment horizontal="left" vertical="center" wrapText="1"/>
    </xf>
    <xf numFmtId="0" fontId="6" fillId="0" borderId="16" xfId="0" applyFont="1" applyBorder="1" applyAlignment="1">
      <alignment horizontal="left" vertical="center"/>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181" fontId="7" fillId="0" borderId="5" xfId="0" applyNumberFormat="1" applyFont="1" applyBorder="1" applyAlignment="1">
      <alignment horizontal="right" vertical="center"/>
    </xf>
    <xf numFmtId="181" fontId="7" fillId="0" borderId="7" xfId="0" applyNumberFormat="1" applyFont="1" applyBorder="1" applyAlignment="1">
      <alignment horizontal="right" vertical="center"/>
    </xf>
    <xf numFmtId="176" fontId="7" fillId="0" borderId="5" xfId="0" applyNumberFormat="1" applyFont="1" applyBorder="1" applyAlignment="1">
      <alignment horizontal="right" vertical="center"/>
    </xf>
    <xf numFmtId="176" fontId="7" fillId="0" borderId="7" xfId="0" applyNumberFormat="1" applyFont="1" applyBorder="1" applyAlignment="1">
      <alignment horizontal="right" vertical="center"/>
    </xf>
    <xf numFmtId="0" fontId="10" fillId="0" borderId="0" xfId="0" applyFont="1" applyAlignment="1">
      <alignment horizontal="left" vertical="center" wrapText="1"/>
    </xf>
    <xf numFmtId="0" fontId="10" fillId="0" borderId="13" xfId="0" applyFont="1" applyBorder="1" applyAlignment="1">
      <alignment horizontal="left" vertical="center" wrapText="1"/>
    </xf>
    <xf numFmtId="0" fontId="6" fillId="0" borderId="13" xfId="0" applyFont="1" applyBorder="1" applyAlignment="1">
      <alignment horizontal="center" vertical="center"/>
    </xf>
    <xf numFmtId="0" fontId="6" fillId="3" borderId="1" xfId="0" applyFont="1" applyFill="1" applyBorder="1" applyAlignment="1">
      <alignment horizontal="justify" vertical="top" wrapText="1"/>
    </xf>
    <xf numFmtId="0" fontId="6" fillId="3" borderId="2" xfId="0" applyFont="1" applyFill="1" applyBorder="1" applyAlignment="1">
      <alignment horizontal="justify" vertical="top" wrapText="1"/>
    </xf>
    <xf numFmtId="0" fontId="6" fillId="3" borderId="3" xfId="0" applyFont="1" applyFill="1" applyBorder="1" applyAlignment="1">
      <alignment horizontal="justify" vertical="top" wrapText="1"/>
    </xf>
    <xf numFmtId="0" fontId="6" fillId="3" borderId="17" xfId="0" applyFont="1" applyFill="1" applyBorder="1" applyAlignment="1">
      <alignment horizontal="justify" vertical="top" wrapText="1"/>
    </xf>
    <xf numFmtId="0" fontId="6" fillId="3" borderId="18" xfId="0" applyFont="1" applyFill="1" applyBorder="1" applyAlignment="1">
      <alignment horizontal="justify" vertical="top" wrapText="1"/>
    </xf>
    <xf numFmtId="0" fontId="6" fillId="3" borderId="19" xfId="0" applyFont="1" applyFill="1" applyBorder="1" applyAlignment="1">
      <alignment horizontal="justify" vertical="top" wrapText="1"/>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5" xfId="0" applyFont="1" applyFill="1" applyBorder="1" applyAlignment="1">
      <alignment horizontal="left" vertical="center" indent="1"/>
    </xf>
    <xf numFmtId="0" fontId="6" fillId="3" borderId="6" xfId="0" applyFont="1" applyFill="1" applyBorder="1" applyAlignment="1">
      <alignment horizontal="left" vertical="center" indent="1"/>
    </xf>
    <xf numFmtId="0" fontId="6" fillId="3" borderId="7" xfId="0" applyFont="1" applyFill="1" applyBorder="1" applyAlignment="1">
      <alignment horizontal="left" vertical="center" indent="1"/>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6" xfId="0" applyFont="1" applyFill="1" applyBorder="1" applyAlignment="1">
      <alignment horizontal="center" vertical="center"/>
    </xf>
    <xf numFmtId="182" fontId="6" fillId="0" borderId="5" xfId="0" applyNumberFormat="1" applyFont="1" applyBorder="1" applyAlignment="1">
      <alignment horizontal="right" vertical="center"/>
    </xf>
    <xf numFmtId="182" fontId="6" fillId="0" borderId="7" xfId="0" applyNumberFormat="1" applyFont="1" applyBorder="1" applyAlignment="1">
      <alignment horizontal="right"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5" xfId="0" applyFont="1" applyFill="1" applyBorder="1" applyAlignment="1">
      <alignment horizontal="left" vertical="center" indent="1" shrinkToFit="1"/>
    </xf>
    <xf numFmtId="0" fontId="6" fillId="3" borderId="6" xfId="0" applyFont="1" applyFill="1" applyBorder="1" applyAlignment="1">
      <alignment horizontal="left" vertical="center" indent="1" shrinkToFit="1"/>
    </xf>
    <xf numFmtId="0" fontId="6" fillId="3" borderId="7" xfId="0" applyFont="1" applyFill="1" applyBorder="1" applyAlignment="1">
      <alignment horizontal="left" vertical="center" indent="1" shrinkToFit="1"/>
    </xf>
    <xf numFmtId="177" fontId="6" fillId="3" borderId="1" xfId="0" applyNumberFormat="1" applyFont="1" applyFill="1" applyBorder="1" applyAlignment="1">
      <alignment horizontal="left" vertical="top" wrapText="1"/>
    </xf>
    <xf numFmtId="177" fontId="6" fillId="3" borderId="2" xfId="0" applyNumberFormat="1" applyFont="1" applyFill="1" applyBorder="1" applyAlignment="1">
      <alignment horizontal="left" vertical="top" wrapText="1"/>
    </xf>
    <xf numFmtId="177" fontId="6" fillId="3" borderId="3" xfId="0" applyNumberFormat="1" applyFont="1" applyFill="1" applyBorder="1" applyAlignment="1">
      <alignment horizontal="left" vertical="top" wrapText="1"/>
    </xf>
    <xf numFmtId="178" fontId="6" fillId="3" borderId="14" xfId="0" applyNumberFormat="1" applyFont="1" applyFill="1" applyBorder="1" applyAlignment="1">
      <alignment horizontal="left" vertical="top" wrapText="1"/>
    </xf>
    <xf numFmtId="178" fontId="6" fillId="3" borderId="0" xfId="0" applyNumberFormat="1" applyFont="1" applyFill="1" applyAlignment="1">
      <alignment horizontal="left" vertical="top" wrapText="1"/>
    </xf>
    <xf numFmtId="178" fontId="6" fillId="3" borderId="13" xfId="0" applyNumberFormat="1" applyFont="1" applyFill="1" applyBorder="1" applyAlignment="1">
      <alignment horizontal="left" vertical="top" wrapText="1"/>
    </xf>
    <xf numFmtId="0" fontId="6" fillId="3" borderId="6" xfId="0" applyFont="1" applyFill="1" applyBorder="1" applyAlignment="1">
      <alignment horizontal="left" vertical="top"/>
    </xf>
    <xf numFmtId="0" fontId="6" fillId="3" borderId="7" xfId="0" applyFont="1" applyFill="1" applyBorder="1" applyAlignment="1">
      <alignment horizontal="left" vertical="top"/>
    </xf>
    <xf numFmtId="0" fontId="6" fillId="3" borderId="0" xfId="0" applyFont="1" applyFill="1" applyAlignment="1">
      <alignment horizontal="left" vertical="center" shrinkToFit="1"/>
    </xf>
    <xf numFmtId="0" fontId="6" fillId="3" borderId="13" xfId="0" applyFont="1" applyFill="1" applyBorder="1" applyAlignment="1">
      <alignment horizontal="left" vertical="center" shrinkToFit="1"/>
    </xf>
    <xf numFmtId="0" fontId="6" fillId="3" borderId="0" xfId="0" applyFont="1" applyFill="1" applyAlignment="1">
      <alignment horizontal="left" vertical="center"/>
    </xf>
    <xf numFmtId="0" fontId="6" fillId="3" borderId="13" xfId="0" applyFont="1" applyFill="1" applyBorder="1" applyAlignment="1">
      <alignment horizontal="left" vertical="center"/>
    </xf>
    <xf numFmtId="184" fontId="6" fillId="0" borderId="1" xfId="0" applyNumberFormat="1" applyFont="1" applyBorder="1" applyAlignment="1">
      <alignment horizontal="left" vertical="center" shrinkToFit="1"/>
    </xf>
    <xf numFmtId="184" fontId="6" fillId="0" borderId="2" xfId="0" applyNumberFormat="1" applyFont="1" applyBorder="1" applyAlignment="1">
      <alignment horizontal="left" vertical="center" shrinkToFit="1"/>
    </xf>
    <xf numFmtId="184" fontId="6" fillId="0" borderId="3" xfId="0" applyNumberFormat="1" applyFont="1" applyBorder="1" applyAlignment="1">
      <alignment horizontal="left" vertical="center" shrinkToFit="1"/>
    </xf>
    <xf numFmtId="0" fontId="6" fillId="3" borderId="18" xfId="0" applyFont="1" applyFill="1" applyBorder="1" applyAlignment="1">
      <alignment horizontal="left" vertical="center"/>
    </xf>
    <xf numFmtId="0" fontId="6" fillId="3" borderId="19" xfId="0" applyFont="1" applyFill="1" applyBorder="1" applyAlignment="1">
      <alignment horizontal="left" vertical="center"/>
    </xf>
    <xf numFmtId="185" fontId="7" fillId="0" borderId="5" xfId="1" applyNumberFormat="1" applyFont="1" applyFill="1" applyBorder="1" applyAlignment="1">
      <alignment vertical="center"/>
    </xf>
    <xf numFmtId="185" fontId="7" fillId="0" borderId="7" xfId="1" applyNumberFormat="1" applyFont="1" applyFill="1" applyBorder="1" applyAlignment="1">
      <alignment vertical="center"/>
    </xf>
    <xf numFmtId="177" fontId="6" fillId="0" borderId="2" xfId="0" applyNumberFormat="1" applyFont="1" applyBorder="1" applyAlignment="1">
      <alignment horizontal="left" vertical="center" shrinkToFit="1"/>
    </xf>
    <xf numFmtId="177" fontId="6" fillId="0" borderId="3" xfId="0" applyNumberFormat="1" applyFont="1" applyBorder="1" applyAlignment="1">
      <alignment horizontal="left" vertical="center" shrinkToFit="1"/>
    </xf>
    <xf numFmtId="186" fontId="6" fillId="0" borderId="17" xfId="0" applyNumberFormat="1" applyFont="1" applyBorder="1" applyAlignment="1">
      <alignment horizontal="left" vertical="center" wrapText="1"/>
    </xf>
    <xf numFmtId="186" fontId="6" fillId="0" borderId="18" xfId="0" applyNumberFormat="1" applyFont="1" applyBorder="1" applyAlignment="1">
      <alignment horizontal="left" vertical="center" wrapText="1"/>
    </xf>
    <xf numFmtId="186" fontId="6" fillId="0" borderId="19" xfId="0" applyNumberFormat="1" applyFont="1" applyBorder="1" applyAlignment="1">
      <alignment horizontal="left" vertical="center" wrapText="1"/>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6" fillId="0" borderId="14" xfId="0" applyFont="1" applyBorder="1" applyAlignment="1">
      <alignment horizontal="right" vertical="center" shrinkToFit="1"/>
    </xf>
    <xf numFmtId="0" fontId="6" fillId="0" borderId="0" xfId="0" applyFont="1" applyAlignment="1">
      <alignment horizontal="right" vertical="center" shrinkToFit="1"/>
    </xf>
    <xf numFmtId="0" fontId="6" fillId="0" borderId="13" xfId="0" applyFont="1" applyBorder="1" applyAlignment="1">
      <alignment horizontal="right" vertical="center" shrinkToFit="1"/>
    </xf>
    <xf numFmtId="0" fontId="8" fillId="0" borderId="14" xfId="0" applyFont="1" applyBorder="1" applyAlignment="1">
      <alignment horizontal="left" vertical="center" shrinkToFit="1"/>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13" xfId="0" applyFont="1" applyBorder="1" applyAlignment="1">
      <alignment horizontal="left" vertical="center"/>
    </xf>
    <xf numFmtId="181" fontId="6" fillId="0" borderId="5" xfId="0" applyNumberFormat="1" applyFont="1" applyBorder="1" applyAlignment="1">
      <alignment horizontal="right" vertical="center"/>
    </xf>
    <xf numFmtId="181" fontId="6" fillId="0" borderId="7" xfId="0" applyNumberFormat="1" applyFont="1" applyBorder="1" applyAlignment="1">
      <alignment horizontal="right" vertical="center"/>
    </xf>
    <xf numFmtId="181" fontId="6" fillId="0" borderId="5" xfId="0" applyNumberFormat="1" applyFont="1" applyFill="1" applyBorder="1" applyAlignment="1">
      <alignment horizontal="right" vertical="center"/>
    </xf>
    <xf numFmtId="181" fontId="6" fillId="0" borderId="7" xfId="0" applyNumberFormat="1" applyFont="1" applyFill="1" applyBorder="1" applyAlignment="1">
      <alignment horizontal="right" vertical="center"/>
    </xf>
    <xf numFmtId="0" fontId="13" fillId="0" borderId="0" xfId="0" applyFont="1" applyAlignment="1">
      <alignment vertical="center" wrapText="1"/>
    </xf>
    <xf numFmtId="0" fontId="13" fillId="0" borderId="0" xfId="0" applyFont="1">
      <alignment vertical="center"/>
    </xf>
    <xf numFmtId="0" fontId="13" fillId="0" borderId="13" xfId="0" applyFont="1" applyBorder="1">
      <alignment vertical="center"/>
    </xf>
    <xf numFmtId="0" fontId="6" fillId="0" borderId="4" xfId="0" applyFont="1" applyBorder="1" applyAlignment="1">
      <alignment horizontal="left" vertical="center"/>
    </xf>
    <xf numFmtId="0" fontId="6" fillId="0" borderId="12" xfId="0" applyFont="1" applyBorder="1" applyAlignment="1">
      <alignment horizontal="left" vertical="center" wrapText="1"/>
    </xf>
    <xf numFmtId="0" fontId="6" fillId="0" borderId="12" xfId="0" applyFont="1" applyBorder="1" applyAlignment="1">
      <alignment horizontal="left" vertical="center" wrapText="1" indent="1"/>
    </xf>
    <xf numFmtId="0" fontId="6" fillId="0" borderId="12" xfId="0" applyFont="1" applyBorder="1" applyAlignment="1">
      <alignment vertical="center" wrapText="1"/>
    </xf>
    <xf numFmtId="0" fontId="13" fillId="0" borderId="0" xfId="0" applyFont="1" applyAlignment="1">
      <alignment horizontal="left" vertical="top" indent="1"/>
    </xf>
    <xf numFmtId="0" fontId="13" fillId="0" borderId="13" xfId="0" applyFont="1" applyBorder="1" applyAlignment="1">
      <alignment horizontal="left" vertical="top" indent="1"/>
    </xf>
    <xf numFmtId="0" fontId="6" fillId="0" borderId="5" xfId="2" applyFont="1" applyBorder="1" applyAlignment="1">
      <alignment horizontal="left" vertical="top" wrapText="1"/>
    </xf>
    <xf numFmtId="0" fontId="6" fillId="0" borderId="6" xfId="2" applyFont="1" applyBorder="1" applyAlignment="1">
      <alignment horizontal="left" vertical="top" wrapText="1"/>
    </xf>
    <xf numFmtId="0" fontId="6" fillId="0" borderId="7" xfId="2" applyFont="1" applyBorder="1" applyAlignment="1">
      <alignment horizontal="left" vertical="top" wrapText="1"/>
    </xf>
    <xf numFmtId="0" fontId="5" fillId="0" borderId="0" xfId="2" applyFont="1" applyAlignment="1">
      <alignment horizontal="left" vertical="center"/>
    </xf>
    <xf numFmtId="0" fontId="6" fillId="0" borderId="1" xfId="2" applyFont="1" applyBorder="1" applyAlignment="1">
      <alignment horizontal="justify" vertical="top" wrapText="1"/>
    </xf>
    <xf numFmtId="0" fontId="6" fillId="0" borderId="2" xfId="2" applyFont="1" applyBorder="1" applyAlignment="1">
      <alignment horizontal="justify" vertical="top" wrapText="1"/>
    </xf>
    <xf numFmtId="0" fontId="6" fillId="0" borderId="3" xfId="2" applyFont="1" applyBorder="1" applyAlignment="1">
      <alignment horizontal="justify" vertical="top" wrapText="1"/>
    </xf>
    <xf numFmtId="0" fontId="6" fillId="0" borderId="17" xfId="2" applyFont="1" applyBorder="1" applyAlignment="1">
      <alignment horizontal="justify" vertical="top" wrapText="1"/>
    </xf>
    <xf numFmtId="0" fontId="6" fillId="0" borderId="18" xfId="2" applyFont="1" applyBorder="1" applyAlignment="1">
      <alignment horizontal="justify" vertical="top" wrapText="1"/>
    </xf>
    <xf numFmtId="0" fontId="6" fillId="0" borderId="19" xfId="2" applyFont="1" applyBorder="1" applyAlignment="1">
      <alignment horizontal="justify" vertical="top" wrapText="1"/>
    </xf>
    <xf numFmtId="0" fontId="6" fillId="0" borderId="1" xfId="2" applyFont="1" applyBorder="1" applyAlignment="1">
      <alignment horizontal="center" vertical="center" wrapText="1"/>
    </xf>
    <xf numFmtId="0" fontId="6" fillId="0" borderId="3" xfId="2" applyFont="1" applyBorder="1" applyAlignment="1">
      <alignment horizontal="center" vertical="center" wrapText="1"/>
    </xf>
    <xf numFmtId="177" fontId="6" fillId="0" borderId="14" xfId="2" applyNumberFormat="1" applyFont="1" applyBorder="1" applyAlignment="1">
      <alignment horizontal="left" vertical="center" wrapText="1"/>
    </xf>
    <xf numFmtId="177" fontId="6" fillId="0" borderId="0" xfId="2" applyNumberFormat="1" applyFont="1" applyAlignment="1">
      <alignment horizontal="left" vertical="center" wrapText="1"/>
    </xf>
    <xf numFmtId="177" fontId="6" fillId="0" borderId="13" xfId="2" applyNumberFormat="1" applyFont="1" applyBorder="1" applyAlignment="1">
      <alignment horizontal="left" vertical="center" wrapText="1"/>
    </xf>
    <xf numFmtId="0" fontId="6" fillId="0" borderId="9" xfId="2" applyFont="1" applyBorder="1" applyAlignment="1">
      <alignment horizontal="center" vertic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5" xfId="2" applyFont="1" applyBorder="1" applyAlignment="1">
      <alignment horizontal="center" vertical="center"/>
    </xf>
    <xf numFmtId="0" fontId="6" fillId="0" borderId="7" xfId="2" applyFont="1" applyBorder="1" applyAlignment="1">
      <alignment horizontal="center" vertical="center"/>
    </xf>
    <xf numFmtId="0" fontId="6" fillId="0" borderId="6" xfId="2" applyFont="1" applyBorder="1" applyAlignment="1">
      <alignment horizontal="center" vertical="center"/>
    </xf>
    <xf numFmtId="38" fontId="6" fillId="0" borderId="5" xfId="3" applyFont="1" applyBorder="1" applyAlignment="1">
      <alignment horizontal="right" vertical="center"/>
    </xf>
    <xf numFmtId="38" fontId="6" fillId="0" borderId="7" xfId="3" applyFont="1" applyBorder="1" applyAlignment="1">
      <alignment horizontal="right" vertical="center"/>
    </xf>
    <xf numFmtId="0" fontId="6" fillId="0" borderId="5" xfId="2" applyFont="1" applyBorder="1" applyAlignment="1">
      <alignment horizontal="center" vertical="center" shrinkToFit="1"/>
    </xf>
    <xf numFmtId="0" fontId="6" fillId="0" borderId="6" xfId="2" applyFont="1" applyBorder="1" applyAlignment="1">
      <alignment horizontal="center" vertical="center" shrinkToFit="1"/>
    </xf>
    <xf numFmtId="0" fontId="6" fillId="0" borderId="7" xfId="2" applyFont="1" applyBorder="1" applyAlignment="1">
      <alignment horizontal="center" vertical="center" shrinkToFit="1"/>
    </xf>
    <xf numFmtId="0" fontId="6" fillId="0" borderId="5" xfId="2" applyFont="1" applyBorder="1" applyAlignment="1">
      <alignment horizontal="center" vertical="center" wrapText="1"/>
    </xf>
    <xf numFmtId="0" fontId="6" fillId="0" borderId="7" xfId="2" applyFont="1" applyBorder="1" applyAlignment="1">
      <alignment horizontal="center" vertical="center" wrapText="1"/>
    </xf>
    <xf numFmtId="0" fontId="6" fillId="0" borderId="5" xfId="2" applyFont="1" applyBorder="1" applyAlignment="1">
      <alignment horizontal="left" vertical="center"/>
    </xf>
    <xf numFmtId="0" fontId="6" fillId="0" borderId="6" xfId="2" applyFont="1" applyBorder="1" applyAlignment="1">
      <alignment horizontal="left" vertical="center"/>
    </xf>
    <xf numFmtId="0" fontId="6" fillId="0" borderId="7" xfId="2" applyFont="1" applyBorder="1" applyAlignment="1">
      <alignment horizontal="left" vertical="center"/>
    </xf>
    <xf numFmtId="0" fontId="6" fillId="0" borderId="4" xfId="2" applyFont="1" applyBorder="1" applyAlignment="1">
      <alignment horizontal="center" vertical="center"/>
    </xf>
    <xf numFmtId="179" fontId="6" fillId="0" borderId="1" xfId="2" applyNumberFormat="1" applyFont="1" applyBorder="1" applyAlignment="1">
      <alignment horizontal="center" vertical="center"/>
    </xf>
    <xf numFmtId="179" fontId="6" fillId="0" borderId="2" xfId="2" applyNumberFormat="1" applyFont="1" applyBorder="1" applyAlignment="1">
      <alignment horizontal="center" vertical="center"/>
    </xf>
    <xf numFmtId="179" fontId="6" fillId="0" borderId="3" xfId="2" applyNumberFormat="1" applyFont="1" applyBorder="1" applyAlignment="1">
      <alignment horizontal="center" vertical="center"/>
    </xf>
    <xf numFmtId="0" fontId="6" fillId="0" borderId="4" xfId="2" applyFont="1" applyBorder="1" applyAlignment="1">
      <alignment horizontal="left" vertical="center"/>
    </xf>
    <xf numFmtId="0" fontId="6" fillId="0" borderId="2" xfId="2" applyFont="1" applyBorder="1" applyAlignment="1">
      <alignment horizontal="left" vertical="center"/>
    </xf>
    <xf numFmtId="0" fontId="6" fillId="0" borderId="3" xfId="2" applyFont="1" applyBorder="1" applyAlignment="1">
      <alignment horizontal="left" vertical="center"/>
    </xf>
    <xf numFmtId="0" fontId="6" fillId="0" borderId="14" xfId="2" applyFont="1" applyBorder="1" applyAlignment="1">
      <alignment horizontal="left" vertical="center" wrapText="1"/>
    </xf>
    <xf numFmtId="0" fontId="6" fillId="0" borderId="0" xfId="2" applyFont="1" applyAlignment="1">
      <alignment horizontal="left" vertical="center" wrapText="1"/>
    </xf>
    <xf numFmtId="0" fontId="6" fillId="0" borderId="13" xfId="2" applyFont="1" applyBorder="1" applyAlignment="1">
      <alignment horizontal="left" vertical="center" wrapText="1"/>
    </xf>
    <xf numFmtId="0" fontId="6" fillId="0" borderId="0" xfId="2" applyFont="1" applyAlignment="1">
      <alignment horizontal="left" vertical="center" shrinkToFit="1"/>
    </xf>
    <xf numFmtId="0" fontId="6" fillId="0" borderId="13" xfId="2" applyFont="1" applyBorder="1" applyAlignment="1">
      <alignment horizontal="left" vertical="center" shrinkToFit="1"/>
    </xf>
    <xf numFmtId="0" fontId="6" fillId="0" borderId="0" xfId="2" applyFont="1" applyAlignment="1">
      <alignment horizontal="left" vertical="center"/>
    </xf>
    <xf numFmtId="0" fontId="6" fillId="0" borderId="13" xfId="2" applyFont="1" applyBorder="1" applyAlignment="1">
      <alignment horizontal="left" vertical="center"/>
    </xf>
    <xf numFmtId="0" fontId="6" fillId="0" borderId="17" xfId="2" applyFont="1" applyBorder="1" applyAlignment="1">
      <alignment horizontal="left" vertical="center" wrapText="1"/>
    </xf>
    <xf numFmtId="0" fontId="6" fillId="0" borderId="18" xfId="2" applyFont="1" applyBorder="1" applyAlignment="1">
      <alignment horizontal="left" vertical="center" wrapText="1"/>
    </xf>
    <xf numFmtId="0" fontId="6" fillId="0" borderId="19" xfId="2" applyFont="1" applyBorder="1" applyAlignment="1">
      <alignment horizontal="left" vertical="center" wrapText="1"/>
    </xf>
    <xf numFmtId="184" fontId="6" fillId="0" borderId="17" xfId="0" applyNumberFormat="1" applyFont="1" applyBorder="1" applyAlignment="1">
      <alignment horizontal="left" vertical="center" wrapText="1"/>
    </xf>
    <xf numFmtId="184" fontId="6" fillId="0" borderId="18" xfId="0" applyNumberFormat="1" applyFont="1" applyBorder="1" applyAlignment="1">
      <alignment horizontal="left" vertical="center" wrapText="1"/>
    </xf>
    <xf numFmtId="184" fontId="6" fillId="0" borderId="19" xfId="0" applyNumberFormat="1" applyFont="1" applyBorder="1" applyAlignment="1">
      <alignment horizontal="left" vertical="center" wrapText="1"/>
    </xf>
    <xf numFmtId="0" fontId="6" fillId="0" borderId="0" xfId="0" applyFont="1" applyBorder="1" applyAlignment="1">
      <alignment horizontal="left" vertical="center"/>
    </xf>
    <xf numFmtId="184" fontId="6" fillId="0" borderId="0" xfId="0" applyNumberFormat="1" applyFont="1" applyBorder="1" applyAlignment="1">
      <alignment horizontal="left" vertical="center" wrapText="1"/>
    </xf>
    <xf numFmtId="184" fontId="6" fillId="0" borderId="0" xfId="0" applyNumberFormat="1" applyFont="1" applyBorder="1" applyAlignment="1">
      <alignment horizontal="left" vertical="center" shrinkToFit="1"/>
    </xf>
    <xf numFmtId="0" fontId="6" fillId="0" borderId="14" xfId="0" applyNumberFormat="1" applyFont="1" applyBorder="1" applyAlignment="1">
      <alignment horizontal="left" vertical="center"/>
    </xf>
    <xf numFmtId="0" fontId="6" fillId="0" borderId="0" xfId="0" applyNumberFormat="1" applyFont="1" applyBorder="1" applyAlignment="1">
      <alignment horizontal="left" vertical="center"/>
    </xf>
    <xf numFmtId="0" fontId="6" fillId="0" borderId="13" xfId="0" applyNumberFormat="1" applyFont="1" applyBorder="1" applyAlignment="1">
      <alignment horizontal="left" vertical="center"/>
    </xf>
    <xf numFmtId="184" fontId="6" fillId="0" borderId="0" xfId="0" applyNumberFormat="1" applyFont="1" applyBorder="1" applyAlignment="1">
      <alignment horizontal="left" vertical="center"/>
    </xf>
    <xf numFmtId="49" fontId="6" fillId="0" borderId="0" xfId="0" applyNumberFormat="1" applyFont="1" applyBorder="1" applyAlignment="1">
      <alignment horizontal="left" vertical="center" shrinkToFi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40" fillId="0" borderId="14" xfId="0" applyNumberFormat="1" applyFont="1" applyBorder="1" applyAlignment="1">
      <alignment horizontal="left" vertical="center" shrinkToFit="1"/>
    </xf>
    <xf numFmtId="0" fontId="40" fillId="0" borderId="0" xfId="0" applyNumberFormat="1" applyFont="1" applyBorder="1" applyAlignment="1">
      <alignment horizontal="left" vertical="center" shrinkToFit="1"/>
    </xf>
    <xf numFmtId="0" fontId="40" fillId="0" borderId="13" xfId="0" applyNumberFormat="1" applyFont="1" applyBorder="1" applyAlignment="1">
      <alignment horizontal="left" vertical="center" shrinkToFit="1"/>
    </xf>
    <xf numFmtId="0" fontId="13" fillId="0" borderId="14" xfId="0" applyNumberFormat="1" applyFont="1" applyBorder="1" applyAlignment="1">
      <alignment horizontal="left" vertical="center" wrapText="1"/>
    </xf>
    <xf numFmtId="0" fontId="13" fillId="0" borderId="0" xfId="0" applyNumberFormat="1" applyFont="1" applyBorder="1" applyAlignment="1">
      <alignment horizontal="left" vertical="center" wrapText="1"/>
    </xf>
    <xf numFmtId="0" fontId="13" fillId="0" borderId="13" xfId="0" applyNumberFormat="1" applyFont="1" applyBorder="1" applyAlignment="1">
      <alignment horizontal="left" vertical="center" wrapText="1"/>
    </xf>
    <xf numFmtId="0" fontId="6" fillId="3" borderId="0" xfId="0" applyFont="1" applyFill="1" applyBorder="1" applyAlignment="1">
      <alignment horizontal="left" vertical="center" shrinkToFit="1"/>
    </xf>
    <xf numFmtId="184" fontId="13" fillId="0" borderId="14" xfId="0" applyNumberFormat="1" applyFont="1" applyBorder="1" applyAlignment="1">
      <alignment horizontal="left" vertical="center" wrapText="1"/>
    </xf>
    <xf numFmtId="184" fontId="13" fillId="0" borderId="0" xfId="0" applyNumberFormat="1" applyFont="1" applyBorder="1" applyAlignment="1">
      <alignment horizontal="left" vertical="center" wrapText="1"/>
    </xf>
    <xf numFmtId="184" fontId="13" fillId="0" borderId="13" xfId="0" applyNumberFormat="1" applyFont="1" applyBorder="1" applyAlignment="1">
      <alignment horizontal="left" vertical="center" wrapText="1"/>
    </xf>
    <xf numFmtId="183" fontId="6" fillId="0" borderId="8" xfId="1" applyNumberFormat="1" applyFont="1" applyFill="1" applyBorder="1" applyAlignment="1">
      <alignment horizontal="right" vertical="center"/>
    </xf>
    <xf numFmtId="0" fontId="6" fillId="0" borderId="5" xfId="0" applyFont="1" applyFill="1" applyBorder="1" applyAlignment="1">
      <alignment horizontal="left" vertical="center" indent="1"/>
    </xf>
    <xf numFmtId="0" fontId="6" fillId="0" borderId="6" xfId="0" applyFont="1" applyFill="1" applyBorder="1" applyAlignment="1">
      <alignment horizontal="left" vertical="center" indent="1"/>
    </xf>
    <xf numFmtId="0" fontId="6" fillId="0" borderId="7" xfId="0" applyFont="1" applyFill="1" applyBorder="1" applyAlignment="1">
      <alignment horizontal="left" vertical="center" indent="1"/>
    </xf>
    <xf numFmtId="0" fontId="6" fillId="0" borderId="5" xfId="0" applyFont="1" applyFill="1" applyBorder="1" applyAlignment="1">
      <alignment horizontal="left" vertical="center" indent="1" shrinkToFit="1"/>
    </xf>
    <xf numFmtId="0" fontId="6" fillId="0" borderId="6" xfId="0" applyFont="1" applyFill="1" applyBorder="1" applyAlignment="1">
      <alignment horizontal="left" vertical="center" indent="1" shrinkToFit="1"/>
    </xf>
    <xf numFmtId="0" fontId="6" fillId="0" borderId="7" xfId="0" applyFont="1" applyFill="1" applyBorder="1" applyAlignment="1">
      <alignment horizontal="left" vertical="center" indent="1" shrinkToFit="1"/>
    </xf>
    <xf numFmtId="0" fontId="5" fillId="0" borderId="0" xfId="0" applyFont="1" applyBorder="1" applyAlignment="1">
      <alignment horizontal="left" vertical="center"/>
    </xf>
    <xf numFmtId="182" fontId="6" fillId="0" borderId="8" xfId="0" applyNumberFormat="1" applyFont="1" applyFill="1" applyBorder="1" applyAlignment="1">
      <alignment horizontal="right" vertical="center"/>
    </xf>
    <xf numFmtId="182" fontId="6" fillId="0" borderId="5" xfId="2" applyNumberFormat="1" applyFont="1" applyBorder="1" applyAlignment="1">
      <alignment horizontal="right" vertical="center"/>
    </xf>
    <xf numFmtId="182" fontId="6" fillId="0" borderId="7" xfId="2" applyNumberFormat="1" applyFont="1" applyBorder="1" applyAlignment="1">
      <alignment horizontal="right" vertical="center"/>
    </xf>
    <xf numFmtId="0" fontId="6" fillId="0" borderId="17" xfId="2" applyFont="1" applyFill="1" applyBorder="1" applyAlignment="1">
      <alignment horizontal="left" vertical="center" wrapText="1"/>
    </xf>
    <xf numFmtId="0" fontId="6" fillId="0" borderId="18" xfId="2" applyFont="1" applyFill="1" applyBorder="1" applyAlignment="1">
      <alignment horizontal="left" vertical="center" wrapText="1"/>
    </xf>
    <xf numFmtId="0" fontId="6" fillId="0" borderId="19" xfId="2" applyFont="1" applyFill="1" applyBorder="1" applyAlignment="1">
      <alignment horizontal="left" vertical="center" wrapText="1"/>
    </xf>
    <xf numFmtId="0" fontId="4" fillId="0" borderId="14" xfId="0" applyFont="1" applyFill="1" applyBorder="1" applyAlignment="1">
      <alignment horizontal="left" vertical="center"/>
    </xf>
    <xf numFmtId="0" fontId="4" fillId="0" borderId="0" xfId="0" applyFont="1" applyFill="1" applyBorder="1" applyAlignment="1">
      <alignment horizontal="left" vertical="center"/>
    </xf>
    <xf numFmtId="0" fontId="4" fillId="0" borderId="13" xfId="0" applyFont="1" applyFill="1" applyBorder="1" applyAlignment="1">
      <alignment horizontal="left" vertical="center"/>
    </xf>
    <xf numFmtId="0" fontId="6" fillId="0" borderId="0" xfId="2" applyFont="1" applyFill="1" applyBorder="1" applyAlignment="1">
      <alignment horizontal="left" vertical="center" shrinkToFit="1"/>
    </xf>
    <xf numFmtId="0" fontId="6" fillId="0" borderId="13" xfId="2" applyFont="1" applyFill="1" applyBorder="1" applyAlignment="1">
      <alignment horizontal="left" vertical="center" shrinkToFit="1"/>
    </xf>
    <xf numFmtId="0" fontId="6" fillId="0" borderId="0" xfId="2" applyFont="1" applyFill="1" applyBorder="1" applyAlignment="1">
      <alignment horizontal="left" vertical="center"/>
    </xf>
    <xf numFmtId="0" fontId="6" fillId="0" borderId="13" xfId="2" applyFont="1" applyFill="1" applyBorder="1" applyAlignment="1">
      <alignment horizontal="left" vertical="center"/>
    </xf>
    <xf numFmtId="0" fontId="6" fillId="0" borderId="5" xfId="2" applyFont="1" applyFill="1" applyBorder="1" applyAlignment="1">
      <alignment horizontal="left" vertical="center"/>
    </xf>
    <xf numFmtId="0" fontId="6" fillId="0" borderId="6" xfId="2" applyFont="1" applyFill="1" applyBorder="1" applyAlignment="1">
      <alignment horizontal="left" vertical="center"/>
    </xf>
    <xf numFmtId="0" fontId="6" fillId="0" borderId="7" xfId="2" applyFont="1" applyFill="1" applyBorder="1" applyAlignment="1">
      <alignment horizontal="left" vertical="center"/>
    </xf>
    <xf numFmtId="0" fontId="6" fillId="0" borderId="4" xfId="2" applyFont="1" applyFill="1" applyBorder="1" applyAlignment="1">
      <alignment horizontal="center" vertical="center"/>
    </xf>
    <xf numFmtId="179" fontId="6" fillId="0" borderId="1" xfId="2" applyNumberFormat="1" applyFont="1" applyFill="1" applyBorder="1" applyAlignment="1">
      <alignment horizontal="center" vertical="center"/>
    </xf>
    <xf numFmtId="179" fontId="6" fillId="0" borderId="2" xfId="2" applyNumberFormat="1" applyFont="1" applyFill="1" applyBorder="1" applyAlignment="1">
      <alignment horizontal="center" vertical="center"/>
    </xf>
    <xf numFmtId="179" fontId="6" fillId="0" borderId="3" xfId="2" applyNumberFormat="1" applyFont="1" applyFill="1" applyBorder="1" applyAlignment="1">
      <alignment horizontal="center" vertical="center"/>
    </xf>
    <xf numFmtId="0" fontId="6" fillId="0" borderId="4" xfId="2" applyFont="1" applyFill="1" applyBorder="1" applyAlignment="1">
      <alignment horizontal="left" vertical="center"/>
    </xf>
    <xf numFmtId="0" fontId="6" fillId="0" borderId="2" xfId="2" applyFont="1" applyFill="1" applyBorder="1" applyAlignment="1">
      <alignment horizontal="left" vertical="center"/>
    </xf>
    <xf numFmtId="0" fontId="6" fillId="0" borderId="3" xfId="2" applyFont="1" applyFill="1" applyBorder="1" applyAlignment="1">
      <alignment horizontal="left" vertical="center"/>
    </xf>
    <xf numFmtId="0" fontId="6" fillId="0" borderId="14" xfId="2" applyFont="1" applyFill="1" applyBorder="1" applyAlignment="1">
      <alignment horizontal="left" vertical="center" wrapText="1"/>
    </xf>
    <xf numFmtId="0" fontId="6" fillId="0" borderId="0" xfId="2" applyFont="1" applyFill="1" applyBorder="1" applyAlignment="1">
      <alignment horizontal="left" vertical="center" wrapText="1"/>
    </xf>
    <xf numFmtId="0" fontId="6" fillId="0" borderId="13" xfId="2" applyFont="1" applyFill="1" applyBorder="1" applyAlignment="1">
      <alignment horizontal="left" vertical="center" wrapText="1"/>
    </xf>
    <xf numFmtId="177" fontId="6" fillId="0" borderId="14" xfId="2" applyNumberFormat="1" applyFont="1" applyFill="1" applyBorder="1" applyAlignment="1">
      <alignment horizontal="left" vertical="center" wrapText="1"/>
    </xf>
    <xf numFmtId="177" fontId="6" fillId="0" borderId="0" xfId="2" applyNumberFormat="1" applyFont="1" applyFill="1" applyBorder="1" applyAlignment="1">
      <alignment horizontal="left" vertical="center" wrapText="1"/>
    </xf>
    <xf numFmtId="177" fontId="6" fillId="0" borderId="13" xfId="2" applyNumberFormat="1" applyFont="1" applyFill="1" applyBorder="1" applyAlignment="1">
      <alignment horizontal="left" vertical="center" wrapText="1"/>
    </xf>
    <xf numFmtId="0" fontId="6" fillId="0" borderId="9" xfId="2" applyFont="1" applyFill="1" applyBorder="1" applyAlignment="1">
      <alignment horizontal="center" vertical="center"/>
    </xf>
    <xf numFmtId="0" fontId="6" fillId="0" borderId="10" xfId="2" applyFont="1" applyFill="1" applyBorder="1" applyAlignment="1">
      <alignment horizontal="center" vertical="center"/>
    </xf>
    <xf numFmtId="0" fontId="6" fillId="0" borderId="11" xfId="2" applyFont="1" applyFill="1" applyBorder="1" applyAlignment="1">
      <alignment horizontal="center" vertical="center"/>
    </xf>
    <xf numFmtId="0" fontId="6" fillId="0" borderId="5" xfId="2" applyFont="1" applyFill="1" applyBorder="1" applyAlignment="1">
      <alignment horizontal="center" vertical="center"/>
    </xf>
    <xf numFmtId="0" fontId="6" fillId="0" borderId="7" xfId="2" applyFont="1" applyFill="1" applyBorder="1" applyAlignment="1">
      <alignment horizontal="center" vertical="center"/>
    </xf>
    <xf numFmtId="0" fontId="6" fillId="0" borderId="6" xfId="2" applyFont="1" applyFill="1" applyBorder="1" applyAlignment="1">
      <alignment horizontal="center" vertical="center"/>
    </xf>
    <xf numFmtId="38" fontId="6" fillId="0" borderId="5" xfId="3" applyFont="1" applyFill="1" applyBorder="1" applyAlignment="1">
      <alignment horizontal="right" vertical="center"/>
    </xf>
    <xf numFmtId="38" fontId="6" fillId="0" borderId="7" xfId="3" applyFont="1" applyFill="1" applyBorder="1" applyAlignment="1">
      <alignment horizontal="right" vertical="center"/>
    </xf>
    <xf numFmtId="0" fontId="6" fillId="0" borderId="5" xfId="2" applyFont="1" applyFill="1" applyBorder="1" applyAlignment="1">
      <alignment horizontal="left" vertical="top" wrapText="1"/>
    </xf>
    <xf numFmtId="0" fontId="6" fillId="0" borderId="6" xfId="2" applyFont="1" applyFill="1" applyBorder="1" applyAlignment="1">
      <alignment horizontal="left" vertical="top" wrapText="1"/>
    </xf>
    <xf numFmtId="0" fontId="6" fillId="0" borderId="7" xfId="2" applyFont="1" applyFill="1" applyBorder="1" applyAlignment="1">
      <alignment horizontal="left" vertical="top" wrapText="1"/>
    </xf>
    <xf numFmtId="0" fontId="6" fillId="0" borderId="5" xfId="2" applyFont="1" applyFill="1" applyBorder="1" applyAlignment="1">
      <alignment horizontal="center" vertical="center" shrinkToFit="1"/>
    </xf>
    <xf numFmtId="0" fontId="6" fillId="0" borderId="6" xfId="2" applyFont="1" applyFill="1" applyBorder="1" applyAlignment="1">
      <alignment horizontal="center" vertical="center" shrinkToFit="1"/>
    </xf>
    <xf numFmtId="0" fontId="6" fillId="0" borderId="7" xfId="2" applyFont="1" applyFill="1" applyBorder="1" applyAlignment="1">
      <alignment horizontal="center" vertical="center" shrinkToFit="1"/>
    </xf>
    <xf numFmtId="0" fontId="5" fillId="0" borderId="0" xfId="2" applyFont="1" applyBorder="1" applyAlignment="1">
      <alignment horizontal="left" vertical="center"/>
    </xf>
    <xf numFmtId="0" fontId="6" fillId="0" borderId="1" xfId="2" applyFont="1" applyFill="1" applyBorder="1" applyAlignment="1">
      <alignment horizontal="justify" vertical="top" wrapText="1"/>
    </xf>
    <xf numFmtId="0" fontId="6" fillId="0" borderId="2" xfId="2" applyFont="1" applyFill="1" applyBorder="1" applyAlignment="1">
      <alignment horizontal="justify" vertical="top" wrapText="1"/>
    </xf>
    <xf numFmtId="0" fontId="6" fillId="0" borderId="3" xfId="2" applyFont="1" applyFill="1" applyBorder="1" applyAlignment="1">
      <alignment horizontal="justify" vertical="top" wrapText="1"/>
    </xf>
    <xf numFmtId="0" fontId="6" fillId="0" borderId="5" xfId="2" applyFont="1" applyFill="1" applyBorder="1" applyAlignment="1">
      <alignment horizontal="left" vertical="center" wrapText="1"/>
    </xf>
    <xf numFmtId="182" fontId="6" fillId="0" borderId="5" xfId="2" applyNumberFormat="1" applyFont="1" applyFill="1" applyBorder="1" applyAlignment="1">
      <alignment horizontal="right" vertical="center"/>
    </xf>
    <xf numFmtId="182" fontId="6" fillId="0" borderId="7" xfId="2" applyNumberFormat="1" applyFont="1" applyFill="1" applyBorder="1" applyAlignment="1">
      <alignment horizontal="right" vertical="center"/>
    </xf>
    <xf numFmtId="0" fontId="6" fillId="0" borderId="5" xfId="2" applyFont="1" applyFill="1" applyBorder="1" applyAlignment="1">
      <alignment horizontal="center" vertical="center" wrapText="1"/>
    </xf>
    <xf numFmtId="0" fontId="6" fillId="0" borderId="17" xfId="2" applyFont="1" applyFill="1" applyBorder="1" applyAlignment="1">
      <alignment horizontal="justify" vertical="top" wrapText="1"/>
    </xf>
    <xf numFmtId="0" fontId="6" fillId="0" borderId="18" xfId="2" applyFont="1" applyFill="1" applyBorder="1" applyAlignment="1">
      <alignment horizontal="justify" vertical="top" wrapText="1"/>
    </xf>
    <xf numFmtId="0" fontId="6" fillId="0" borderId="19" xfId="2" applyFont="1" applyFill="1" applyBorder="1" applyAlignment="1">
      <alignment horizontal="justify" vertical="top" wrapText="1"/>
    </xf>
    <xf numFmtId="0" fontId="6" fillId="0" borderId="14" xfId="2" applyFont="1" applyBorder="1" applyAlignment="1">
      <alignment horizontal="center" vertical="center" wrapText="1"/>
    </xf>
    <xf numFmtId="0" fontId="6" fillId="0" borderId="13" xfId="2" applyFont="1" applyBorder="1" applyAlignment="1">
      <alignment horizontal="center" vertical="center" wrapText="1"/>
    </xf>
    <xf numFmtId="179" fontId="6" fillId="0" borderId="26" xfId="2" applyNumberFormat="1" applyFont="1" applyBorder="1" applyAlignment="1">
      <alignment horizontal="center" vertical="center"/>
    </xf>
    <xf numFmtId="179" fontId="6" fillId="0" borderId="27" xfId="2" applyNumberFormat="1" applyFont="1" applyBorder="1" applyAlignment="1">
      <alignment horizontal="center" vertical="center"/>
    </xf>
    <xf numFmtId="179" fontId="6" fillId="0" borderId="25" xfId="2" applyNumberFormat="1" applyFont="1" applyBorder="1" applyAlignment="1">
      <alignment horizontal="center" vertical="center"/>
    </xf>
    <xf numFmtId="0" fontId="6" fillId="0" borderId="28" xfId="2" applyFont="1" applyBorder="1" applyAlignment="1">
      <alignment horizontal="center" vertical="center"/>
    </xf>
    <xf numFmtId="0" fontId="6" fillId="0" borderId="29" xfId="2" applyFont="1" applyBorder="1" applyAlignment="1">
      <alignment horizontal="center" vertical="center"/>
    </xf>
    <xf numFmtId="0" fontId="6" fillId="0" borderId="21" xfId="2" applyFont="1" applyBorder="1" applyAlignment="1">
      <alignment horizontal="center" vertical="center"/>
    </xf>
    <xf numFmtId="0" fontId="4" fillId="2" borderId="8" xfId="0" applyFont="1" applyFill="1" applyBorder="1" applyAlignment="1">
      <alignment horizontal="left" vertical="center"/>
    </xf>
    <xf numFmtId="177" fontId="6" fillId="0" borderId="1" xfId="0" applyNumberFormat="1" applyFont="1" applyBorder="1" applyAlignment="1">
      <alignment horizontal="left" vertical="center" shrinkToFit="1"/>
    </xf>
    <xf numFmtId="176" fontId="6" fillId="0" borderId="5"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0" borderId="7" xfId="0" applyNumberFormat="1" applyFont="1" applyBorder="1" applyAlignment="1">
      <alignment horizontal="center" vertical="center"/>
    </xf>
    <xf numFmtId="0" fontId="6" fillId="3" borderId="14"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13" xfId="0" applyFont="1" applyFill="1" applyBorder="1" applyAlignment="1">
      <alignment horizontal="left" vertical="center" wrapText="1"/>
    </xf>
    <xf numFmtId="0" fontId="6" fillId="3" borderId="14" xfId="0" applyFont="1" applyFill="1" applyBorder="1" applyAlignment="1">
      <alignment horizontal="left" vertical="center"/>
    </xf>
    <xf numFmtId="0" fontId="8" fillId="3" borderId="14" xfId="0" applyFont="1" applyFill="1" applyBorder="1" applyAlignment="1">
      <alignment horizontal="left" vertical="center" wrapText="1"/>
    </xf>
    <xf numFmtId="0" fontId="8" fillId="3" borderId="0" xfId="0" applyFont="1" applyFill="1" applyAlignment="1">
      <alignment horizontal="left" vertical="center" wrapText="1"/>
    </xf>
    <xf numFmtId="0" fontId="8" fillId="3" borderId="13" xfId="0" applyFont="1" applyFill="1" applyBorder="1" applyAlignment="1">
      <alignment horizontal="left" vertical="center" wrapText="1"/>
    </xf>
    <xf numFmtId="0" fontId="6" fillId="3" borderId="8" xfId="0" applyFont="1" applyFill="1" applyBorder="1" applyAlignment="1">
      <alignment horizontal="left" vertical="top" wrapText="1"/>
    </xf>
    <xf numFmtId="182" fontId="6" fillId="3" borderId="5" xfId="0" applyNumberFormat="1" applyFont="1" applyFill="1" applyBorder="1" applyAlignment="1">
      <alignment horizontal="right" vertical="center"/>
    </xf>
    <xf numFmtId="182" fontId="6" fillId="3" borderId="7" xfId="0" applyNumberFormat="1" applyFont="1" applyFill="1" applyBorder="1" applyAlignment="1">
      <alignment horizontal="right" vertical="center"/>
    </xf>
    <xf numFmtId="183" fontId="6" fillId="3" borderId="5" xfId="1" applyNumberFormat="1" applyFont="1" applyFill="1" applyBorder="1" applyAlignment="1">
      <alignment vertical="center"/>
    </xf>
    <xf numFmtId="183" fontId="6" fillId="3" borderId="7" xfId="1" applyNumberFormat="1" applyFont="1" applyFill="1" applyBorder="1" applyAlignment="1">
      <alignment vertical="center"/>
    </xf>
    <xf numFmtId="0" fontId="13" fillId="3" borderId="14"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13" xfId="0" applyFont="1" applyFill="1" applyBorder="1" applyAlignment="1">
      <alignment horizontal="left" vertical="center" wrapText="1"/>
    </xf>
    <xf numFmtId="0" fontId="6" fillId="0" borderId="8" xfId="0" applyFont="1" applyBorder="1" applyAlignment="1">
      <alignment horizontal="left" vertical="center" wrapText="1"/>
    </xf>
    <xf numFmtId="0" fontId="6" fillId="0" borderId="4" xfId="0" applyFont="1" applyBorder="1" applyAlignment="1">
      <alignment horizontal="left" vertical="top" wrapText="1"/>
    </xf>
    <xf numFmtId="0" fontId="6" fillId="0" borderId="12" xfId="0" applyFont="1" applyBorder="1" applyAlignment="1">
      <alignment horizontal="left" vertical="top" wrapText="1"/>
    </xf>
    <xf numFmtId="0" fontId="6" fillId="0" borderId="16" xfId="0" applyFont="1" applyBorder="1" applyAlignment="1">
      <alignment horizontal="left" vertical="top" wrapText="1"/>
    </xf>
    <xf numFmtId="177" fontId="8" fillId="0" borderId="1" xfId="0" applyNumberFormat="1" applyFont="1" applyBorder="1" applyAlignment="1">
      <alignment horizontal="left" vertical="center"/>
    </xf>
    <xf numFmtId="177" fontId="8" fillId="0" borderId="2" xfId="0" applyNumberFormat="1" applyFont="1" applyBorder="1" applyAlignment="1">
      <alignment horizontal="left" vertical="center"/>
    </xf>
    <xf numFmtId="177" fontId="8" fillId="0" borderId="3" xfId="0" applyNumberFormat="1" applyFont="1" applyBorder="1" applyAlignment="1">
      <alignment horizontal="left" vertical="center"/>
    </xf>
    <xf numFmtId="177" fontId="8" fillId="0" borderId="14" xfId="0" applyNumberFormat="1" applyFont="1" applyBorder="1" applyAlignment="1">
      <alignment horizontal="left" vertical="center"/>
    </xf>
    <xf numFmtId="177" fontId="8" fillId="0" borderId="0" xfId="0" applyNumberFormat="1" applyFont="1" applyAlignment="1">
      <alignment horizontal="left" vertical="center"/>
    </xf>
    <xf numFmtId="177" fontId="8" fillId="0" borderId="13" xfId="0" applyNumberFormat="1" applyFont="1" applyBorder="1" applyAlignment="1">
      <alignment horizontal="left" vertical="center"/>
    </xf>
    <xf numFmtId="183" fontId="6" fillId="0" borderId="5" xfId="0" applyNumberFormat="1" applyFont="1" applyBorder="1" applyAlignment="1">
      <alignment horizontal="right" vertical="center"/>
    </xf>
    <xf numFmtId="183" fontId="6" fillId="0" borderId="6" xfId="0" applyNumberFormat="1" applyFont="1" applyBorder="1" applyAlignment="1">
      <alignment horizontal="right" vertical="center"/>
    </xf>
    <xf numFmtId="0" fontId="7" fillId="0" borderId="14" xfId="0" applyFont="1" applyBorder="1" applyAlignment="1">
      <alignment vertical="center" wrapText="1"/>
    </xf>
    <xf numFmtId="0" fontId="7" fillId="0" borderId="0" xfId="0" applyFont="1" applyAlignment="1">
      <alignment vertical="center" wrapText="1"/>
    </xf>
    <xf numFmtId="0" fontId="7" fillId="0" borderId="13" xfId="0" applyFont="1" applyBorder="1" applyAlignment="1">
      <alignment vertical="center" wrapText="1"/>
    </xf>
    <xf numFmtId="0" fontId="7" fillId="0" borderId="0" xfId="0" applyFont="1" applyAlignment="1">
      <alignment horizontal="left" vertical="center"/>
    </xf>
    <xf numFmtId="0" fontId="9" fillId="0" borderId="0" xfId="0" applyFont="1" applyAlignment="1">
      <alignment horizontal="left" vertical="center"/>
    </xf>
    <xf numFmtId="0" fontId="9" fillId="0" borderId="13" xfId="0" applyFont="1" applyBorder="1" applyAlignment="1">
      <alignment horizontal="left" vertical="center"/>
    </xf>
    <xf numFmtId="0" fontId="7" fillId="0" borderId="14" xfId="0" applyFont="1" applyBorder="1" applyAlignment="1">
      <alignment vertical="top" wrapText="1"/>
    </xf>
    <xf numFmtId="0" fontId="7" fillId="0" borderId="0" xfId="0" applyFont="1" applyAlignment="1">
      <alignment vertical="top" wrapText="1"/>
    </xf>
    <xf numFmtId="0" fontId="7" fillId="0" borderId="13" xfId="0" applyFont="1" applyBorder="1" applyAlignment="1">
      <alignment vertical="top" wrapText="1"/>
    </xf>
    <xf numFmtId="0" fontId="7" fillId="0" borderId="14" xfId="0" applyFont="1" applyBorder="1" applyAlignment="1">
      <alignment horizontal="left" vertical="top" wrapText="1"/>
    </xf>
    <xf numFmtId="0" fontId="7" fillId="0" borderId="0" xfId="0" applyFont="1" applyAlignment="1">
      <alignment horizontal="left" vertical="top" wrapText="1"/>
    </xf>
    <xf numFmtId="0" fontId="7" fillId="0" borderId="13" xfId="0" applyFont="1" applyBorder="1" applyAlignment="1">
      <alignment horizontal="left" vertical="top" wrapText="1"/>
    </xf>
    <xf numFmtId="0" fontId="6" fillId="0" borderId="14" xfId="0" applyFont="1" applyBorder="1" applyAlignment="1">
      <alignment vertical="top" wrapText="1"/>
    </xf>
    <xf numFmtId="0" fontId="6" fillId="0" borderId="0" xfId="0" applyFont="1" applyAlignment="1">
      <alignment vertical="top" wrapText="1"/>
    </xf>
    <xf numFmtId="0" fontId="6" fillId="0" borderId="13" xfId="0" applyFont="1" applyBorder="1" applyAlignment="1">
      <alignment vertical="top" wrapText="1"/>
    </xf>
    <xf numFmtId="0" fontId="6" fillId="0" borderId="1" xfId="0" applyFont="1" applyBorder="1">
      <alignment vertical="center"/>
    </xf>
    <xf numFmtId="0" fontId="21" fillId="0" borderId="2" xfId="0" applyFont="1" applyBorder="1">
      <alignment vertical="center"/>
    </xf>
    <xf numFmtId="0" fontId="21" fillId="0" borderId="3" xfId="0" applyFont="1" applyBorder="1">
      <alignment vertical="center"/>
    </xf>
    <xf numFmtId="0" fontId="6" fillId="0" borderId="12" xfId="0" applyFont="1" applyBorder="1" applyAlignment="1">
      <alignment vertical="top"/>
    </xf>
    <xf numFmtId="0" fontId="0" fillId="0" borderId="0" xfId="0" applyAlignment="1">
      <alignment vertical="top" wrapText="1"/>
    </xf>
    <xf numFmtId="0" fontId="0" fillId="0" borderId="13" xfId="0" applyBorder="1" applyAlignment="1">
      <alignment vertical="top" wrapText="1"/>
    </xf>
    <xf numFmtId="0" fontId="6" fillId="0" borderId="0" xfId="0" applyFont="1" applyAlignment="1">
      <alignment horizontal="left" vertical="top"/>
    </xf>
    <xf numFmtId="0" fontId="6" fillId="0" borderId="13" xfId="0" applyFont="1" applyBorder="1" applyAlignment="1">
      <alignment horizontal="left" vertical="top"/>
    </xf>
    <xf numFmtId="0" fontId="6" fillId="0" borderId="14" xfId="0" applyFont="1" applyBorder="1" applyAlignment="1">
      <alignment vertical="top" wrapText="1" shrinkToFit="1"/>
    </xf>
    <xf numFmtId="0" fontId="0" fillId="0" borderId="0" xfId="0" applyAlignment="1">
      <alignment vertical="top" shrinkToFit="1"/>
    </xf>
    <xf numFmtId="0" fontId="0" fillId="0" borderId="13" xfId="0" applyBorder="1" applyAlignment="1">
      <alignment vertical="top" shrinkToFit="1"/>
    </xf>
    <xf numFmtId="0" fontId="21" fillId="0" borderId="0" xfId="0" applyFont="1" applyAlignment="1">
      <alignment horizontal="left" vertical="center"/>
    </xf>
    <xf numFmtId="0" fontId="21" fillId="0" borderId="13" xfId="0" applyFont="1" applyBorder="1" applyAlignment="1">
      <alignment horizontal="left" vertical="center"/>
    </xf>
    <xf numFmtId="0" fontId="13" fillId="0" borderId="14" xfId="0" applyFont="1" applyBorder="1" applyAlignment="1">
      <alignment vertical="top" wrapText="1"/>
    </xf>
    <xf numFmtId="0" fontId="6" fillId="0" borderId="0" xfId="0" applyFont="1">
      <alignment vertical="center"/>
    </xf>
    <xf numFmtId="0" fontId="21" fillId="0" borderId="0" xfId="0" applyFont="1">
      <alignment vertical="center"/>
    </xf>
    <xf numFmtId="0" fontId="21" fillId="0" borderId="13" xfId="0" applyFont="1" applyBorder="1">
      <alignment vertical="center"/>
    </xf>
    <xf numFmtId="0" fontId="22" fillId="0" borderId="0" xfId="0" applyFont="1" applyAlignment="1">
      <alignment vertical="top"/>
    </xf>
    <xf numFmtId="0" fontId="22" fillId="0" borderId="13" xfId="0" applyFont="1" applyBorder="1" applyAlignment="1">
      <alignment vertical="top"/>
    </xf>
    <xf numFmtId="0" fontId="22" fillId="0" borderId="0" xfId="0" applyFont="1" applyAlignment="1">
      <alignment horizontal="left" vertical="center"/>
    </xf>
    <xf numFmtId="0" fontId="22" fillId="0" borderId="13" xfId="0" applyFont="1" applyBorder="1" applyAlignment="1">
      <alignment horizontal="left" vertical="center"/>
    </xf>
    <xf numFmtId="0" fontId="22" fillId="0" borderId="0" xfId="0" applyFont="1" applyAlignment="1">
      <alignment horizontal="left" vertical="top" shrinkToFit="1"/>
    </xf>
    <xf numFmtId="0" fontId="22" fillId="0" borderId="13" xfId="0" applyFont="1" applyBorder="1" applyAlignment="1">
      <alignment horizontal="left" vertical="top" shrinkToFit="1"/>
    </xf>
    <xf numFmtId="0" fontId="22" fillId="0" borderId="0" xfId="0" applyFont="1" applyAlignment="1">
      <alignment horizontal="left" vertical="top"/>
    </xf>
    <xf numFmtId="0" fontId="22" fillId="0" borderId="13" xfId="0" applyFont="1" applyBorder="1" applyAlignment="1">
      <alignment horizontal="left" vertical="top"/>
    </xf>
    <xf numFmtId="0" fontId="21" fillId="0" borderId="18" xfId="0" applyFont="1" applyBorder="1" applyAlignment="1">
      <alignment horizontal="left" vertical="center"/>
    </xf>
    <xf numFmtId="0" fontId="21" fillId="0" borderId="19" xfId="0" applyFont="1" applyBorder="1" applyAlignment="1">
      <alignment horizontal="left" vertical="center"/>
    </xf>
    <xf numFmtId="178" fontId="6" fillId="0" borderId="14" xfId="0" applyNumberFormat="1" applyFont="1" applyBorder="1" applyAlignment="1">
      <alignment horizontal="left" vertical="top" wrapText="1"/>
    </xf>
    <xf numFmtId="178" fontId="6" fillId="0" borderId="0" xfId="0" applyNumberFormat="1" applyFont="1" applyAlignment="1">
      <alignment horizontal="left" vertical="top" wrapText="1"/>
    </xf>
    <xf numFmtId="178" fontId="6" fillId="0" borderId="13" xfId="0" applyNumberFormat="1" applyFont="1" applyBorder="1" applyAlignment="1">
      <alignment horizontal="left" vertical="top" wrapText="1"/>
    </xf>
    <xf numFmtId="183" fontId="6" fillId="0" borderId="5" xfId="1" applyNumberFormat="1" applyFont="1" applyFill="1" applyBorder="1" applyAlignment="1">
      <alignment horizontal="right" vertical="center"/>
    </xf>
    <xf numFmtId="183" fontId="6" fillId="0" borderId="7" xfId="1" applyNumberFormat="1" applyFont="1" applyFill="1" applyBorder="1" applyAlignment="1">
      <alignment horizontal="right" vertical="center"/>
    </xf>
    <xf numFmtId="0" fontId="22" fillId="0" borderId="14" xfId="0" applyFont="1" applyBorder="1" applyAlignment="1">
      <alignment horizontal="center" vertical="center"/>
    </xf>
    <xf numFmtId="0" fontId="22" fillId="0" borderId="0" xfId="0" applyFont="1" applyBorder="1" applyAlignment="1">
      <alignment horizontal="center" vertical="center"/>
    </xf>
    <xf numFmtId="0" fontId="22" fillId="0" borderId="13" xfId="0" applyFont="1" applyBorder="1" applyAlignment="1">
      <alignment horizontal="center"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2" fillId="0" borderId="14" xfId="0" applyFont="1" applyBorder="1" applyAlignment="1">
      <alignment horizontal="left" vertical="center"/>
    </xf>
    <xf numFmtId="0" fontId="22" fillId="0" borderId="0" xfId="0" applyFont="1" applyBorder="1" applyAlignment="1">
      <alignment horizontal="left" vertical="center"/>
    </xf>
    <xf numFmtId="0" fontId="22" fillId="0" borderId="14" xfId="0" applyFont="1" applyBorder="1" applyAlignment="1">
      <alignment horizontal="left" vertical="center" wrapText="1"/>
    </xf>
    <xf numFmtId="0" fontId="22" fillId="0" borderId="0" xfId="0" applyFont="1" applyBorder="1" applyAlignment="1">
      <alignment horizontal="left" vertical="center" wrapText="1"/>
    </xf>
    <xf numFmtId="0" fontId="22" fillId="0" borderId="13" xfId="0" applyFont="1" applyBorder="1" applyAlignment="1">
      <alignment horizontal="left" vertical="center" wrapText="1"/>
    </xf>
    <xf numFmtId="0" fontId="22" fillId="0" borderId="14" xfId="0" applyFont="1" applyBorder="1">
      <alignment vertical="center"/>
    </xf>
    <xf numFmtId="0" fontId="22" fillId="0" borderId="0" xfId="0" applyFont="1" applyBorder="1">
      <alignment vertical="center"/>
    </xf>
    <xf numFmtId="0" fontId="22" fillId="0" borderId="13" xfId="0" applyFont="1" applyBorder="1">
      <alignment vertical="center"/>
    </xf>
    <xf numFmtId="0" fontId="6" fillId="0" borderId="0" xfId="0" applyFont="1" applyAlignment="1">
      <alignment horizontal="left" vertical="center" indent="1"/>
    </xf>
    <xf numFmtId="0" fontId="6" fillId="0" borderId="13" xfId="0" applyFont="1" applyBorder="1" applyAlignment="1">
      <alignment horizontal="left" vertical="center" indent="1"/>
    </xf>
    <xf numFmtId="0" fontId="13" fillId="0" borderId="14" xfId="0" applyFont="1" applyBorder="1" applyAlignment="1">
      <alignment horizontal="left" vertical="center" wrapText="1" indent="1"/>
    </xf>
    <xf numFmtId="0" fontId="13" fillId="0" borderId="0" xfId="0" applyFont="1" applyAlignment="1">
      <alignment horizontal="left" vertical="center" wrapText="1" indent="1"/>
    </xf>
    <xf numFmtId="0" fontId="13" fillId="0" borderId="13" xfId="0" applyFont="1" applyBorder="1" applyAlignment="1">
      <alignment horizontal="left" vertical="center" wrapText="1" indent="1"/>
    </xf>
    <xf numFmtId="181" fontId="6" fillId="0" borderId="5" xfId="4" applyNumberFormat="1" applyFont="1" applyFill="1" applyBorder="1" applyAlignment="1">
      <alignment horizontal="right" vertical="center"/>
    </xf>
    <xf numFmtId="0" fontId="6" fillId="0" borderId="7" xfId="4" applyFont="1" applyFill="1" applyBorder="1" applyAlignment="1">
      <alignment horizontal="right" vertical="center"/>
    </xf>
    <xf numFmtId="176" fontId="6" fillId="0" borderId="8" xfId="0" applyNumberFormat="1" applyFont="1" applyFill="1" applyBorder="1" applyAlignment="1">
      <alignment horizontal="right" vertical="center"/>
    </xf>
    <xf numFmtId="0" fontId="6" fillId="0" borderId="14" xfId="0" applyFont="1" applyBorder="1" applyAlignment="1">
      <alignment vertical="center" wrapText="1"/>
    </xf>
    <xf numFmtId="0" fontId="6" fillId="0" borderId="0" xfId="0" applyFont="1" applyAlignment="1">
      <alignment vertical="center" wrapText="1"/>
    </xf>
    <xf numFmtId="0" fontId="6" fillId="0" borderId="13" xfId="0" applyFont="1" applyBorder="1" applyAlignment="1">
      <alignment vertical="center" wrapText="1"/>
    </xf>
    <xf numFmtId="0" fontId="15" fillId="0" borderId="14" xfId="0" applyFont="1" applyBorder="1" applyAlignment="1">
      <alignment horizontal="left" vertical="center" wrapText="1"/>
    </xf>
    <xf numFmtId="0" fontId="15" fillId="0" borderId="0" xfId="0" applyFont="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vertical="center" wrapText="1"/>
    </xf>
    <xf numFmtId="0" fontId="15" fillId="0" borderId="0" xfId="0" applyFont="1" applyAlignment="1">
      <alignment vertical="center" wrapText="1"/>
    </xf>
    <xf numFmtId="0" fontId="15" fillId="0" borderId="13" xfId="0" applyFont="1" applyBorder="1" applyAlignment="1">
      <alignment vertical="center" wrapText="1"/>
    </xf>
    <xf numFmtId="177" fontId="6" fillId="0" borderId="14" xfId="0" applyNumberFormat="1" applyFont="1" applyBorder="1" applyAlignment="1">
      <alignment horizontal="left" vertical="top" wrapText="1"/>
    </xf>
    <xf numFmtId="177" fontId="6" fillId="0" borderId="0" xfId="0" applyNumberFormat="1" applyFont="1" applyAlignment="1">
      <alignment horizontal="left" vertical="top" wrapText="1"/>
    </xf>
    <xf numFmtId="177" fontId="6" fillId="0" borderId="13" xfId="0" applyNumberFormat="1" applyFont="1" applyBorder="1" applyAlignment="1">
      <alignment horizontal="left" vertical="top" wrapText="1"/>
    </xf>
    <xf numFmtId="0" fontId="6" fillId="0" borderId="16" xfId="0" applyFont="1" applyBorder="1" applyAlignment="1">
      <alignment horizontal="left" vertical="center" wrapText="1"/>
    </xf>
    <xf numFmtId="0" fontId="8" fillId="0" borderId="12" xfId="0" applyFont="1" applyBorder="1" applyAlignment="1">
      <alignment horizontal="left" vertical="center" wrapText="1"/>
    </xf>
    <xf numFmtId="0" fontId="6" fillId="0" borderId="8" xfId="0" applyFont="1" applyBorder="1" applyAlignment="1">
      <alignment horizontal="center" vertical="center" shrinkToFit="1"/>
    </xf>
    <xf numFmtId="0" fontId="6" fillId="0" borderId="15" xfId="0" applyFont="1" applyBorder="1" applyAlignment="1">
      <alignment horizontal="center" vertical="center"/>
    </xf>
    <xf numFmtId="184" fontId="6" fillId="0" borderId="17" xfId="0" applyNumberFormat="1" applyFont="1" applyBorder="1" applyAlignment="1">
      <alignment vertical="center" wrapText="1"/>
    </xf>
    <xf numFmtId="184" fontId="6" fillId="0" borderId="18" xfId="0" applyNumberFormat="1" applyFont="1" applyBorder="1" applyAlignment="1">
      <alignment vertical="center" wrapText="1"/>
    </xf>
    <xf numFmtId="184" fontId="6" fillId="0" borderId="19" xfId="0" applyNumberFormat="1" applyFont="1" applyBorder="1" applyAlignment="1">
      <alignment vertical="center" wrapText="1"/>
    </xf>
    <xf numFmtId="181" fontId="7" fillId="0" borderId="8" xfId="0" applyNumberFormat="1" applyFont="1" applyBorder="1" applyAlignment="1">
      <alignment horizontal="right" vertical="center"/>
    </xf>
    <xf numFmtId="176" fontId="7" fillId="0" borderId="8" xfId="0" applyNumberFormat="1" applyFont="1" applyBorder="1" applyAlignment="1">
      <alignment horizontal="right" vertical="center"/>
    </xf>
    <xf numFmtId="0" fontId="38" fillId="0" borderId="14" xfId="0" applyFont="1" applyBorder="1" applyAlignment="1">
      <alignment horizontal="left" vertical="center" wrapText="1"/>
    </xf>
    <xf numFmtId="0" fontId="39" fillId="0" borderId="0" xfId="0" applyFont="1" applyAlignment="1">
      <alignment horizontal="left" vertical="center" wrapText="1"/>
    </xf>
    <xf numFmtId="0" fontId="39" fillId="0" borderId="13" xfId="0" applyFont="1" applyBorder="1" applyAlignment="1">
      <alignment horizontal="left" vertical="center" wrapText="1"/>
    </xf>
    <xf numFmtId="0" fontId="6" fillId="3" borderId="8" xfId="0" applyFont="1" applyFill="1" applyBorder="1" applyAlignment="1">
      <alignment horizontal="center" vertical="center"/>
    </xf>
    <xf numFmtId="0" fontId="6" fillId="3" borderId="8" xfId="0" applyFont="1" applyFill="1" applyBorder="1" applyAlignment="1">
      <alignment horizontal="center" vertical="center" shrinkToFit="1"/>
    </xf>
    <xf numFmtId="177" fontId="6" fillId="0" borderId="1" xfId="0" applyNumberFormat="1" applyFont="1" applyBorder="1" applyAlignment="1">
      <alignment vertical="center" wrapText="1"/>
    </xf>
    <xf numFmtId="177" fontId="6" fillId="0" borderId="2" xfId="0" applyNumberFormat="1" applyFont="1" applyBorder="1" applyAlignment="1">
      <alignment vertical="center" wrapText="1"/>
    </xf>
    <xf numFmtId="177" fontId="6" fillId="0" borderId="3" xfId="0" applyNumberFormat="1" applyFont="1" applyBorder="1" applyAlignment="1">
      <alignment vertical="center" wrapText="1"/>
    </xf>
    <xf numFmtId="177" fontId="6" fillId="0" borderId="14" xfId="0" applyNumberFormat="1" applyFont="1" applyBorder="1" applyAlignment="1">
      <alignment vertical="center" wrapText="1"/>
    </xf>
    <xf numFmtId="177" fontId="6" fillId="0" borderId="0" xfId="0" applyNumberFormat="1" applyFont="1" applyAlignment="1">
      <alignment vertical="center" wrapText="1"/>
    </xf>
    <xf numFmtId="177" fontId="6" fillId="0" borderId="13" xfId="0" applyNumberFormat="1" applyFont="1" applyBorder="1" applyAlignment="1">
      <alignment vertical="center" wrapText="1"/>
    </xf>
    <xf numFmtId="0" fontId="6" fillId="0" borderId="2" xfId="0" applyFont="1" applyBorder="1">
      <alignment vertical="center"/>
    </xf>
    <xf numFmtId="0" fontId="6" fillId="0" borderId="3"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19" xfId="0" applyFont="1" applyBorder="1">
      <alignment vertical="center"/>
    </xf>
    <xf numFmtId="177" fontId="7" fillId="0" borderId="1" xfId="0" applyNumberFormat="1" applyFont="1" applyBorder="1" applyAlignment="1">
      <alignment horizontal="left" vertical="top" wrapText="1"/>
    </xf>
    <xf numFmtId="177" fontId="7" fillId="0" borderId="2" xfId="0" applyNumberFormat="1" applyFont="1" applyBorder="1" applyAlignment="1">
      <alignment horizontal="left" vertical="top" wrapText="1"/>
    </xf>
    <xf numFmtId="177" fontId="7" fillId="0" borderId="3" xfId="0" applyNumberFormat="1" applyFont="1" applyBorder="1" applyAlignment="1">
      <alignment horizontal="left" vertical="top" wrapText="1"/>
    </xf>
    <xf numFmtId="0" fontId="7" fillId="0" borderId="5" xfId="0" applyFont="1" applyBorder="1" applyAlignment="1">
      <alignment horizontal="left" vertical="top" wrapText="1"/>
    </xf>
    <xf numFmtId="0" fontId="9" fillId="0" borderId="6" xfId="0" applyFont="1" applyBorder="1" applyAlignment="1">
      <alignment horizontal="left" vertical="top"/>
    </xf>
    <xf numFmtId="0" fontId="9" fillId="0" borderId="7" xfId="0" applyFont="1" applyBorder="1" applyAlignment="1">
      <alignment horizontal="left" vertical="top"/>
    </xf>
    <xf numFmtId="0" fontId="7" fillId="0" borderId="3" xfId="0" applyFont="1" applyBorder="1" applyAlignment="1">
      <alignment horizontal="left" vertical="center"/>
    </xf>
    <xf numFmtId="0" fontId="7" fillId="0" borderId="4" xfId="0" applyFont="1" applyBorder="1" applyAlignment="1">
      <alignment horizontal="left" vertical="center"/>
    </xf>
    <xf numFmtId="179" fontId="9" fillId="0" borderId="9" xfId="0" applyNumberFormat="1" applyFont="1" applyBorder="1" applyAlignment="1">
      <alignment horizontal="center" vertical="center"/>
    </xf>
    <xf numFmtId="179" fontId="9" fillId="0" borderId="10" xfId="0" applyNumberFormat="1" applyFont="1" applyBorder="1" applyAlignment="1">
      <alignment horizontal="center" vertical="center"/>
    </xf>
    <xf numFmtId="179" fontId="9" fillId="0" borderId="11" xfId="0" applyNumberFormat="1" applyFont="1" applyBorder="1" applyAlignment="1">
      <alignment horizontal="center" vertical="center"/>
    </xf>
    <xf numFmtId="0" fontId="6" fillId="0" borderId="12" xfId="0" applyFont="1" applyBorder="1" applyAlignment="1">
      <alignment horizontal="left" vertical="center" shrinkToFit="1"/>
    </xf>
    <xf numFmtId="0" fontId="7" fillId="0" borderId="12" xfId="0" applyFont="1" applyBorder="1" applyAlignment="1">
      <alignment horizontal="left" vertical="top" wrapText="1"/>
    </xf>
    <xf numFmtId="0" fontId="7" fillId="0" borderId="12" xfId="0" applyFont="1" applyBorder="1" applyAlignment="1">
      <alignment horizontal="left" vertical="top"/>
    </xf>
    <xf numFmtId="0" fontId="7" fillId="0" borderId="13" xfId="0" applyFont="1" applyBorder="1" applyAlignment="1">
      <alignment horizontal="left" vertical="top" wrapText="1" shrinkToFit="1"/>
    </xf>
    <xf numFmtId="0" fontId="7" fillId="0" borderId="12" xfId="0" applyFont="1" applyBorder="1" applyAlignment="1">
      <alignment horizontal="left" vertical="top" shrinkToFit="1"/>
    </xf>
    <xf numFmtId="0" fontId="7" fillId="0" borderId="13" xfId="0" applyFont="1" applyBorder="1" applyAlignment="1">
      <alignment horizontal="left" vertical="top"/>
    </xf>
    <xf numFmtId="0" fontId="7" fillId="0" borderId="12" xfId="0" applyFont="1" applyBorder="1" applyAlignment="1">
      <alignment horizontal="left" vertical="center"/>
    </xf>
    <xf numFmtId="0" fontId="10" fillId="0" borderId="12" xfId="0" applyFont="1" applyBorder="1" applyAlignment="1">
      <alignment horizontal="left" vertical="top" wrapText="1"/>
    </xf>
    <xf numFmtId="0" fontId="7" fillId="0" borderId="16" xfId="0" applyFont="1" applyBorder="1" applyAlignment="1">
      <alignment horizontal="left" vertical="center" wrapText="1"/>
    </xf>
    <xf numFmtId="0" fontId="6" fillId="0" borderId="12"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6" fillId="0" borderId="30" xfId="0" applyFont="1" applyBorder="1" applyAlignment="1">
      <alignment horizontal="center" vertical="center"/>
    </xf>
    <xf numFmtId="177" fontId="6" fillId="0" borderId="17" xfId="0" applyNumberFormat="1" applyFont="1" applyBorder="1" applyAlignment="1">
      <alignment horizontal="left" vertical="center" wrapText="1"/>
    </xf>
    <xf numFmtId="177" fontId="6" fillId="0" borderId="18" xfId="0" applyNumberFormat="1" applyFont="1" applyBorder="1" applyAlignment="1">
      <alignment horizontal="left" vertical="center" wrapText="1"/>
    </xf>
    <xf numFmtId="177" fontId="6" fillId="0" borderId="19" xfId="0" applyNumberFormat="1" applyFont="1" applyBorder="1" applyAlignment="1">
      <alignment horizontal="left" vertical="center" wrapText="1"/>
    </xf>
    <xf numFmtId="0" fontId="21" fillId="3" borderId="0" xfId="0" applyFont="1" applyFill="1" applyAlignment="1">
      <alignment horizontal="left" vertical="center"/>
    </xf>
    <xf numFmtId="0" fontId="21" fillId="3" borderId="13" xfId="0" applyFont="1" applyFill="1" applyBorder="1" applyAlignment="1">
      <alignment horizontal="left" vertical="center"/>
    </xf>
    <xf numFmtId="0" fontId="0" fillId="3" borderId="0" xfId="0" applyFill="1" applyAlignment="1">
      <alignment horizontal="left" vertical="center"/>
    </xf>
    <xf numFmtId="0" fontId="0" fillId="3" borderId="13" xfId="0" applyFill="1" applyBorder="1" applyAlignment="1">
      <alignment horizontal="left" vertical="center"/>
    </xf>
    <xf numFmtId="176" fontId="6" fillId="0" borderId="5" xfId="1" applyNumberFormat="1" applyFont="1" applyFill="1" applyBorder="1" applyAlignment="1">
      <alignment horizontal="right" vertical="center"/>
    </xf>
    <xf numFmtId="176" fontId="6" fillId="0" borderId="7" xfId="1" applyNumberFormat="1" applyFont="1" applyFill="1" applyBorder="1" applyAlignment="1">
      <alignment horizontal="right" vertical="center"/>
    </xf>
    <xf numFmtId="0" fontId="6" fillId="0" borderId="5"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5" xfId="0" applyFont="1" applyBorder="1">
      <alignment vertical="center"/>
    </xf>
    <xf numFmtId="0" fontId="6" fillId="0" borderId="7" xfId="0" applyFont="1" applyBorder="1">
      <alignment vertical="center"/>
    </xf>
    <xf numFmtId="0" fontId="7" fillId="0" borderId="0" xfId="0" applyFont="1" applyBorder="1" applyAlignment="1">
      <alignment horizontal="left" vertical="center" wrapText="1"/>
    </xf>
    <xf numFmtId="176" fontId="6" fillId="3" borderId="5" xfId="1" applyNumberFormat="1" applyFont="1" applyFill="1" applyBorder="1" applyAlignment="1">
      <alignment vertical="center"/>
    </xf>
    <xf numFmtId="176" fontId="6" fillId="3" borderId="7" xfId="1" applyNumberFormat="1" applyFont="1" applyFill="1" applyBorder="1" applyAlignment="1">
      <alignment vertical="center"/>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182" fontId="6" fillId="0" borderId="5" xfId="0" applyNumberFormat="1" applyFont="1" applyBorder="1" applyAlignment="1">
      <alignment horizontal="right" vertical="center" indent="1"/>
    </xf>
    <xf numFmtId="182" fontId="6" fillId="0" borderId="7" xfId="0" applyNumberFormat="1" applyFont="1" applyBorder="1" applyAlignment="1">
      <alignment horizontal="right" vertical="center" indent="1"/>
    </xf>
    <xf numFmtId="0" fontId="13" fillId="0" borderId="0" xfId="0" applyFont="1" applyAlignment="1">
      <alignment horizontal="left" vertical="top" wrapText="1" indent="1"/>
    </xf>
    <xf numFmtId="0" fontId="13" fillId="0" borderId="13" xfId="0" applyFont="1" applyBorder="1" applyAlignment="1">
      <alignment horizontal="left" vertical="top" wrapText="1" indent="1"/>
    </xf>
    <xf numFmtId="183" fontId="6" fillId="0" borderId="5" xfId="1" applyNumberFormat="1" applyFont="1" applyFill="1" applyBorder="1" applyAlignment="1">
      <alignment horizontal="right" vertical="center" indent="1"/>
    </xf>
    <xf numFmtId="183" fontId="6" fillId="0" borderId="7" xfId="1" applyNumberFormat="1" applyFont="1" applyFill="1" applyBorder="1" applyAlignment="1">
      <alignment horizontal="right" vertical="center" indent="1"/>
    </xf>
    <xf numFmtId="177" fontId="6" fillId="0" borderId="5" xfId="0" applyNumberFormat="1" applyFont="1" applyBorder="1" applyAlignment="1">
      <alignment horizontal="left" vertical="center" wrapText="1"/>
    </xf>
    <xf numFmtId="177" fontId="6" fillId="0" borderId="6" xfId="0" applyNumberFormat="1" applyFont="1" applyBorder="1" applyAlignment="1">
      <alignment horizontal="left" vertical="center" wrapText="1"/>
    </xf>
    <xf numFmtId="177" fontId="6" fillId="0" borderId="7" xfId="0" applyNumberFormat="1" applyFont="1" applyBorder="1" applyAlignment="1">
      <alignment horizontal="left" vertical="center" wrapText="1"/>
    </xf>
    <xf numFmtId="0" fontId="6" fillId="0" borderId="14" xfId="0" applyFont="1" applyBorder="1" applyAlignment="1">
      <alignment horizontal="left" vertical="center" wrapText="1" indent="1"/>
    </xf>
    <xf numFmtId="0" fontId="6" fillId="0" borderId="0" xfId="0" applyFont="1" applyAlignment="1">
      <alignment horizontal="left" vertical="center" wrapText="1" indent="1"/>
    </xf>
    <xf numFmtId="0" fontId="6" fillId="0" borderId="13" xfId="0" applyFont="1" applyBorder="1" applyAlignment="1">
      <alignment horizontal="left" vertical="center" wrapText="1" indent="1"/>
    </xf>
    <xf numFmtId="0" fontId="15" fillId="0" borderId="4" xfId="0" applyFont="1" applyBorder="1" applyAlignment="1">
      <alignment horizontal="left" vertical="center"/>
    </xf>
    <xf numFmtId="0" fontId="15" fillId="0" borderId="12" xfId="0" applyFont="1" applyBorder="1" applyAlignment="1">
      <alignment horizontal="left" vertical="center" wrapText="1"/>
    </xf>
    <xf numFmtId="0" fontId="15" fillId="0" borderId="12" xfId="0" applyFont="1" applyBorder="1" applyAlignment="1">
      <alignment vertical="center" wrapText="1"/>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15" fillId="0" borderId="19" xfId="0" applyFont="1" applyBorder="1" applyAlignment="1">
      <alignment horizontal="left" vertical="center"/>
    </xf>
    <xf numFmtId="49" fontId="8" fillId="0" borderId="1" xfId="0" applyNumberFormat="1" applyFont="1" applyBorder="1" applyAlignment="1">
      <alignment horizontal="center" vertical="top" wrapText="1" shrinkToFit="1"/>
    </xf>
    <xf numFmtId="49" fontId="8" fillId="0" borderId="2" xfId="0" applyNumberFormat="1" applyFont="1" applyBorder="1" applyAlignment="1">
      <alignment horizontal="center" vertical="top" wrapText="1" shrinkToFit="1"/>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wrapText="1"/>
    </xf>
    <xf numFmtId="49" fontId="8" fillId="0" borderId="14" xfId="0" applyNumberFormat="1" applyFont="1" applyBorder="1" applyAlignment="1">
      <alignment horizontal="center" vertical="top" wrapText="1" shrinkToFit="1"/>
    </xf>
    <xf numFmtId="49" fontId="8" fillId="0" borderId="0" xfId="0" applyNumberFormat="1" applyFont="1" applyAlignment="1">
      <alignment horizontal="center" vertical="top" wrapText="1" shrinkToFit="1"/>
    </xf>
    <xf numFmtId="0" fontId="6" fillId="3" borderId="0" xfId="0" applyFont="1" applyFill="1" applyAlignment="1">
      <alignment horizontal="left" vertical="top" wrapText="1"/>
    </xf>
    <xf numFmtId="0" fontId="6" fillId="3" borderId="13" xfId="0" applyFont="1" applyFill="1" applyBorder="1" applyAlignment="1">
      <alignment horizontal="left" vertical="top" wrapText="1"/>
    </xf>
    <xf numFmtId="177" fontId="6" fillId="0" borderId="1" xfId="0" applyNumberFormat="1" applyFont="1" applyFill="1" applyBorder="1" applyAlignment="1">
      <alignment horizontal="left" vertical="top"/>
    </xf>
    <xf numFmtId="177" fontId="6" fillId="0" borderId="2" xfId="0" applyNumberFormat="1" applyFont="1" applyFill="1" applyBorder="1" applyAlignment="1">
      <alignment horizontal="left" vertical="top"/>
    </xf>
    <xf numFmtId="177" fontId="6" fillId="0" borderId="3" xfId="0" applyNumberFormat="1" applyFont="1" applyFill="1" applyBorder="1" applyAlignment="1">
      <alignment horizontal="left" vertical="top"/>
    </xf>
    <xf numFmtId="178" fontId="6" fillId="0" borderId="0" xfId="0" applyNumberFormat="1" applyFont="1" applyFill="1" applyBorder="1" applyAlignment="1">
      <alignment horizontal="left" vertical="top" wrapText="1"/>
    </xf>
    <xf numFmtId="178" fontId="6" fillId="0" borderId="13" xfId="0" applyNumberFormat="1" applyFont="1" applyFill="1" applyBorder="1" applyAlignment="1">
      <alignment horizontal="left" vertical="top" wrapText="1"/>
    </xf>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6" fillId="0" borderId="1" xfId="0" applyFont="1" applyFill="1" applyBorder="1" applyAlignment="1">
      <alignment horizontal="left" vertical="center"/>
    </xf>
    <xf numFmtId="0" fontId="8" fillId="0" borderId="14"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14"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13" xfId="0" applyFont="1" applyFill="1" applyBorder="1" applyAlignment="1">
      <alignment horizontal="left" vertical="top" wrapText="1"/>
    </xf>
    <xf numFmtId="49" fontId="6" fillId="0" borderId="1" xfId="0" applyNumberFormat="1" applyFont="1" applyBorder="1" applyAlignment="1">
      <alignment horizontal="center" vertical="top" wrapText="1" shrinkToFit="1"/>
    </xf>
    <xf numFmtId="49" fontId="6" fillId="0" borderId="2" xfId="0" applyNumberFormat="1" applyFont="1" applyBorder="1" applyAlignment="1">
      <alignment horizontal="center" vertical="top" wrapText="1" shrinkToFit="1"/>
    </xf>
    <xf numFmtId="49" fontId="6" fillId="0" borderId="14" xfId="0" applyNumberFormat="1" applyFont="1" applyBorder="1" applyAlignment="1">
      <alignment horizontal="center" vertical="top" wrapText="1" shrinkToFit="1"/>
    </xf>
    <xf numFmtId="49" fontId="6" fillId="0" borderId="0" xfId="0" applyNumberFormat="1" applyFont="1" applyAlignment="1">
      <alignment horizontal="center" vertical="top" wrapText="1" shrinkToFit="1"/>
    </xf>
    <xf numFmtId="184" fontId="6" fillId="0" borderId="14" xfId="0" applyNumberFormat="1" applyFont="1" applyBorder="1" applyAlignment="1">
      <alignment vertical="center" wrapText="1"/>
    </xf>
    <xf numFmtId="184" fontId="6" fillId="0" borderId="0" xfId="0" applyNumberFormat="1" applyFont="1" applyAlignment="1">
      <alignment vertical="center" wrapText="1"/>
    </xf>
    <xf numFmtId="184" fontId="6" fillId="0" borderId="13" xfId="0" applyNumberFormat="1" applyFont="1" applyBorder="1" applyAlignment="1">
      <alignment vertical="center" wrapText="1"/>
    </xf>
    <xf numFmtId="0" fontId="0" fillId="0" borderId="0" xfId="0" applyAlignment="1">
      <alignment vertical="center" wrapText="1"/>
    </xf>
    <xf numFmtId="0" fontId="0" fillId="0" borderId="13"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181" fontId="6" fillId="0" borderId="5" xfId="0" applyNumberFormat="1" applyFont="1" applyBorder="1">
      <alignment vertical="center"/>
    </xf>
    <xf numFmtId="181" fontId="6" fillId="0" borderId="7" xfId="0" applyNumberFormat="1" applyFont="1" applyBorder="1">
      <alignment vertical="center"/>
    </xf>
    <xf numFmtId="0" fontId="7" fillId="0" borderId="2" xfId="0" applyFont="1" applyBorder="1" applyAlignment="1">
      <alignment horizontal="left" vertical="center"/>
    </xf>
    <xf numFmtId="0" fontId="9" fillId="0" borderId="4" xfId="0" applyFont="1" applyBorder="1" applyAlignment="1">
      <alignment horizontal="left" vertical="center"/>
    </xf>
    <xf numFmtId="0" fontId="7" fillId="0" borderId="12" xfId="0" applyFont="1" applyBorder="1" applyAlignment="1">
      <alignment horizontal="left" vertical="center" wrapText="1"/>
    </xf>
    <xf numFmtId="177" fontId="8" fillId="0" borderId="2" xfId="0" applyNumberFormat="1" applyFont="1" applyBorder="1" applyAlignment="1">
      <alignment horizontal="left" vertical="top"/>
    </xf>
    <xf numFmtId="177" fontId="8" fillId="0" borderId="3" xfId="0" applyNumberFormat="1" applyFont="1" applyBorder="1" applyAlignment="1">
      <alignment horizontal="left" vertical="top"/>
    </xf>
    <xf numFmtId="0" fontId="0" fillId="0" borderId="10" xfId="0" applyBorder="1">
      <alignment vertical="center"/>
    </xf>
    <xf numFmtId="0" fontId="0" fillId="0" borderId="1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pplyAlignment="1">
      <alignment horizontal="center" vertical="center"/>
    </xf>
    <xf numFmtId="0" fontId="19" fillId="0" borderId="14" xfId="0" applyFont="1" applyBorder="1" applyAlignment="1">
      <alignment horizontal="left" vertical="center"/>
    </xf>
    <xf numFmtId="0" fontId="19" fillId="0" borderId="0" xfId="0" applyFont="1" applyAlignment="1">
      <alignment horizontal="left" vertical="center"/>
    </xf>
    <xf numFmtId="0" fontId="19" fillId="0" borderId="13" xfId="0" applyFont="1" applyBorder="1" applyAlignment="1">
      <alignment horizontal="left" vertical="center"/>
    </xf>
    <xf numFmtId="0" fontId="8" fillId="0" borderId="4" xfId="0" applyFont="1" applyBorder="1" applyAlignment="1">
      <alignment horizontal="left" vertical="center"/>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6" fillId="3" borderId="0" xfId="0" applyNumberFormat="1" applyFont="1" applyFill="1" applyBorder="1" applyAlignment="1">
      <alignment horizontal="left" vertical="center" wrapText="1"/>
    </xf>
    <xf numFmtId="0" fontId="6" fillId="3" borderId="13" xfId="0" applyNumberFormat="1"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13" xfId="0" applyFill="1" applyBorder="1" applyAlignment="1">
      <alignment horizontal="left" vertical="center" wrapText="1"/>
    </xf>
    <xf numFmtId="0" fontId="6" fillId="4" borderId="0" xfId="0" applyFont="1" applyFill="1" applyBorder="1" applyAlignment="1">
      <alignment horizontal="left" vertical="center" wrapText="1"/>
    </xf>
    <xf numFmtId="0" fontId="6" fillId="4" borderId="0" xfId="0" applyNumberFormat="1" applyFont="1" applyFill="1" applyBorder="1" applyAlignment="1">
      <alignment horizontal="left" vertical="center" wrapText="1"/>
    </xf>
    <xf numFmtId="0" fontId="0" fillId="0" borderId="0" xfId="0" applyFill="1" applyAlignment="1">
      <alignment horizontal="left" vertical="center" wrapText="1"/>
    </xf>
    <xf numFmtId="0" fontId="8" fillId="3" borderId="0" xfId="0" applyNumberFormat="1" applyFont="1" applyFill="1" applyBorder="1" applyAlignment="1">
      <alignment horizontal="left" vertical="center" wrapText="1"/>
    </xf>
    <xf numFmtId="0" fontId="8" fillId="3" borderId="13" xfId="0" applyNumberFormat="1" applyFont="1" applyFill="1" applyBorder="1" applyAlignment="1">
      <alignment horizontal="left" vertical="center" wrapText="1"/>
    </xf>
    <xf numFmtId="178" fontId="6" fillId="0" borderId="0" xfId="0" applyNumberFormat="1" applyFont="1" applyFill="1" applyBorder="1" applyAlignment="1">
      <alignment horizontal="left" vertical="center" wrapText="1"/>
    </xf>
    <xf numFmtId="178" fontId="6" fillId="0" borderId="13" xfId="0" applyNumberFormat="1" applyFont="1" applyFill="1" applyBorder="1" applyAlignment="1">
      <alignment horizontal="left" vertical="center" wrapText="1"/>
    </xf>
    <xf numFmtId="0" fontId="6" fillId="0" borderId="8" xfId="0" applyFont="1" applyFill="1" applyBorder="1" applyAlignment="1">
      <alignment horizontal="center" vertical="center" shrinkToFit="1"/>
    </xf>
    <xf numFmtId="0" fontId="7" fillId="0" borderId="14"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3" xfId="0" applyFont="1" applyFill="1" applyBorder="1" applyAlignment="1">
      <alignment horizontal="left" vertical="top" wrapText="1"/>
    </xf>
    <xf numFmtId="0" fontId="6" fillId="0" borderId="14" xfId="0" applyFont="1" applyFill="1" applyBorder="1" applyAlignment="1">
      <alignment vertical="top" wrapText="1"/>
    </xf>
    <xf numFmtId="0" fontId="6" fillId="0" borderId="0" xfId="0" applyFont="1" applyFill="1" applyBorder="1" applyAlignment="1">
      <alignment vertical="top" wrapText="1"/>
    </xf>
    <xf numFmtId="0" fontId="6" fillId="0" borderId="13" xfId="0" applyFont="1" applyFill="1" applyBorder="1" applyAlignment="1">
      <alignment vertical="top" wrapText="1"/>
    </xf>
    <xf numFmtId="0" fontId="6" fillId="0" borderId="14" xfId="2" applyFont="1" applyFill="1" applyBorder="1" applyAlignment="1">
      <alignment horizontal="left" vertical="center"/>
    </xf>
    <xf numFmtId="0" fontId="6" fillId="0" borderId="5" xfId="2" applyFont="1" applyBorder="1" applyAlignment="1">
      <alignment horizontal="left" vertical="center" indent="1"/>
    </xf>
    <xf numFmtId="0" fontId="6" fillId="0" borderId="6" xfId="2" applyFont="1" applyBorder="1" applyAlignment="1">
      <alignment horizontal="left" vertical="center" indent="1"/>
    </xf>
    <xf numFmtId="0" fontId="6" fillId="0" borderId="7" xfId="2" applyFont="1" applyBorder="1" applyAlignment="1">
      <alignment horizontal="left" vertical="center" indent="1"/>
    </xf>
    <xf numFmtId="0" fontId="6" fillId="0" borderId="5" xfId="2" applyFont="1" applyBorder="1" applyAlignment="1">
      <alignment horizontal="left" vertical="center" indent="1" shrinkToFit="1"/>
    </xf>
    <xf numFmtId="0" fontId="6" fillId="0" borderId="6" xfId="2" applyFont="1" applyBorder="1" applyAlignment="1">
      <alignment horizontal="left" vertical="center" indent="1" shrinkToFit="1"/>
    </xf>
    <xf numFmtId="0" fontId="6" fillId="0" borderId="7" xfId="2" applyFont="1" applyBorder="1" applyAlignment="1">
      <alignment horizontal="left" vertical="center" indent="1" shrinkToFit="1"/>
    </xf>
    <xf numFmtId="0" fontId="6" fillId="0" borderId="1" xfId="2" applyFont="1" applyBorder="1" applyAlignment="1">
      <alignment horizontal="center" vertical="top" wrapText="1"/>
    </xf>
    <xf numFmtId="0" fontId="6" fillId="0" borderId="3" xfId="2" applyFont="1" applyBorder="1" applyAlignment="1">
      <alignment horizontal="center" vertical="top" wrapText="1"/>
    </xf>
    <xf numFmtId="177" fontId="6" fillId="0" borderId="14" xfId="2" applyNumberFormat="1" applyFont="1" applyFill="1" applyBorder="1" applyAlignment="1">
      <alignment horizontal="left" vertical="top" wrapText="1"/>
    </xf>
    <xf numFmtId="177" fontId="6" fillId="0" borderId="0" xfId="2" applyNumberFormat="1" applyFont="1" applyFill="1" applyBorder="1" applyAlignment="1">
      <alignment horizontal="left" vertical="top" wrapText="1"/>
    </xf>
    <xf numFmtId="177" fontId="6" fillId="0" borderId="13" xfId="2" applyNumberFormat="1" applyFont="1" applyFill="1" applyBorder="1" applyAlignment="1">
      <alignment horizontal="left" vertical="top" wrapText="1"/>
    </xf>
    <xf numFmtId="0" fontId="6" fillId="0" borderId="6" xfId="2" applyFont="1" applyFill="1" applyBorder="1" applyAlignment="1">
      <alignment horizontal="left" vertical="center" wrapText="1"/>
    </xf>
    <xf numFmtId="0" fontId="6" fillId="0" borderId="7" xfId="2" applyFont="1" applyFill="1" applyBorder="1" applyAlignment="1">
      <alignment horizontal="left" vertical="center" wrapText="1"/>
    </xf>
    <xf numFmtId="177" fontId="6" fillId="0" borderId="17" xfId="2" applyNumberFormat="1" applyFont="1" applyFill="1" applyBorder="1" applyAlignment="1">
      <alignment horizontal="left" vertical="top" wrapText="1"/>
    </xf>
    <xf numFmtId="177" fontId="6" fillId="0" borderId="18" xfId="2" applyNumberFormat="1" applyFont="1" applyFill="1" applyBorder="1" applyAlignment="1">
      <alignment horizontal="left" vertical="top" wrapText="1"/>
    </xf>
    <xf numFmtId="177" fontId="6" fillId="0" borderId="19" xfId="2" applyNumberFormat="1" applyFont="1" applyFill="1" applyBorder="1" applyAlignment="1">
      <alignment horizontal="left" vertical="top" wrapText="1"/>
    </xf>
    <xf numFmtId="0" fontId="6" fillId="0" borderId="17" xfId="2" applyFont="1" applyFill="1" applyBorder="1" applyAlignment="1">
      <alignment horizontal="left" vertical="top"/>
    </xf>
    <xf numFmtId="0" fontId="6" fillId="0" borderId="18" xfId="2" applyFont="1" applyFill="1" applyBorder="1" applyAlignment="1">
      <alignment horizontal="left" vertical="top"/>
    </xf>
    <xf numFmtId="0" fontId="6" fillId="0" borderId="19" xfId="2" applyFont="1" applyFill="1" applyBorder="1" applyAlignment="1">
      <alignment horizontal="left" vertical="top"/>
    </xf>
    <xf numFmtId="0" fontId="6" fillId="0" borderId="1" xfId="2" applyFont="1" applyFill="1" applyBorder="1" applyAlignment="1">
      <alignment horizontal="justify" vertical="center" wrapText="1"/>
    </xf>
    <xf numFmtId="0" fontId="6" fillId="0" borderId="2" xfId="2" applyFont="1" applyFill="1" applyBorder="1" applyAlignment="1">
      <alignment horizontal="justify" vertical="center" wrapText="1"/>
    </xf>
    <xf numFmtId="0" fontId="6" fillId="0" borderId="3" xfId="2" applyFont="1" applyFill="1" applyBorder="1" applyAlignment="1">
      <alignment horizontal="justify" vertical="center" wrapText="1"/>
    </xf>
    <xf numFmtId="0" fontId="6" fillId="0" borderId="17" xfId="2" applyFont="1" applyFill="1" applyBorder="1" applyAlignment="1">
      <alignment horizontal="justify" vertical="center" wrapText="1"/>
    </xf>
    <xf numFmtId="0" fontId="6" fillId="0" borderId="18" xfId="2" applyFont="1" applyFill="1" applyBorder="1" applyAlignment="1">
      <alignment horizontal="justify" vertical="center" wrapText="1"/>
    </xf>
    <xf numFmtId="0" fontId="6" fillId="0" borderId="19" xfId="2" applyFont="1" applyFill="1" applyBorder="1" applyAlignment="1">
      <alignment horizontal="justify" vertical="center" wrapText="1"/>
    </xf>
    <xf numFmtId="0" fontId="6" fillId="0" borderId="17" xfId="2" applyFont="1" applyBorder="1" applyAlignment="1">
      <alignment horizontal="center" vertical="top" wrapText="1"/>
    </xf>
    <xf numFmtId="0" fontId="6" fillId="0" borderId="19" xfId="2" applyFont="1" applyBorder="1" applyAlignment="1">
      <alignment horizontal="center" vertical="top" wrapText="1"/>
    </xf>
    <xf numFmtId="0" fontId="6" fillId="0" borderId="1" xfId="2" applyFont="1" applyBorder="1" applyAlignment="1">
      <alignment horizontal="left" vertical="top"/>
    </xf>
    <xf numFmtId="0" fontId="6" fillId="0" borderId="2" xfId="2" applyFont="1" applyBorder="1" applyAlignment="1">
      <alignment horizontal="left" vertical="top"/>
    </xf>
    <xf numFmtId="0" fontId="6" fillId="0" borderId="3" xfId="2" applyFont="1" applyBorder="1" applyAlignment="1">
      <alignment horizontal="left" vertical="top"/>
    </xf>
    <xf numFmtId="0" fontId="6" fillId="0" borderId="17" xfId="2" applyFont="1" applyBorder="1" applyAlignment="1">
      <alignment horizontal="left" vertical="top"/>
    </xf>
    <xf numFmtId="0" fontId="6" fillId="0" borderId="18" xfId="2" applyFont="1" applyBorder="1" applyAlignment="1">
      <alignment horizontal="left" vertical="top"/>
    </xf>
    <xf numFmtId="0" fontId="6" fillId="0" borderId="19" xfId="2" applyFont="1" applyBorder="1" applyAlignment="1">
      <alignment horizontal="left" vertical="top"/>
    </xf>
    <xf numFmtId="0" fontId="6" fillId="0" borderId="14" xfId="2" applyFont="1" applyBorder="1" applyAlignment="1">
      <alignment horizontal="left" vertical="center"/>
    </xf>
    <xf numFmtId="0" fontId="6" fillId="0" borderId="14" xfId="2" applyFont="1" applyBorder="1" applyAlignment="1">
      <alignment horizontal="center" vertical="top" wrapText="1"/>
    </xf>
    <xf numFmtId="0" fontId="6" fillId="0" borderId="13" xfId="2" applyFont="1" applyBorder="1" applyAlignment="1">
      <alignment horizontal="center" vertical="top" wrapText="1"/>
    </xf>
    <xf numFmtId="177" fontId="6" fillId="0" borderId="14" xfId="2" applyNumberFormat="1" applyFont="1" applyBorder="1" applyAlignment="1">
      <alignment horizontal="left" vertical="top" wrapText="1"/>
    </xf>
    <xf numFmtId="177" fontId="6" fillId="0" borderId="0" xfId="2" applyNumberFormat="1" applyFont="1" applyAlignment="1">
      <alignment horizontal="left" vertical="top" wrapText="1"/>
    </xf>
    <xf numFmtId="177" fontId="6" fillId="0" borderId="13" xfId="2" applyNumberFormat="1" applyFont="1" applyBorder="1" applyAlignment="1">
      <alignment horizontal="left" vertical="top" wrapText="1"/>
    </xf>
    <xf numFmtId="177" fontId="6" fillId="0" borderId="17" xfId="2" applyNumberFormat="1" applyFont="1" applyBorder="1" applyAlignment="1">
      <alignment horizontal="left" vertical="top" wrapText="1"/>
    </xf>
    <xf numFmtId="177" fontId="6" fillId="0" borderId="18" xfId="2" applyNumberFormat="1" applyFont="1" applyBorder="1" applyAlignment="1">
      <alignment horizontal="left" vertical="top" wrapText="1"/>
    </xf>
    <xf numFmtId="177" fontId="6" fillId="0" borderId="19" xfId="2" applyNumberFormat="1" applyFont="1" applyBorder="1" applyAlignment="1">
      <alignment horizontal="left" vertical="top" wrapText="1"/>
    </xf>
    <xf numFmtId="0" fontId="6" fillId="0" borderId="5" xfId="2" applyFont="1" applyBorder="1" applyAlignment="1">
      <alignment horizontal="left" vertical="center" wrapText="1"/>
    </xf>
    <xf numFmtId="0" fontId="6" fillId="0" borderId="6" xfId="2" applyFont="1" applyBorder="1" applyAlignment="1">
      <alignment horizontal="left" vertical="center" wrapText="1"/>
    </xf>
    <xf numFmtId="0" fontId="6" fillId="0" borderId="7" xfId="2" applyFont="1" applyBorder="1" applyAlignment="1">
      <alignment horizontal="left" vertical="center" wrapText="1"/>
    </xf>
    <xf numFmtId="0" fontId="6" fillId="0" borderId="1" xfId="2" applyFont="1" applyBorder="1" applyAlignment="1">
      <alignment horizontal="justify" vertical="center" wrapText="1"/>
    </xf>
    <xf numFmtId="0" fontId="6" fillId="0" borderId="2" xfId="2" applyFont="1" applyBorder="1" applyAlignment="1">
      <alignment horizontal="justify" vertical="center" wrapText="1"/>
    </xf>
    <xf numFmtId="0" fontId="6" fillId="0" borderId="3" xfId="2" applyFont="1" applyBorder="1" applyAlignment="1">
      <alignment horizontal="justify" vertical="center" wrapText="1"/>
    </xf>
    <xf numFmtId="0" fontId="6" fillId="0" borderId="17" xfId="2" applyFont="1" applyBorder="1" applyAlignment="1">
      <alignment horizontal="justify" vertical="center" wrapText="1"/>
    </xf>
    <xf numFmtId="0" fontId="6" fillId="0" borderId="18" xfId="2" applyFont="1" applyBorder="1" applyAlignment="1">
      <alignment horizontal="justify" vertical="center" wrapText="1"/>
    </xf>
    <xf numFmtId="0" fontId="6" fillId="0" borderId="19" xfId="2" applyFont="1" applyBorder="1" applyAlignment="1">
      <alignment horizontal="justify" vertical="center" wrapText="1"/>
    </xf>
    <xf numFmtId="0" fontId="6" fillId="0" borderId="17" xfId="2" applyFont="1" applyFill="1" applyBorder="1" applyAlignment="1">
      <alignment horizontal="left" vertical="center" shrinkToFit="1"/>
    </xf>
    <xf numFmtId="0" fontId="6" fillId="0" borderId="18" xfId="2" applyFont="1" applyFill="1" applyBorder="1" applyAlignment="1">
      <alignment horizontal="left" vertical="center" shrinkToFit="1"/>
    </xf>
    <xf numFmtId="0" fontId="2" fillId="0" borderId="0" xfId="0" applyFont="1" applyBorder="1" applyAlignment="1">
      <alignment horizontal="center" vertical="center"/>
    </xf>
    <xf numFmtId="0" fontId="6"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177" fontId="6" fillId="0" borderId="17" xfId="2" applyNumberFormat="1" applyFont="1" applyFill="1" applyBorder="1" applyAlignment="1">
      <alignment horizontal="left" vertical="center" wrapText="1"/>
    </xf>
    <xf numFmtId="177" fontId="6" fillId="0" borderId="18" xfId="2" applyNumberFormat="1" applyFont="1" applyFill="1" applyBorder="1" applyAlignment="1">
      <alignment horizontal="left" vertical="center" wrapText="1"/>
    </xf>
    <xf numFmtId="177" fontId="6" fillId="0" borderId="19" xfId="2" applyNumberFormat="1" applyFont="1" applyFill="1" applyBorder="1" applyAlignment="1">
      <alignment horizontal="left" vertical="center" wrapText="1"/>
    </xf>
    <xf numFmtId="0" fontId="6" fillId="0" borderId="17" xfId="2" applyFont="1" applyFill="1" applyBorder="1" applyAlignment="1">
      <alignment horizontal="left" vertical="center"/>
    </xf>
    <xf numFmtId="0" fontId="6" fillId="0" borderId="18" xfId="2" applyFont="1" applyFill="1" applyBorder="1" applyAlignment="1">
      <alignment horizontal="left" vertical="center"/>
    </xf>
    <xf numFmtId="0" fontId="6" fillId="0" borderId="19" xfId="2" applyFont="1" applyFill="1" applyBorder="1" applyAlignment="1">
      <alignment horizontal="left" vertical="center"/>
    </xf>
    <xf numFmtId="0" fontId="6" fillId="0" borderId="17" xfId="2" applyFont="1" applyBorder="1" applyAlignment="1">
      <alignment horizontal="left" vertical="center" shrinkToFit="1"/>
    </xf>
    <xf numFmtId="0" fontId="6" fillId="0" borderId="18" xfId="2" applyFont="1" applyBorder="1" applyAlignment="1">
      <alignment horizontal="left" vertical="center" shrinkToFit="1"/>
    </xf>
    <xf numFmtId="177" fontId="6" fillId="0" borderId="17" xfId="2" applyNumberFormat="1" applyFont="1" applyBorder="1" applyAlignment="1">
      <alignment horizontal="left" vertical="center" wrapText="1"/>
    </xf>
    <xf numFmtId="177" fontId="6" fillId="0" borderId="18" xfId="2" applyNumberFormat="1" applyFont="1" applyBorder="1" applyAlignment="1">
      <alignment horizontal="left" vertical="center" wrapText="1"/>
    </xf>
    <xf numFmtId="177" fontId="6" fillId="0" borderId="19" xfId="2" applyNumberFormat="1" applyFont="1" applyBorder="1" applyAlignment="1">
      <alignment horizontal="left" vertical="center" wrapText="1"/>
    </xf>
    <xf numFmtId="0" fontId="6" fillId="0" borderId="17" xfId="2" applyFont="1" applyBorder="1" applyAlignment="1">
      <alignment horizontal="left" vertical="center"/>
    </xf>
    <xf numFmtId="0" fontId="6" fillId="0" borderId="18" xfId="2" applyFont="1" applyBorder="1" applyAlignment="1">
      <alignment horizontal="left" vertical="center"/>
    </xf>
    <xf numFmtId="0" fontId="6" fillId="0" borderId="19" xfId="2" applyFont="1" applyBorder="1" applyAlignment="1">
      <alignment horizontal="left" vertical="center"/>
    </xf>
    <xf numFmtId="0" fontId="6" fillId="0" borderId="1" xfId="2" applyFont="1" applyFill="1" applyBorder="1" applyAlignment="1">
      <alignment horizontal="left" vertical="center" wrapText="1"/>
    </xf>
    <xf numFmtId="0" fontId="6" fillId="0" borderId="2" xfId="2" applyFont="1" applyFill="1" applyBorder="1" applyAlignment="1">
      <alignment horizontal="left" vertical="center" wrapText="1"/>
    </xf>
    <xf numFmtId="0" fontId="6" fillId="0" borderId="3" xfId="2" applyFont="1" applyFill="1" applyBorder="1" applyAlignment="1">
      <alignment horizontal="left" vertical="center" wrapText="1"/>
    </xf>
    <xf numFmtId="0" fontId="6" fillId="0" borderId="1" xfId="2" applyFont="1" applyBorder="1" applyAlignment="1">
      <alignment horizontal="left" vertical="top" wrapText="1"/>
    </xf>
    <xf numFmtId="0" fontId="6" fillId="0" borderId="14" xfId="2" applyFont="1" applyBorder="1" applyAlignment="1">
      <alignment horizontal="left" vertical="top" wrapText="1"/>
    </xf>
    <xf numFmtId="177" fontId="7" fillId="0" borderId="17" xfId="2" applyNumberFormat="1" applyFont="1" applyFill="1" applyBorder="1" applyAlignment="1">
      <alignment horizontal="left" vertical="center" wrapText="1"/>
    </xf>
    <xf numFmtId="177" fontId="7" fillId="0" borderId="18" xfId="2" applyNumberFormat="1" applyFont="1" applyFill="1" applyBorder="1" applyAlignment="1">
      <alignment horizontal="left" vertical="center" wrapText="1"/>
    </xf>
    <xf numFmtId="177" fontId="7" fillId="0" borderId="19" xfId="2" applyNumberFormat="1" applyFont="1" applyFill="1" applyBorder="1" applyAlignment="1">
      <alignment horizontal="left" vertical="center" wrapText="1"/>
    </xf>
    <xf numFmtId="177" fontId="7" fillId="0" borderId="1" xfId="2" applyNumberFormat="1" applyFont="1" applyFill="1" applyBorder="1" applyAlignment="1">
      <alignment horizontal="left" vertical="center" wrapText="1"/>
    </xf>
    <xf numFmtId="177" fontId="7" fillId="0" borderId="2" xfId="2" applyNumberFormat="1" applyFont="1" applyFill="1" applyBorder="1" applyAlignment="1">
      <alignment horizontal="left" vertical="center" wrapText="1"/>
    </xf>
    <xf numFmtId="177" fontId="7" fillId="0" borderId="3" xfId="2" applyNumberFormat="1" applyFont="1" applyFill="1" applyBorder="1" applyAlignment="1">
      <alignment horizontal="left" vertical="center" wrapText="1"/>
    </xf>
    <xf numFmtId="179" fontId="7" fillId="0" borderId="1" xfId="2" applyNumberFormat="1" applyFont="1" applyFill="1" applyBorder="1" applyAlignment="1">
      <alignment horizontal="center" vertical="center"/>
    </xf>
    <xf numFmtId="179" fontId="7" fillId="0" borderId="2" xfId="2" applyNumberFormat="1" applyFont="1" applyFill="1" applyBorder="1" applyAlignment="1">
      <alignment horizontal="center" vertical="center"/>
    </xf>
    <xf numFmtId="179" fontId="7" fillId="0" borderId="3" xfId="2" applyNumberFormat="1" applyFont="1" applyFill="1" applyBorder="1" applyAlignment="1">
      <alignment horizontal="center" vertical="center"/>
    </xf>
    <xf numFmtId="0" fontId="7" fillId="0" borderId="2" xfId="2" applyFont="1" applyBorder="1" applyAlignment="1">
      <alignment horizontal="left" vertical="center"/>
    </xf>
    <xf numFmtId="0" fontId="7" fillId="0" borderId="3" xfId="2" applyFont="1" applyBorder="1" applyAlignment="1">
      <alignment horizontal="left" vertical="center"/>
    </xf>
    <xf numFmtId="0" fontId="7" fillId="0" borderId="0" xfId="2" applyFont="1" applyFill="1" applyBorder="1" applyAlignment="1">
      <alignment horizontal="left" vertical="center" shrinkToFit="1"/>
    </xf>
    <xf numFmtId="0" fontId="7" fillId="0" borderId="13" xfId="2" applyFont="1" applyFill="1" applyBorder="1" applyAlignment="1">
      <alignment horizontal="left" vertical="center" shrinkToFit="1"/>
    </xf>
    <xf numFmtId="0" fontId="9" fillId="0" borderId="17" xfId="2" applyFont="1" applyFill="1" applyBorder="1" applyAlignment="1">
      <alignment horizontal="left" vertical="center" wrapText="1"/>
    </xf>
    <xf numFmtId="0" fontId="9" fillId="0" borderId="18" xfId="2" applyFont="1" applyFill="1" applyBorder="1" applyAlignment="1">
      <alignment horizontal="left" vertical="center" wrapText="1"/>
    </xf>
    <xf numFmtId="0" fontId="9" fillId="0" borderId="19" xfId="2" applyFont="1" applyFill="1" applyBorder="1" applyAlignment="1">
      <alignment horizontal="left" vertical="center" wrapText="1"/>
    </xf>
    <xf numFmtId="0" fontId="9" fillId="0" borderId="0" xfId="2" applyFont="1" applyFill="1" applyBorder="1" applyAlignment="1">
      <alignment horizontal="left" vertical="center" shrinkToFit="1"/>
    </xf>
    <xf numFmtId="0" fontId="9" fillId="0" borderId="13" xfId="2" applyFont="1" applyFill="1" applyBorder="1" applyAlignment="1">
      <alignment horizontal="left" vertical="center" shrinkToFit="1"/>
    </xf>
    <xf numFmtId="181" fontId="7" fillId="0" borderId="5" xfId="4" applyNumberFormat="1" applyFont="1" applyBorder="1" applyAlignment="1">
      <alignment horizontal="right" vertical="center"/>
    </xf>
    <xf numFmtId="181" fontId="7" fillId="0" borderId="7" xfId="4" applyNumberFormat="1" applyFont="1" applyBorder="1" applyAlignment="1">
      <alignment horizontal="right"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7" fillId="0" borderId="2" xfId="0" applyFont="1" applyBorder="1">
      <alignment vertical="center"/>
    </xf>
    <xf numFmtId="0" fontId="7" fillId="0" borderId="3" xfId="0" applyFont="1" applyBorder="1">
      <alignment vertical="center"/>
    </xf>
    <xf numFmtId="176" fontId="7" fillId="0" borderId="5" xfId="1" applyNumberFormat="1" applyFont="1" applyFill="1" applyBorder="1" applyAlignment="1">
      <alignment vertical="center"/>
    </xf>
    <xf numFmtId="176" fontId="7" fillId="0" borderId="7" xfId="1" applyNumberFormat="1" applyFont="1" applyFill="1" applyBorder="1" applyAlignment="1">
      <alignment vertical="center"/>
    </xf>
    <xf numFmtId="179" fontId="6" fillId="0" borderId="9" xfId="0" applyNumberFormat="1" applyFont="1" applyBorder="1" applyAlignment="1">
      <alignment horizontal="center" vertical="center"/>
    </xf>
    <xf numFmtId="179" fontId="6" fillId="0" borderId="10" xfId="0" applyNumberFormat="1" applyFont="1" applyBorder="1" applyAlignment="1">
      <alignment horizontal="center" vertical="center"/>
    </xf>
    <xf numFmtId="179" fontId="6" fillId="0" borderId="11" xfId="0" applyNumberFormat="1"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0" xfId="0" applyFont="1" applyAlignment="1">
      <alignment vertical="center" shrinkToFit="1"/>
    </xf>
    <xf numFmtId="0" fontId="7" fillId="0" borderId="0" xfId="0" applyFont="1" applyAlignment="1">
      <alignment vertical="center" wrapText="1" shrinkToFit="1"/>
    </xf>
    <xf numFmtId="0" fontId="7" fillId="0" borderId="13" xfId="0" applyFont="1" applyBorder="1" applyAlignment="1">
      <alignment vertical="center" wrapText="1" shrinkToFit="1"/>
    </xf>
    <xf numFmtId="0" fontId="9" fillId="0" borderId="0" xfId="0" applyFont="1" applyAlignment="1">
      <alignment vertical="center" wrapText="1" shrinkToFit="1"/>
    </xf>
    <xf numFmtId="0" fontId="9" fillId="0" borderId="13" xfId="0" applyFont="1" applyBorder="1" applyAlignment="1">
      <alignment vertical="center" wrapText="1" shrinkToFit="1"/>
    </xf>
    <xf numFmtId="0" fontId="6" fillId="0" borderId="0" xfId="0" applyFont="1" applyAlignment="1">
      <alignment horizontal="center" vertical="top" wrapText="1" shrinkToFit="1"/>
    </xf>
    <xf numFmtId="0" fontId="6" fillId="0" borderId="13" xfId="0" applyFont="1" applyBorder="1" applyAlignment="1">
      <alignment horizontal="center" vertical="top" wrapText="1" shrinkToFit="1"/>
    </xf>
    <xf numFmtId="0" fontId="9" fillId="0" borderId="14" xfId="0" applyFont="1" applyBorder="1" applyAlignment="1">
      <alignment horizontal="left" vertical="center" wrapText="1"/>
    </xf>
    <xf numFmtId="0" fontId="9" fillId="0" borderId="0" xfId="0" applyFont="1" applyAlignment="1">
      <alignment horizontal="left" vertical="center" wrapText="1"/>
    </xf>
    <xf numFmtId="0" fontId="9" fillId="0" borderId="13" xfId="0" applyFont="1" applyBorder="1" applyAlignment="1">
      <alignment horizontal="left" vertical="center" wrapText="1"/>
    </xf>
  </cellXfs>
  <cellStyles count="6">
    <cellStyle name="パーセント" xfId="1" builtinId="5"/>
    <cellStyle name="桁区切り" xfId="3" builtinId="6"/>
    <cellStyle name="標準" xfId="0" builtinId="0"/>
    <cellStyle name="標準 3" xfId="2" xr:uid="{00000000-0005-0000-0000-000003000000}"/>
    <cellStyle name="標準 3 2" xfId="4" xr:uid="{00000000-0005-0000-0000-000004000000}"/>
    <cellStyle name="標準_H23 コーチング応用 役割分担" xfId="5" xr:uid="{67B44E76-E245-4A7F-AE05-5F2630EE0EA3}"/>
  </cellStyles>
  <dxfs count="17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9E1F2"/>
      <color rgb="FF8EA9DB"/>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drawing1.xml><?xml version="1.0" encoding="utf-8"?>
<xdr:wsDr xmlns:xdr="http://schemas.openxmlformats.org/drawingml/2006/spreadsheetDrawing" xmlns:a="http://schemas.openxmlformats.org/drawingml/2006/main">
  <xdr:twoCellAnchor>
    <xdr:from>
      <xdr:col>1</xdr:col>
      <xdr:colOff>8964</xdr:colOff>
      <xdr:row>4</xdr:row>
      <xdr:rowOff>26894</xdr:rowOff>
    </xdr:from>
    <xdr:to>
      <xdr:col>4</xdr:col>
      <xdr:colOff>8964</xdr:colOff>
      <xdr:row>5</xdr:row>
      <xdr:rowOff>233083</xdr:rowOff>
    </xdr:to>
    <xdr:cxnSp macro="">
      <xdr:nvCxnSpPr>
        <xdr:cNvPr id="2" name="直線コネクタ 1">
          <a:extLst>
            <a:ext uri="{FF2B5EF4-FFF2-40B4-BE49-F238E27FC236}">
              <a16:creationId xmlns:a16="http://schemas.microsoft.com/office/drawing/2014/main" id="{8556CF0C-E55B-4F02-9E21-D69FD1C6B1E3}"/>
            </a:ext>
          </a:extLst>
        </xdr:cNvPr>
        <xdr:cNvCxnSpPr/>
      </xdr:nvCxnSpPr>
      <xdr:spPr>
        <a:xfrm>
          <a:off x="69924" y="903194"/>
          <a:ext cx="1714500" cy="457649"/>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955E9-27F8-4429-A728-D0BA5BB454F3}">
  <sheetPr>
    <tabColor theme="7" tint="-0.249977111117893"/>
  </sheetPr>
  <dimension ref="B1:AG103"/>
  <sheetViews>
    <sheetView tabSelected="1" view="pageBreakPreview" zoomScale="85" zoomScaleNormal="85" zoomScaleSheetLayoutView="85" workbookViewId="0">
      <selection activeCell="C90" sqref="C90:F90"/>
    </sheetView>
  </sheetViews>
  <sheetFormatPr defaultRowHeight="19.95" customHeight="1" x14ac:dyDescent="0.2"/>
  <cols>
    <col min="1" max="1" width="0.88671875" style="629" customWidth="1"/>
    <col min="2" max="2" width="6.33203125" style="630" customWidth="1"/>
    <col min="3" max="5" width="9.33203125" style="630" customWidth="1"/>
    <col min="6" max="12" width="9.33203125" style="629" customWidth="1"/>
    <col min="13" max="16" width="9.44140625" style="629" customWidth="1"/>
    <col min="17" max="25" width="9.33203125" style="629" customWidth="1"/>
    <col min="26" max="26" width="0.6640625" style="629" customWidth="1"/>
    <col min="27" max="27" width="1.5546875" style="629" customWidth="1"/>
    <col min="28" max="16384" width="8.88671875" style="629"/>
  </cols>
  <sheetData>
    <row r="1" spans="2:25" ht="32.4" customHeight="1" x14ac:dyDescent="0.2">
      <c r="B1" s="1032" t="s">
        <v>1617</v>
      </c>
      <c r="C1" s="1032"/>
      <c r="D1" s="1032"/>
      <c r="E1" s="1032"/>
      <c r="F1" s="1032"/>
      <c r="G1" s="1032"/>
      <c r="H1" s="1032"/>
      <c r="I1" s="1032"/>
      <c r="J1" s="1032"/>
      <c r="K1" s="1032"/>
      <c r="L1" s="1032"/>
      <c r="M1" s="1032"/>
      <c r="N1" s="1032"/>
      <c r="O1" s="1032"/>
      <c r="P1" s="1032"/>
      <c r="Q1" s="1032"/>
      <c r="R1" s="1032"/>
      <c r="S1" s="1032"/>
      <c r="T1" s="1032"/>
      <c r="U1" s="1032"/>
      <c r="V1" s="1032"/>
      <c r="W1" s="1032"/>
      <c r="X1" s="1032"/>
      <c r="Y1" s="1032"/>
    </row>
    <row r="2" spans="2:25" ht="10.199999999999999" customHeight="1" x14ac:dyDescent="0.2"/>
    <row r="3" spans="2:25" ht="19.95" customHeight="1" x14ac:dyDescent="0.2">
      <c r="B3" s="631" t="s">
        <v>1618</v>
      </c>
    </row>
    <row r="4" spans="2:25" ht="7.05" customHeight="1" thickBot="1" x14ac:dyDescent="0.25">
      <c r="B4" s="632"/>
    </row>
    <row r="5" spans="2:25" ht="19.95" customHeight="1" x14ac:dyDescent="0.2">
      <c r="B5" s="1033" t="s">
        <v>1619</v>
      </c>
      <c r="C5" s="1034"/>
      <c r="D5" s="1035"/>
      <c r="E5" s="1036" t="s">
        <v>1816</v>
      </c>
      <c r="F5" s="1037"/>
      <c r="G5" s="1040" t="s">
        <v>1817</v>
      </c>
      <c r="H5" s="1037"/>
      <c r="I5" s="1040" t="s">
        <v>1818</v>
      </c>
      <c r="J5" s="1037"/>
      <c r="K5" s="1040" t="s">
        <v>1819</v>
      </c>
      <c r="L5" s="1037"/>
      <c r="M5" s="1040" t="s">
        <v>1620</v>
      </c>
      <c r="N5" s="1041"/>
      <c r="O5" s="1043" t="s">
        <v>1866</v>
      </c>
      <c r="P5" s="1037"/>
      <c r="Q5" s="1040" t="s">
        <v>1867</v>
      </c>
      <c r="R5" s="1037"/>
      <c r="S5" s="1037" t="s">
        <v>1796</v>
      </c>
      <c r="T5" s="1051"/>
    </row>
    <row r="6" spans="2:25" ht="19.95" customHeight="1" x14ac:dyDescent="0.2">
      <c r="B6" s="1019" t="s">
        <v>1621</v>
      </c>
      <c r="C6" s="1020"/>
      <c r="D6" s="1021"/>
      <c r="E6" s="1038"/>
      <c r="F6" s="1039"/>
      <c r="G6" s="1039"/>
      <c r="H6" s="1039"/>
      <c r="I6" s="1039"/>
      <c r="J6" s="1039"/>
      <c r="K6" s="1039"/>
      <c r="L6" s="1039"/>
      <c r="M6" s="1039"/>
      <c r="N6" s="1042"/>
      <c r="O6" s="1044"/>
      <c r="P6" s="1039"/>
      <c r="Q6" s="1039"/>
      <c r="R6" s="1039"/>
      <c r="S6" s="1039"/>
      <c r="T6" s="1052"/>
    </row>
    <row r="7" spans="2:25" ht="30" customHeight="1" x14ac:dyDescent="0.2">
      <c r="B7" s="1022" t="s">
        <v>1622</v>
      </c>
      <c r="C7" s="1023"/>
      <c r="D7" s="1024"/>
      <c r="E7" s="1025">
        <f>M45</f>
        <v>84</v>
      </c>
      <c r="F7" s="1026"/>
      <c r="G7" s="1027">
        <f>S45</f>
        <v>136</v>
      </c>
      <c r="H7" s="1026"/>
      <c r="I7" s="1028" t="s">
        <v>1825</v>
      </c>
      <c r="J7" s="1029"/>
      <c r="K7" s="1030">
        <v>0.83499999999999996</v>
      </c>
      <c r="L7" s="1031"/>
      <c r="M7" s="1045">
        <f>Y45</f>
        <v>4.2633333333333328</v>
      </c>
      <c r="N7" s="1046"/>
      <c r="O7" s="1047">
        <v>4232</v>
      </c>
      <c r="P7" s="1048"/>
      <c r="Q7" s="1049">
        <v>3690</v>
      </c>
      <c r="R7" s="1050"/>
      <c r="S7" s="1030">
        <v>0.87192816635160686</v>
      </c>
      <c r="T7" s="1053"/>
    </row>
    <row r="8" spans="2:25" ht="30" customHeight="1" x14ac:dyDescent="0.2">
      <c r="B8" s="974" t="s">
        <v>1623</v>
      </c>
      <c r="C8" s="975"/>
      <c r="D8" s="976"/>
      <c r="E8" s="977">
        <f>M91</f>
        <v>99</v>
      </c>
      <c r="F8" s="978"/>
      <c r="G8" s="979">
        <f>S91</f>
        <v>122</v>
      </c>
      <c r="H8" s="978"/>
      <c r="I8" s="980" t="s">
        <v>1814</v>
      </c>
      <c r="J8" s="981"/>
      <c r="K8" s="982">
        <v>0.86241666666666683</v>
      </c>
      <c r="L8" s="983"/>
      <c r="M8" s="984">
        <f>Y91</f>
        <v>4.4388888888888891</v>
      </c>
      <c r="N8" s="985"/>
      <c r="O8" s="986">
        <v>4733</v>
      </c>
      <c r="P8" s="987"/>
      <c r="Q8" s="988">
        <v>4139</v>
      </c>
      <c r="R8" s="989"/>
      <c r="S8" s="982">
        <v>0.87449820409888024</v>
      </c>
      <c r="T8" s="1054"/>
    </row>
    <row r="9" spans="2:25" ht="30" customHeight="1" thickBot="1" x14ac:dyDescent="0.25">
      <c r="B9" s="1005" t="s">
        <v>618</v>
      </c>
      <c r="C9" s="1006"/>
      <c r="D9" s="1007"/>
      <c r="E9" s="1008">
        <f>SUM(E7:F8)</f>
        <v>183</v>
      </c>
      <c r="F9" s="1009"/>
      <c r="G9" s="1010">
        <f>SUM(G7:H8)</f>
        <v>258</v>
      </c>
      <c r="H9" s="1009"/>
      <c r="I9" s="1011" t="s">
        <v>1862</v>
      </c>
      <c r="J9" s="1012"/>
      <c r="K9" s="1013">
        <f>AVERAGE(K7:L8)</f>
        <v>0.8487083333333334</v>
      </c>
      <c r="L9" s="1009"/>
      <c r="M9" s="1014">
        <v>4.3</v>
      </c>
      <c r="N9" s="1015"/>
      <c r="O9" s="1016">
        <v>8965</v>
      </c>
      <c r="P9" s="991"/>
      <c r="Q9" s="990">
        <v>7829</v>
      </c>
      <c r="R9" s="991"/>
      <c r="S9" s="1055">
        <v>0.87328499721137753</v>
      </c>
      <c r="T9" s="1056"/>
    </row>
    <row r="10" spans="2:25" ht="19.95" customHeight="1" thickBot="1" x14ac:dyDescent="0.25">
      <c r="B10" s="633" t="s">
        <v>1624</v>
      </c>
      <c r="E10" s="774"/>
      <c r="F10" s="775"/>
      <c r="G10" s="775"/>
      <c r="H10" s="775"/>
      <c r="I10" s="775"/>
      <c r="J10" s="775"/>
      <c r="K10" s="775"/>
      <c r="L10" s="775"/>
      <c r="M10" s="1018" t="s">
        <v>1815</v>
      </c>
      <c r="N10" s="1018"/>
      <c r="O10" s="1017" t="s">
        <v>1826</v>
      </c>
      <c r="P10" s="1017"/>
      <c r="Q10" s="802" t="s">
        <v>1865</v>
      </c>
      <c r="R10" s="802"/>
    </row>
    <row r="11" spans="2:25" ht="19.95" customHeight="1" thickBot="1" x14ac:dyDescent="0.25">
      <c r="B11" s="633" t="s">
        <v>1625</v>
      </c>
      <c r="E11" s="774"/>
      <c r="F11" s="775"/>
      <c r="G11" s="775"/>
      <c r="H11" s="775"/>
      <c r="I11" s="775"/>
      <c r="J11" s="775"/>
      <c r="K11" s="775"/>
      <c r="L11" s="775"/>
      <c r="M11" s="806" t="s">
        <v>1763</v>
      </c>
      <c r="N11" s="807"/>
      <c r="O11" s="804">
        <f>S45+S91</f>
        <v>258</v>
      </c>
      <c r="P11" s="805"/>
      <c r="Q11" s="776"/>
      <c r="R11" s="777"/>
    </row>
    <row r="12" spans="2:25" ht="19.95" customHeight="1" x14ac:dyDescent="0.2">
      <c r="K12" s="731"/>
      <c r="O12" s="808"/>
      <c r="P12" s="808"/>
      <c r="Q12" s="691"/>
      <c r="S12" s="691"/>
    </row>
    <row r="13" spans="2:25" ht="19.95" customHeight="1" x14ac:dyDescent="0.2">
      <c r="B13" s="631" t="s">
        <v>1626</v>
      </c>
      <c r="O13" s="809"/>
      <c r="P13" s="809"/>
      <c r="Q13" s="691"/>
      <c r="S13" s="691"/>
    </row>
    <row r="14" spans="2:25" ht="4.8" customHeight="1" x14ac:dyDescent="0.2">
      <c r="B14" s="631"/>
    </row>
    <row r="15" spans="2:25" ht="19.95" customHeight="1" thickBot="1" x14ac:dyDescent="0.25">
      <c r="B15" s="634" t="s">
        <v>1571</v>
      </c>
      <c r="C15" s="634"/>
      <c r="D15" s="634"/>
      <c r="E15" s="634"/>
      <c r="G15" s="629" t="s">
        <v>1627</v>
      </c>
    </row>
    <row r="16" spans="2:25" ht="20.399999999999999" customHeight="1" x14ac:dyDescent="0.2">
      <c r="B16" s="992" t="s">
        <v>1628</v>
      </c>
      <c r="C16" s="950" t="s">
        <v>1572</v>
      </c>
      <c r="D16" s="964"/>
      <c r="E16" s="964"/>
      <c r="F16" s="968"/>
      <c r="G16" s="967" t="s">
        <v>1573</v>
      </c>
      <c r="H16" s="964"/>
      <c r="I16" s="964"/>
      <c r="J16" s="964"/>
      <c r="K16" s="964"/>
      <c r="L16" s="964"/>
      <c r="M16" s="999" t="s">
        <v>1574</v>
      </c>
      <c r="N16" s="1002" t="s">
        <v>1575</v>
      </c>
      <c r="O16" s="1003"/>
      <c r="P16" s="1004"/>
      <c r="Q16" s="967" t="s">
        <v>1758</v>
      </c>
      <c r="R16" s="964"/>
      <c r="S16" s="968"/>
      <c r="T16" s="964" t="s">
        <v>1576</v>
      </c>
      <c r="U16" s="967" t="s">
        <v>1577</v>
      </c>
      <c r="V16" s="950" t="s">
        <v>1578</v>
      </c>
      <c r="W16" s="953" t="s">
        <v>1856</v>
      </c>
      <c r="X16" s="956" t="s">
        <v>1857</v>
      </c>
      <c r="Y16" s="969" t="s">
        <v>1858</v>
      </c>
    </row>
    <row r="17" spans="2:33" ht="20.399999999999999" customHeight="1" x14ac:dyDescent="0.2">
      <c r="B17" s="993"/>
      <c r="C17" s="951"/>
      <c r="D17" s="965"/>
      <c r="E17" s="965"/>
      <c r="F17" s="995"/>
      <c r="G17" s="997"/>
      <c r="H17" s="965"/>
      <c r="I17" s="965"/>
      <c r="J17" s="965"/>
      <c r="K17" s="965"/>
      <c r="L17" s="965"/>
      <c r="M17" s="1000"/>
      <c r="N17" s="972" t="s">
        <v>361</v>
      </c>
      <c r="O17" s="973"/>
      <c r="P17" s="635" t="s">
        <v>1629</v>
      </c>
      <c r="Q17" s="960" t="s">
        <v>1759</v>
      </c>
      <c r="R17" s="962" t="s">
        <v>1760</v>
      </c>
      <c r="S17" s="699"/>
      <c r="T17" s="965"/>
      <c r="U17" s="997"/>
      <c r="V17" s="951"/>
      <c r="W17" s="954"/>
      <c r="X17" s="957"/>
      <c r="Y17" s="970"/>
    </row>
    <row r="18" spans="2:33" ht="18" customHeight="1" x14ac:dyDescent="0.2">
      <c r="B18" s="994"/>
      <c r="C18" s="952"/>
      <c r="D18" s="966"/>
      <c r="E18" s="966"/>
      <c r="F18" s="996"/>
      <c r="G18" s="998"/>
      <c r="H18" s="966"/>
      <c r="I18" s="966"/>
      <c r="J18" s="966"/>
      <c r="K18" s="966"/>
      <c r="L18" s="966"/>
      <c r="M18" s="1001"/>
      <c r="N18" s="636" t="s">
        <v>1579</v>
      </c>
      <c r="O18" s="637" t="s">
        <v>1580</v>
      </c>
      <c r="P18" s="638" t="s">
        <v>1581</v>
      </c>
      <c r="Q18" s="961"/>
      <c r="R18" s="963"/>
      <c r="S18" s="701"/>
      <c r="T18" s="966"/>
      <c r="U18" s="998"/>
      <c r="V18" s="952"/>
      <c r="W18" s="955"/>
      <c r="X18" s="958"/>
      <c r="Y18" s="971"/>
    </row>
    <row r="19" spans="2:33" ht="18" customHeight="1" x14ac:dyDescent="0.2">
      <c r="B19" s="639" t="s">
        <v>1630</v>
      </c>
      <c r="C19" s="864" t="s">
        <v>1631</v>
      </c>
      <c r="D19" s="865"/>
      <c r="E19" s="865"/>
      <c r="F19" s="959"/>
      <c r="G19" s="866" t="s">
        <v>1714</v>
      </c>
      <c r="H19" s="867"/>
      <c r="I19" s="867"/>
      <c r="J19" s="867"/>
      <c r="K19" s="867"/>
      <c r="L19" s="868"/>
      <c r="M19" s="640">
        <v>1</v>
      </c>
      <c r="N19" s="641"/>
      <c r="O19" s="642"/>
      <c r="P19" s="643">
        <v>0.16666666666666666</v>
      </c>
      <c r="Q19" s="641"/>
      <c r="R19" s="709">
        <v>1</v>
      </c>
      <c r="S19" s="702">
        <f t="shared" ref="S19:S44" si="0">SUM(Q19:R19)</f>
        <v>1</v>
      </c>
      <c r="T19" s="694">
        <v>0.16666666666666666</v>
      </c>
      <c r="U19" s="644">
        <v>-309</v>
      </c>
      <c r="V19" s="645">
        <v>-309</v>
      </c>
      <c r="W19" s="646" t="s">
        <v>1582</v>
      </c>
      <c r="X19" s="647">
        <v>0.84099999999999997</v>
      </c>
      <c r="Y19" s="648">
        <v>4.3</v>
      </c>
    </row>
    <row r="20" spans="2:33" ht="18" customHeight="1" x14ac:dyDescent="0.2">
      <c r="B20" s="649" t="s">
        <v>1632</v>
      </c>
      <c r="C20" s="841" t="s">
        <v>1631</v>
      </c>
      <c r="D20" s="842"/>
      <c r="E20" s="842"/>
      <c r="F20" s="933"/>
      <c r="G20" s="843" t="s">
        <v>1757</v>
      </c>
      <c r="H20" s="844"/>
      <c r="I20" s="844"/>
      <c r="J20" s="844"/>
      <c r="K20" s="844"/>
      <c r="L20" s="845"/>
      <c r="M20" s="650">
        <v>1</v>
      </c>
      <c r="N20" s="651">
        <v>8</v>
      </c>
      <c r="O20" s="652">
        <v>2.1458333333333335</v>
      </c>
      <c r="P20" s="660"/>
      <c r="Q20" s="654">
        <v>15</v>
      </c>
      <c r="R20" s="712"/>
      <c r="S20" s="683">
        <f t="shared" si="0"/>
        <v>15</v>
      </c>
      <c r="T20" s="695">
        <v>4.229166666666667</v>
      </c>
      <c r="U20" s="655">
        <v>507</v>
      </c>
      <c r="V20" s="656">
        <v>502</v>
      </c>
      <c r="W20" s="657">
        <v>0.99013806706114393</v>
      </c>
      <c r="X20" s="658">
        <v>0.88100000000000001</v>
      </c>
      <c r="Y20" s="659">
        <v>4.7</v>
      </c>
    </row>
    <row r="21" spans="2:33" ht="18" customHeight="1" x14ac:dyDescent="0.2">
      <c r="B21" s="680" t="s">
        <v>1874</v>
      </c>
      <c r="C21" s="841" t="s">
        <v>1631</v>
      </c>
      <c r="D21" s="842"/>
      <c r="E21" s="842"/>
      <c r="F21" s="933"/>
      <c r="G21" s="843" t="s">
        <v>1715</v>
      </c>
      <c r="H21" s="844"/>
      <c r="I21" s="844"/>
      <c r="J21" s="844"/>
      <c r="K21" s="844"/>
      <c r="L21" s="845"/>
      <c r="M21" s="650">
        <v>6</v>
      </c>
      <c r="N21" s="651">
        <v>1</v>
      </c>
      <c r="O21" s="652">
        <v>0.13541666666666666</v>
      </c>
      <c r="P21" s="653">
        <v>5.9027777777777783E-2</v>
      </c>
      <c r="Q21" s="654">
        <v>3</v>
      </c>
      <c r="R21" s="711">
        <v>1</v>
      </c>
      <c r="S21" s="683">
        <f t="shared" si="0"/>
        <v>4</v>
      </c>
      <c r="T21" s="696">
        <v>0.87152777777777779</v>
      </c>
      <c r="U21" s="655">
        <v>507</v>
      </c>
      <c r="V21" s="656">
        <v>469</v>
      </c>
      <c r="W21" s="657">
        <v>0.92504930966469423</v>
      </c>
      <c r="X21" s="658">
        <v>0.91800000000000004</v>
      </c>
      <c r="Y21" s="659">
        <v>4.8</v>
      </c>
      <c r="AG21" s="714"/>
    </row>
    <row r="22" spans="2:33" ht="18" customHeight="1" x14ac:dyDescent="0.2">
      <c r="B22" s="649" t="s">
        <v>1633</v>
      </c>
      <c r="C22" s="841" t="s">
        <v>1813</v>
      </c>
      <c r="D22" s="842"/>
      <c r="E22" s="842"/>
      <c r="F22" s="933"/>
      <c r="G22" s="947" t="s">
        <v>1861</v>
      </c>
      <c r="H22" s="948"/>
      <c r="I22" s="948"/>
      <c r="J22" s="948"/>
      <c r="K22" s="948"/>
      <c r="L22" s="949"/>
      <c r="M22" s="650">
        <v>9</v>
      </c>
      <c r="N22" s="651">
        <v>5</v>
      </c>
      <c r="O22" s="652">
        <v>1.5625</v>
      </c>
      <c r="P22" s="653">
        <v>5.347222222222222E-2</v>
      </c>
      <c r="Q22" s="654">
        <v>45</v>
      </c>
      <c r="R22" s="710">
        <v>1</v>
      </c>
      <c r="S22" s="683">
        <f t="shared" si="0"/>
        <v>46</v>
      </c>
      <c r="T22" s="695">
        <v>14.118055555555555</v>
      </c>
      <c r="U22" s="655">
        <v>27</v>
      </c>
      <c r="V22" s="656">
        <v>27</v>
      </c>
      <c r="W22" s="657">
        <v>1</v>
      </c>
      <c r="X22" s="658" t="s">
        <v>1582</v>
      </c>
      <c r="Y22" s="659" t="s">
        <v>1582</v>
      </c>
    </row>
    <row r="23" spans="2:33" ht="18" customHeight="1" x14ac:dyDescent="0.2">
      <c r="B23" s="649" t="s">
        <v>1635</v>
      </c>
      <c r="C23" s="841" t="s">
        <v>1634</v>
      </c>
      <c r="D23" s="842"/>
      <c r="E23" s="842"/>
      <c r="F23" s="933"/>
      <c r="G23" s="843" t="s">
        <v>1716</v>
      </c>
      <c r="H23" s="844"/>
      <c r="I23" s="844"/>
      <c r="J23" s="844"/>
      <c r="K23" s="844"/>
      <c r="L23" s="845"/>
      <c r="M23" s="778">
        <v>8</v>
      </c>
      <c r="N23" s="779">
        <v>1</v>
      </c>
      <c r="O23" s="652">
        <v>0.13541666666666666</v>
      </c>
      <c r="P23" s="653">
        <v>0.1388888888888889</v>
      </c>
      <c r="Q23" s="780">
        <v>4</v>
      </c>
      <c r="R23" s="711">
        <v>1</v>
      </c>
      <c r="S23" s="781">
        <f t="shared" si="0"/>
        <v>5</v>
      </c>
      <c r="T23" s="696">
        <v>1.2222222222222223</v>
      </c>
      <c r="U23" s="655">
        <v>442</v>
      </c>
      <c r="V23" s="656">
        <v>385</v>
      </c>
      <c r="W23" s="657">
        <v>0.87104072398190047</v>
      </c>
      <c r="X23" s="658">
        <v>0.879</v>
      </c>
      <c r="Y23" s="659">
        <v>4.5</v>
      </c>
    </row>
    <row r="24" spans="2:33" ht="18" customHeight="1" x14ac:dyDescent="0.2">
      <c r="B24" s="649" t="s">
        <v>1636</v>
      </c>
      <c r="C24" s="841" t="s">
        <v>1637</v>
      </c>
      <c r="D24" s="842"/>
      <c r="E24" s="842"/>
      <c r="F24" s="933"/>
      <c r="G24" s="843" t="s">
        <v>1717</v>
      </c>
      <c r="H24" s="844"/>
      <c r="I24" s="844"/>
      <c r="J24" s="844"/>
      <c r="K24" s="844"/>
      <c r="L24" s="845"/>
      <c r="M24" s="778">
        <v>1</v>
      </c>
      <c r="N24" s="782"/>
      <c r="O24" s="783"/>
      <c r="P24" s="653">
        <v>0.32291666666666669</v>
      </c>
      <c r="Q24" s="784"/>
      <c r="R24" s="711">
        <v>2</v>
      </c>
      <c r="S24" s="781">
        <f t="shared" si="0"/>
        <v>2</v>
      </c>
      <c r="T24" s="696">
        <v>0.32291666666666669</v>
      </c>
      <c r="U24" s="655">
        <v>524</v>
      </c>
      <c r="V24" s="656">
        <v>463</v>
      </c>
      <c r="W24" s="657">
        <v>0.88358778625954193</v>
      </c>
      <c r="X24" s="658">
        <v>0.84399999999999997</v>
      </c>
      <c r="Y24" s="659">
        <v>4.2</v>
      </c>
    </row>
    <row r="25" spans="2:33" ht="18" customHeight="1" x14ac:dyDescent="0.2">
      <c r="B25" s="649" t="s">
        <v>1638</v>
      </c>
      <c r="C25" s="841" t="s">
        <v>1637</v>
      </c>
      <c r="D25" s="842"/>
      <c r="E25" s="842"/>
      <c r="F25" s="933"/>
      <c r="G25" s="946" t="s">
        <v>1718</v>
      </c>
      <c r="H25" s="842"/>
      <c r="I25" s="842"/>
      <c r="J25" s="842"/>
      <c r="K25" s="842"/>
      <c r="L25" s="933"/>
      <c r="M25" s="778">
        <v>6</v>
      </c>
      <c r="N25" s="779">
        <v>1</v>
      </c>
      <c r="O25" s="652">
        <v>0.29166666666666669</v>
      </c>
      <c r="P25" s="653">
        <v>0.1875</v>
      </c>
      <c r="Q25" s="780">
        <v>6</v>
      </c>
      <c r="R25" s="711">
        <v>1</v>
      </c>
      <c r="S25" s="781">
        <f t="shared" si="0"/>
        <v>7</v>
      </c>
      <c r="T25" s="696">
        <v>1.9375</v>
      </c>
      <c r="U25" s="655">
        <v>270</v>
      </c>
      <c r="V25" s="656">
        <v>236</v>
      </c>
      <c r="W25" s="657">
        <v>0.87407407407407411</v>
      </c>
      <c r="X25" s="658">
        <v>0.86199999999999999</v>
      </c>
      <c r="Y25" s="659">
        <v>4.3</v>
      </c>
    </row>
    <row r="26" spans="2:33" ht="18" customHeight="1" x14ac:dyDescent="0.2">
      <c r="B26" s="649">
        <v>4</v>
      </c>
      <c r="C26" s="841" t="s">
        <v>1583</v>
      </c>
      <c r="D26" s="842"/>
      <c r="E26" s="842"/>
      <c r="F26" s="933"/>
      <c r="G26" s="843" t="s">
        <v>1719</v>
      </c>
      <c r="H26" s="844"/>
      <c r="I26" s="844"/>
      <c r="J26" s="844"/>
      <c r="K26" s="844"/>
      <c r="L26" s="845"/>
      <c r="M26" s="778">
        <v>4</v>
      </c>
      <c r="N26" s="779">
        <v>1</v>
      </c>
      <c r="O26" s="652">
        <v>0.16666666666666666</v>
      </c>
      <c r="P26" s="653">
        <v>4.1666666666666664E-2</v>
      </c>
      <c r="Q26" s="780">
        <v>4</v>
      </c>
      <c r="R26" s="711">
        <v>1</v>
      </c>
      <c r="S26" s="781">
        <f t="shared" si="0"/>
        <v>5</v>
      </c>
      <c r="T26" s="696">
        <v>0.70833333333333337</v>
      </c>
      <c r="U26" s="655">
        <v>368</v>
      </c>
      <c r="V26" s="656">
        <v>344</v>
      </c>
      <c r="W26" s="657">
        <v>0.93478260869565222</v>
      </c>
      <c r="X26" s="658">
        <v>0.89900000000000002</v>
      </c>
      <c r="Y26" s="659">
        <v>4.4000000000000004</v>
      </c>
    </row>
    <row r="27" spans="2:33" ht="18" customHeight="1" x14ac:dyDescent="0.2">
      <c r="B27" s="649" t="s">
        <v>1639</v>
      </c>
      <c r="C27" s="841" t="s">
        <v>1640</v>
      </c>
      <c r="D27" s="842"/>
      <c r="E27" s="842"/>
      <c r="F27" s="933"/>
      <c r="G27" s="843" t="s">
        <v>1720</v>
      </c>
      <c r="H27" s="844"/>
      <c r="I27" s="844"/>
      <c r="J27" s="844"/>
      <c r="K27" s="844"/>
      <c r="L27" s="845"/>
      <c r="M27" s="778">
        <v>4</v>
      </c>
      <c r="N27" s="779">
        <v>1</v>
      </c>
      <c r="O27" s="652">
        <v>0.1875</v>
      </c>
      <c r="P27" s="653">
        <v>0.13194444444444445</v>
      </c>
      <c r="Q27" s="780">
        <v>4</v>
      </c>
      <c r="R27" s="711">
        <v>1</v>
      </c>
      <c r="S27" s="781">
        <f t="shared" si="0"/>
        <v>5</v>
      </c>
      <c r="T27" s="696">
        <v>0.88194444444444442</v>
      </c>
      <c r="U27" s="655">
        <v>263</v>
      </c>
      <c r="V27" s="656">
        <v>226</v>
      </c>
      <c r="W27" s="657">
        <v>0.85931558935361219</v>
      </c>
      <c r="X27" s="658">
        <v>0.84499999999999997</v>
      </c>
      <c r="Y27" s="659">
        <v>4.3</v>
      </c>
    </row>
    <row r="28" spans="2:33" ht="18" customHeight="1" x14ac:dyDescent="0.2">
      <c r="B28" s="649" t="s">
        <v>1641</v>
      </c>
      <c r="C28" s="841" t="s">
        <v>1642</v>
      </c>
      <c r="D28" s="842"/>
      <c r="E28" s="842"/>
      <c r="F28" s="933"/>
      <c r="G28" s="843" t="s">
        <v>1643</v>
      </c>
      <c r="H28" s="844"/>
      <c r="I28" s="844"/>
      <c r="J28" s="844"/>
      <c r="K28" s="844"/>
      <c r="L28" s="845"/>
      <c r="M28" s="778">
        <v>4</v>
      </c>
      <c r="N28" s="779">
        <v>1</v>
      </c>
      <c r="O28" s="652">
        <v>0.1875</v>
      </c>
      <c r="P28" s="785"/>
      <c r="Q28" s="780">
        <v>4</v>
      </c>
      <c r="R28" s="713"/>
      <c r="S28" s="781">
        <f t="shared" si="0"/>
        <v>4</v>
      </c>
      <c r="T28" s="696" t="s">
        <v>1584</v>
      </c>
      <c r="U28" s="655">
        <v>242</v>
      </c>
      <c r="V28" s="656">
        <v>166</v>
      </c>
      <c r="W28" s="657">
        <v>0.68595041322314054</v>
      </c>
      <c r="X28" s="658">
        <v>0.83799999999999997</v>
      </c>
      <c r="Y28" s="659">
        <v>4.3</v>
      </c>
    </row>
    <row r="29" spans="2:33" ht="18" customHeight="1" x14ac:dyDescent="0.2">
      <c r="B29" s="649" t="s">
        <v>1644</v>
      </c>
      <c r="C29" s="841" t="s">
        <v>1642</v>
      </c>
      <c r="D29" s="842"/>
      <c r="E29" s="842"/>
      <c r="F29" s="933"/>
      <c r="G29" s="843" t="s">
        <v>1585</v>
      </c>
      <c r="H29" s="844"/>
      <c r="I29" s="844"/>
      <c r="J29" s="844"/>
      <c r="K29" s="844"/>
      <c r="L29" s="845"/>
      <c r="M29" s="778">
        <v>3</v>
      </c>
      <c r="N29" s="779">
        <v>2</v>
      </c>
      <c r="O29" s="652">
        <v>0.58333333333333337</v>
      </c>
      <c r="P29" s="785"/>
      <c r="Q29" s="780">
        <v>6</v>
      </c>
      <c r="R29" s="713"/>
      <c r="S29" s="781">
        <f t="shared" si="0"/>
        <v>6</v>
      </c>
      <c r="T29" s="696">
        <v>1.75</v>
      </c>
      <c r="U29" s="655">
        <v>128</v>
      </c>
      <c r="V29" s="656">
        <v>101</v>
      </c>
      <c r="W29" s="657">
        <v>0.7890625</v>
      </c>
      <c r="X29" s="658">
        <v>0.84399999999999997</v>
      </c>
      <c r="Y29" s="659">
        <v>4.4000000000000004</v>
      </c>
    </row>
    <row r="30" spans="2:33" ht="18" customHeight="1" x14ac:dyDescent="0.2">
      <c r="B30" s="649" t="s">
        <v>1645</v>
      </c>
      <c r="C30" s="841" t="s">
        <v>1586</v>
      </c>
      <c r="D30" s="842"/>
      <c r="E30" s="842"/>
      <c r="F30" s="933"/>
      <c r="G30" s="843" t="s">
        <v>1721</v>
      </c>
      <c r="H30" s="844"/>
      <c r="I30" s="844"/>
      <c r="J30" s="844"/>
      <c r="K30" s="844"/>
      <c r="L30" s="845"/>
      <c r="M30" s="778">
        <v>4</v>
      </c>
      <c r="N30" s="779">
        <v>1</v>
      </c>
      <c r="O30" s="652">
        <v>0.29166666666666669</v>
      </c>
      <c r="P30" s="653">
        <v>0.13541666666666666</v>
      </c>
      <c r="Q30" s="780">
        <v>4</v>
      </c>
      <c r="R30" s="711">
        <v>1</v>
      </c>
      <c r="S30" s="781">
        <f t="shared" si="0"/>
        <v>5</v>
      </c>
      <c r="T30" s="696">
        <v>1.3020833333333333</v>
      </c>
      <c r="U30" s="655">
        <v>189</v>
      </c>
      <c r="V30" s="656">
        <v>156</v>
      </c>
      <c r="W30" s="657">
        <v>0.82539682539682535</v>
      </c>
      <c r="X30" s="658">
        <v>0.85099999999999998</v>
      </c>
      <c r="Y30" s="659">
        <v>4.3</v>
      </c>
    </row>
    <row r="31" spans="2:33" ht="18" customHeight="1" x14ac:dyDescent="0.2">
      <c r="B31" s="649" t="s">
        <v>1646</v>
      </c>
      <c r="C31" s="841" t="s">
        <v>1586</v>
      </c>
      <c r="D31" s="842"/>
      <c r="E31" s="842"/>
      <c r="F31" s="933"/>
      <c r="G31" s="843" t="s">
        <v>1725</v>
      </c>
      <c r="H31" s="844"/>
      <c r="I31" s="844"/>
      <c r="J31" s="844"/>
      <c r="K31" s="844"/>
      <c r="L31" s="845"/>
      <c r="M31" s="778">
        <v>4</v>
      </c>
      <c r="N31" s="779">
        <v>1</v>
      </c>
      <c r="O31" s="652">
        <v>0.13541666666666666</v>
      </c>
      <c r="P31" s="653">
        <v>0.35069444444444442</v>
      </c>
      <c r="Q31" s="780">
        <v>2</v>
      </c>
      <c r="R31" s="711">
        <v>2</v>
      </c>
      <c r="S31" s="781">
        <f t="shared" si="0"/>
        <v>4</v>
      </c>
      <c r="T31" s="696">
        <v>0.86458333333333337</v>
      </c>
      <c r="U31" s="655">
        <v>168</v>
      </c>
      <c r="V31" s="656">
        <v>122</v>
      </c>
      <c r="W31" s="657">
        <v>0.72619047619047616</v>
      </c>
      <c r="X31" s="658">
        <v>0.83099999999999996</v>
      </c>
      <c r="Y31" s="659">
        <v>4.0999999999999996</v>
      </c>
    </row>
    <row r="32" spans="2:33" ht="18" customHeight="1" x14ac:dyDescent="0.2">
      <c r="B32" s="649" t="s">
        <v>1647</v>
      </c>
      <c r="C32" s="841" t="s">
        <v>1587</v>
      </c>
      <c r="D32" s="842"/>
      <c r="E32" s="842"/>
      <c r="F32" s="933"/>
      <c r="G32" s="843" t="s">
        <v>1588</v>
      </c>
      <c r="H32" s="844"/>
      <c r="I32" s="844"/>
      <c r="J32" s="844"/>
      <c r="K32" s="844"/>
      <c r="L32" s="845"/>
      <c r="M32" s="778">
        <v>3</v>
      </c>
      <c r="N32" s="779">
        <v>1</v>
      </c>
      <c r="O32" s="652">
        <v>0.1875</v>
      </c>
      <c r="P32" s="785"/>
      <c r="Q32" s="780">
        <v>3</v>
      </c>
      <c r="R32" s="713"/>
      <c r="S32" s="781">
        <f t="shared" si="0"/>
        <v>3</v>
      </c>
      <c r="T32" s="696">
        <v>0.5625</v>
      </c>
      <c r="U32" s="655">
        <v>189</v>
      </c>
      <c r="V32" s="656">
        <v>165</v>
      </c>
      <c r="W32" s="657">
        <v>0.87301587301587302</v>
      </c>
      <c r="X32" s="658">
        <v>0.82599999999999996</v>
      </c>
      <c r="Y32" s="659">
        <v>4.2</v>
      </c>
    </row>
    <row r="33" spans="2:25" ht="18" customHeight="1" x14ac:dyDescent="0.2">
      <c r="B33" s="680" t="s">
        <v>1764</v>
      </c>
      <c r="C33" s="841" t="s">
        <v>1587</v>
      </c>
      <c r="D33" s="842"/>
      <c r="E33" s="842"/>
      <c r="F33" s="933"/>
      <c r="G33" s="843" t="s">
        <v>1722</v>
      </c>
      <c r="H33" s="844"/>
      <c r="I33" s="844"/>
      <c r="J33" s="844"/>
      <c r="K33" s="844"/>
      <c r="L33" s="845"/>
      <c r="M33" s="778">
        <v>1</v>
      </c>
      <c r="N33" s="782"/>
      <c r="O33" s="783"/>
      <c r="P33" s="653">
        <v>8.2638888888888887E-2</v>
      </c>
      <c r="Q33" s="784"/>
      <c r="R33" s="711">
        <v>1</v>
      </c>
      <c r="S33" s="781">
        <f t="shared" si="0"/>
        <v>1</v>
      </c>
      <c r="T33" s="696">
        <v>8.2638888888888887E-2</v>
      </c>
      <c r="U33" s="655">
        <v>-1414</v>
      </c>
      <c r="V33" s="656">
        <v>-1101</v>
      </c>
      <c r="W33" s="657" t="s">
        <v>1582</v>
      </c>
      <c r="X33" s="658">
        <v>0.8</v>
      </c>
      <c r="Y33" s="659">
        <v>4.0999999999999996</v>
      </c>
    </row>
    <row r="34" spans="2:25" ht="18" customHeight="1" x14ac:dyDescent="0.2">
      <c r="B34" s="649" t="s">
        <v>1648</v>
      </c>
      <c r="C34" s="841" t="s">
        <v>1589</v>
      </c>
      <c r="D34" s="842"/>
      <c r="E34" s="842"/>
      <c r="F34" s="933"/>
      <c r="G34" s="843" t="s">
        <v>1724</v>
      </c>
      <c r="H34" s="844"/>
      <c r="I34" s="844"/>
      <c r="J34" s="844"/>
      <c r="K34" s="844"/>
      <c r="L34" s="845"/>
      <c r="M34" s="778">
        <v>2</v>
      </c>
      <c r="N34" s="779">
        <v>1</v>
      </c>
      <c r="O34" s="652">
        <v>0.1875</v>
      </c>
      <c r="P34" s="653">
        <v>0.14930555555555555</v>
      </c>
      <c r="Q34" s="780">
        <v>2</v>
      </c>
      <c r="R34" s="711">
        <v>1</v>
      </c>
      <c r="S34" s="781">
        <f t="shared" si="0"/>
        <v>3</v>
      </c>
      <c r="T34" s="696">
        <v>0.52430555555555558</v>
      </c>
      <c r="U34" s="655">
        <v>107</v>
      </c>
      <c r="V34" s="656">
        <v>80</v>
      </c>
      <c r="W34" s="657">
        <v>0.74766355140186913</v>
      </c>
      <c r="X34" s="658">
        <v>0.84099999999999997</v>
      </c>
      <c r="Y34" s="659">
        <v>4.2</v>
      </c>
    </row>
    <row r="35" spans="2:25" ht="18" customHeight="1" x14ac:dyDescent="0.2">
      <c r="B35" s="649" t="s">
        <v>1649</v>
      </c>
      <c r="C35" s="841" t="s">
        <v>1589</v>
      </c>
      <c r="D35" s="842"/>
      <c r="E35" s="842"/>
      <c r="F35" s="933"/>
      <c r="G35" s="843" t="s">
        <v>1590</v>
      </c>
      <c r="H35" s="844"/>
      <c r="I35" s="844"/>
      <c r="J35" s="844"/>
      <c r="K35" s="844"/>
      <c r="L35" s="845"/>
      <c r="M35" s="778">
        <v>2</v>
      </c>
      <c r="N35" s="779">
        <v>1</v>
      </c>
      <c r="O35" s="652">
        <v>0.29166666666666669</v>
      </c>
      <c r="P35" s="785"/>
      <c r="Q35" s="780">
        <v>2</v>
      </c>
      <c r="R35" s="713"/>
      <c r="S35" s="781">
        <f t="shared" si="0"/>
        <v>2</v>
      </c>
      <c r="T35" s="696">
        <v>0.58333333333333337</v>
      </c>
      <c r="U35" s="655">
        <v>100</v>
      </c>
      <c r="V35" s="656">
        <v>74</v>
      </c>
      <c r="W35" s="657">
        <v>0.74</v>
      </c>
      <c r="X35" s="658">
        <v>0.83499999999999996</v>
      </c>
      <c r="Y35" s="659">
        <v>4.2</v>
      </c>
    </row>
    <row r="36" spans="2:25" ht="18" customHeight="1" x14ac:dyDescent="0.2">
      <c r="B36" s="649">
        <v>8</v>
      </c>
      <c r="C36" s="841" t="s">
        <v>1591</v>
      </c>
      <c r="D36" s="842"/>
      <c r="E36" s="842"/>
      <c r="F36" s="933"/>
      <c r="G36" s="843" t="s">
        <v>1723</v>
      </c>
      <c r="H36" s="844"/>
      <c r="I36" s="844"/>
      <c r="J36" s="844"/>
      <c r="K36" s="844"/>
      <c r="L36" s="845"/>
      <c r="M36" s="778">
        <v>1</v>
      </c>
      <c r="N36" s="782"/>
      <c r="O36" s="783"/>
      <c r="P36" s="653">
        <v>4.4444444444444446E-2</v>
      </c>
      <c r="Q36" s="784"/>
      <c r="R36" s="711">
        <v>1</v>
      </c>
      <c r="S36" s="781">
        <f t="shared" si="0"/>
        <v>1</v>
      </c>
      <c r="T36" s="696">
        <v>4.4444444444444446E-2</v>
      </c>
      <c r="U36" s="655">
        <v>-730</v>
      </c>
      <c r="V36" s="656">
        <v>-593</v>
      </c>
      <c r="W36" s="657" t="s">
        <v>1582</v>
      </c>
      <c r="X36" s="658">
        <v>0.82</v>
      </c>
      <c r="Y36" s="659">
        <v>4.2</v>
      </c>
    </row>
    <row r="37" spans="2:25" ht="18" customHeight="1" x14ac:dyDescent="0.2">
      <c r="B37" s="649" t="s">
        <v>1650</v>
      </c>
      <c r="C37" s="841" t="s">
        <v>1592</v>
      </c>
      <c r="D37" s="842"/>
      <c r="E37" s="842"/>
      <c r="F37" s="933"/>
      <c r="G37" s="843" t="s">
        <v>1726</v>
      </c>
      <c r="H37" s="844"/>
      <c r="I37" s="844"/>
      <c r="J37" s="844"/>
      <c r="K37" s="844"/>
      <c r="L37" s="845"/>
      <c r="M37" s="778">
        <v>1</v>
      </c>
      <c r="N37" s="782"/>
      <c r="O37" s="783"/>
      <c r="P37" s="653">
        <v>0.1875</v>
      </c>
      <c r="Q37" s="784"/>
      <c r="R37" s="711">
        <v>1</v>
      </c>
      <c r="S37" s="781">
        <f t="shared" si="0"/>
        <v>1</v>
      </c>
      <c r="T37" s="696">
        <v>0.1875</v>
      </c>
      <c r="U37" s="655">
        <v>-1526</v>
      </c>
      <c r="V37" s="656">
        <v>-1378</v>
      </c>
      <c r="W37" s="657" t="s">
        <v>1582</v>
      </c>
      <c r="X37" s="658">
        <v>0.81100000000000005</v>
      </c>
      <c r="Y37" s="693">
        <v>4</v>
      </c>
    </row>
    <row r="38" spans="2:25" ht="18" customHeight="1" x14ac:dyDescent="0.2">
      <c r="B38" s="649" t="s">
        <v>1651</v>
      </c>
      <c r="C38" s="841" t="s">
        <v>1592</v>
      </c>
      <c r="D38" s="842"/>
      <c r="E38" s="842"/>
      <c r="F38" s="933"/>
      <c r="G38" s="843" t="s">
        <v>1652</v>
      </c>
      <c r="H38" s="844"/>
      <c r="I38" s="844"/>
      <c r="J38" s="844"/>
      <c r="K38" s="844"/>
      <c r="L38" s="845"/>
      <c r="M38" s="778">
        <v>6</v>
      </c>
      <c r="N38" s="779">
        <v>1</v>
      </c>
      <c r="O38" s="652">
        <v>0.13541666666666666</v>
      </c>
      <c r="P38" s="785"/>
      <c r="Q38" s="780">
        <v>4</v>
      </c>
      <c r="R38" s="713"/>
      <c r="S38" s="781">
        <f t="shared" si="0"/>
        <v>4</v>
      </c>
      <c r="T38" s="696">
        <v>0.8125</v>
      </c>
      <c r="U38" s="655">
        <v>-219</v>
      </c>
      <c r="V38" s="656">
        <v>-185</v>
      </c>
      <c r="W38" s="657" t="s">
        <v>1582</v>
      </c>
      <c r="X38" s="658">
        <v>0.84199999999999997</v>
      </c>
      <c r="Y38" s="659">
        <v>4.3</v>
      </c>
    </row>
    <row r="39" spans="2:25" ht="18" customHeight="1" x14ac:dyDescent="0.2">
      <c r="B39" s="649" t="s">
        <v>1653</v>
      </c>
      <c r="C39" s="841" t="s">
        <v>1592</v>
      </c>
      <c r="D39" s="842"/>
      <c r="E39" s="842"/>
      <c r="F39" s="933"/>
      <c r="G39" s="843" t="s">
        <v>1654</v>
      </c>
      <c r="H39" s="844"/>
      <c r="I39" s="844"/>
      <c r="J39" s="844"/>
      <c r="K39" s="844"/>
      <c r="L39" s="845"/>
      <c r="M39" s="778">
        <v>2</v>
      </c>
      <c r="N39" s="779">
        <v>1</v>
      </c>
      <c r="O39" s="652">
        <v>0.16666666666666666</v>
      </c>
      <c r="P39" s="785"/>
      <c r="Q39" s="780">
        <v>2</v>
      </c>
      <c r="R39" s="713"/>
      <c r="S39" s="781">
        <f t="shared" si="0"/>
        <v>2</v>
      </c>
      <c r="T39" s="696" t="s">
        <v>1593</v>
      </c>
      <c r="U39" s="655">
        <v>-64</v>
      </c>
      <c r="V39" s="656">
        <v>-54</v>
      </c>
      <c r="W39" s="657" t="s">
        <v>1582</v>
      </c>
      <c r="X39" s="658">
        <v>0.86</v>
      </c>
      <c r="Y39" s="693">
        <v>4.32</v>
      </c>
    </row>
    <row r="40" spans="2:25" ht="18" customHeight="1" x14ac:dyDescent="0.2">
      <c r="B40" s="649" t="s">
        <v>1655</v>
      </c>
      <c r="C40" s="841" t="s">
        <v>1592</v>
      </c>
      <c r="D40" s="842"/>
      <c r="E40" s="842"/>
      <c r="F40" s="933"/>
      <c r="G40" s="843" t="s">
        <v>1656</v>
      </c>
      <c r="H40" s="844"/>
      <c r="I40" s="844"/>
      <c r="J40" s="844"/>
      <c r="K40" s="844"/>
      <c r="L40" s="845"/>
      <c r="M40" s="778">
        <v>1</v>
      </c>
      <c r="N40" s="782"/>
      <c r="O40" s="783"/>
      <c r="P40" s="786"/>
      <c r="Q40" s="784"/>
      <c r="R40" s="713"/>
      <c r="S40" s="781">
        <f t="shared" si="0"/>
        <v>0</v>
      </c>
      <c r="T40" s="700"/>
      <c r="U40" s="655">
        <v>-1274</v>
      </c>
      <c r="V40" s="656">
        <v>-1274</v>
      </c>
      <c r="W40" s="657" t="s">
        <v>1582</v>
      </c>
      <c r="X40" s="658" t="s">
        <v>1582</v>
      </c>
      <c r="Y40" s="659" t="s">
        <v>1582</v>
      </c>
    </row>
    <row r="41" spans="2:25" ht="18" customHeight="1" x14ac:dyDescent="0.2">
      <c r="B41" s="649" t="s">
        <v>1657</v>
      </c>
      <c r="C41" s="841" t="s">
        <v>1592</v>
      </c>
      <c r="D41" s="842"/>
      <c r="E41" s="842"/>
      <c r="F41" s="933"/>
      <c r="G41" s="843" t="s">
        <v>1658</v>
      </c>
      <c r="H41" s="844"/>
      <c r="I41" s="844"/>
      <c r="J41" s="844"/>
      <c r="K41" s="844"/>
      <c r="L41" s="845"/>
      <c r="M41" s="778">
        <v>5</v>
      </c>
      <c r="N41" s="779">
        <v>1</v>
      </c>
      <c r="O41" s="652">
        <v>0.15625</v>
      </c>
      <c r="P41" s="785"/>
      <c r="Q41" s="780">
        <v>5</v>
      </c>
      <c r="R41" s="787"/>
      <c r="S41" s="781">
        <f t="shared" si="0"/>
        <v>5</v>
      </c>
      <c r="T41" s="788">
        <v>0.78125</v>
      </c>
      <c r="U41" s="655">
        <v>-197</v>
      </c>
      <c r="V41" s="656">
        <v>-173</v>
      </c>
      <c r="W41" s="657" t="s">
        <v>1582</v>
      </c>
      <c r="X41" s="658">
        <v>0.82599999999999996</v>
      </c>
      <c r="Y41" s="659">
        <v>4.2</v>
      </c>
    </row>
    <row r="42" spans="2:25" ht="18" customHeight="1" x14ac:dyDescent="0.2">
      <c r="B42" s="649" t="s">
        <v>1659</v>
      </c>
      <c r="C42" s="841" t="s">
        <v>1594</v>
      </c>
      <c r="D42" s="842"/>
      <c r="E42" s="842"/>
      <c r="F42" s="933"/>
      <c r="G42" s="843" t="s">
        <v>1594</v>
      </c>
      <c r="H42" s="844"/>
      <c r="I42" s="844"/>
      <c r="J42" s="844"/>
      <c r="K42" s="844"/>
      <c r="L42" s="845"/>
      <c r="M42" s="778">
        <v>3</v>
      </c>
      <c r="N42" s="779">
        <v>1</v>
      </c>
      <c r="O42" s="652">
        <v>0.1875</v>
      </c>
      <c r="P42" s="785"/>
      <c r="Q42" s="780">
        <v>3</v>
      </c>
      <c r="R42" s="713"/>
      <c r="S42" s="781">
        <f t="shared" si="0"/>
        <v>3</v>
      </c>
      <c r="T42" s="652">
        <v>0.5625</v>
      </c>
      <c r="U42" s="655">
        <v>163</v>
      </c>
      <c r="V42" s="656">
        <v>151</v>
      </c>
      <c r="W42" s="657">
        <v>0.92638036809815949</v>
      </c>
      <c r="X42" s="658">
        <v>0.73899999999999999</v>
      </c>
      <c r="Y42" s="659">
        <v>3.8</v>
      </c>
    </row>
    <row r="43" spans="2:25" ht="18" customHeight="1" x14ac:dyDescent="0.2">
      <c r="B43" s="649" t="s">
        <v>1660</v>
      </c>
      <c r="C43" s="841" t="s">
        <v>1594</v>
      </c>
      <c r="D43" s="842"/>
      <c r="E43" s="842"/>
      <c r="F43" s="933"/>
      <c r="G43" s="843" t="s">
        <v>683</v>
      </c>
      <c r="H43" s="844"/>
      <c r="I43" s="844"/>
      <c r="J43" s="844"/>
      <c r="K43" s="844"/>
      <c r="L43" s="845"/>
      <c r="M43" s="778">
        <v>1</v>
      </c>
      <c r="N43" s="779">
        <v>1</v>
      </c>
      <c r="O43" s="652">
        <v>0.16666666666666666</v>
      </c>
      <c r="P43" s="785"/>
      <c r="Q43" s="780">
        <v>1</v>
      </c>
      <c r="R43" s="713"/>
      <c r="S43" s="781">
        <f t="shared" si="0"/>
        <v>1</v>
      </c>
      <c r="T43" s="652">
        <v>0.16666666666666666</v>
      </c>
      <c r="U43" s="655">
        <v>7</v>
      </c>
      <c r="V43" s="656">
        <v>7</v>
      </c>
      <c r="W43" s="657">
        <v>1</v>
      </c>
      <c r="X43" s="658">
        <v>0.72899999999999998</v>
      </c>
      <c r="Y43" s="659">
        <v>4.0999999999999996</v>
      </c>
    </row>
    <row r="44" spans="2:25" ht="18" customHeight="1" x14ac:dyDescent="0.2">
      <c r="B44" s="661" t="s">
        <v>1661</v>
      </c>
      <c r="C44" s="850" t="s">
        <v>1594</v>
      </c>
      <c r="D44" s="851"/>
      <c r="E44" s="851"/>
      <c r="F44" s="853"/>
      <c r="G44" s="852" t="s">
        <v>692</v>
      </c>
      <c r="H44" s="851"/>
      <c r="I44" s="851"/>
      <c r="J44" s="851"/>
      <c r="K44" s="851"/>
      <c r="L44" s="853"/>
      <c r="M44" s="789">
        <v>1</v>
      </c>
      <c r="N44" s="790">
        <v>1</v>
      </c>
      <c r="O44" s="652">
        <v>0.16666666666666666</v>
      </c>
      <c r="P44" s="791"/>
      <c r="Q44" s="792">
        <v>1</v>
      </c>
      <c r="R44" s="793"/>
      <c r="S44" s="781">
        <f t="shared" si="0"/>
        <v>1</v>
      </c>
      <c r="T44" s="652">
        <v>0.16666666666666666</v>
      </c>
      <c r="U44" s="662">
        <v>31</v>
      </c>
      <c r="V44" s="663">
        <v>16</v>
      </c>
      <c r="W44" s="664">
        <v>0.5161290322580645</v>
      </c>
      <c r="X44" s="665">
        <v>0.77300000000000002</v>
      </c>
      <c r="Y44" s="666">
        <v>4.0999999999999996</v>
      </c>
    </row>
    <row r="45" spans="2:25" ht="18" customHeight="1" x14ac:dyDescent="0.2">
      <c r="B45" s="934"/>
      <c r="C45" s="935"/>
      <c r="D45" s="935"/>
      <c r="E45" s="935"/>
      <c r="F45" s="936"/>
      <c r="G45" s="940"/>
      <c r="H45" s="941"/>
      <c r="I45" s="941"/>
      <c r="J45" s="941"/>
      <c r="K45" s="941"/>
      <c r="L45" s="942"/>
      <c r="M45" s="900">
        <f>SUM(M19:M44)</f>
        <v>84</v>
      </c>
      <c r="N45" s="902">
        <f>SUM(N19:N44)</f>
        <v>32</v>
      </c>
      <c r="O45" s="904">
        <f>SUBTOTAL(109,O19:O44)</f>
        <v>7.4687500000000018</v>
      </c>
      <c r="P45" s="906">
        <f>SUBTOTAL(109,P19:P44)</f>
        <v>2.0520833333333335</v>
      </c>
      <c r="Q45" s="908">
        <f>SUM(Q19:Q44)</f>
        <v>120</v>
      </c>
      <c r="R45" s="910">
        <f>SUM(R19:R44)</f>
        <v>16</v>
      </c>
      <c r="S45" s="917">
        <f>SUM(S19:S44)</f>
        <v>136</v>
      </c>
      <c r="T45" s="919">
        <v>33.932638888888889</v>
      </c>
      <c r="U45" s="869">
        <v>4232</v>
      </c>
      <c r="V45" s="871">
        <v>3690</v>
      </c>
      <c r="W45" s="873">
        <v>0.87192816635160686</v>
      </c>
      <c r="X45" s="875">
        <f>AVERAGE(X19:X44)</f>
        <v>0.83479166666666649</v>
      </c>
      <c r="Y45" s="877">
        <f>AVERAGE(Y19:Y44)</f>
        <v>4.2633333333333328</v>
      </c>
    </row>
    <row r="46" spans="2:25" ht="18" customHeight="1" thickBot="1" x14ac:dyDescent="0.25">
      <c r="B46" s="937"/>
      <c r="C46" s="938"/>
      <c r="D46" s="938"/>
      <c r="E46" s="938"/>
      <c r="F46" s="939"/>
      <c r="G46" s="943"/>
      <c r="H46" s="944"/>
      <c r="I46" s="944"/>
      <c r="J46" s="944"/>
      <c r="K46" s="944"/>
      <c r="L46" s="945"/>
      <c r="M46" s="901"/>
      <c r="N46" s="903"/>
      <c r="O46" s="905"/>
      <c r="P46" s="907"/>
      <c r="Q46" s="909"/>
      <c r="R46" s="911"/>
      <c r="S46" s="918"/>
      <c r="T46" s="920"/>
      <c r="U46" s="870"/>
      <c r="V46" s="872"/>
      <c r="W46" s="874"/>
      <c r="X46" s="876"/>
      <c r="Y46" s="878"/>
    </row>
    <row r="47" spans="2:25" ht="18" customHeight="1" x14ac:dyDescent="0.2">
      <c r="E47" s="667"/>
      <c r="F47" s="668"/>
      <c r="G47" s="668"/>
      <c r="T47" s="730"/>
      <c r="U47" s="794">
        <f>U19+U33+U36+U37+U38+U39+U40+U41</f>
        <v>-5733</v>
      </c>
      <c r="V47" s="794">
        <f>V19+V33+V36+V37+V38+V39+V40+V41</f>
        <v>-5067</v>
      </c>
    </row>
    <row r="48" spans="2:25" ht="18" customHeight="1" thickBot="1" x14ac:dyDescent="0.25">
      <c r="B48" s="634" t="s">
        <v>1595</v>
      </c>
      <c r="C48" s="634"/>
      <c r="D48" s="634"/>
      <c r="E48" s="634"/>
      <c r="W48" s="732"/>
    </row>
    <row r="49" spans="2:25" ht="18" customHeight="1" x14ac:dyDescent="0.2">
      <c r="B49" s="879" t="s">
        <v>1628</v>
      </c>
      <c r="C49" s="882" t="s">
        <v>1572</v>
      </c>
      <c r="D49" s="883"/>
      <c r="E49" s="883"/>
      <c r="F49" s="883"/>
      <c r="G49" s="888" t="s">
        <v>1573</v>
      </c>
      <c r="H49" s="883"/>
      <c r="I49" s="883"/>
      <c r="J49" s="883"/>
      <c r="K49" s="883"/>
      <c r="L49" s="889"/>
      <c r="M49" s="894" t="s">
        <v>1574</v>
      </c>
      <c r="N49" s="897" t="s">
        <v>1575</v>
      </c>
      <c r="O49" s="898"/>
      <c r="P49" s="899"/>
      <c r="Q49" s="854" t="s">
        <v>1758</v>
      </c>
      <c r="R49" s="855"/>
      <c r="S49" s="856"/>
      <c r="T49" s="861" t="s">
        <v>1576</v>
      </c>
      <c r="U49" s="921" t="s">
        <v>1577</v>
      </c>
      <c r="V49" s="924" t="s">
        <v>1578</v>
      </c>
      <c r="W49" s="927" t="s">
        <v>1859</v>
      </c>
      <c r="X49" s="930" t="s">
        <v>1857</v>
      </c>
      <c r="Y49" s="912" t="s">
        <v>1858</v>
      </c>
    </row>
    <row r="50" spans="2:25" ht="18" customHeight="1" x14ac:dyDescent="0.2">
      <c r="B50" s="880"/>
      <c r="C50" s="884"/>
      <c r="D50" s="885"/>
      <c r="E50" s="885"/>
      <c r="F50" s="885"/>
      <c r="G50" s="890"/>
      <c r="H50" s="885"/>
      <c r="I50" s="885"/>
      <c r="J50" s="885"/>
      <c r="K50" s="885"/>
      <c r="L50" s="891"/>
      <c r="M50" s="895"/>
      <c r="N50" s="915" t="s">
        <v>361</v>
      </c>
      <c r="O50" s="916"/>
      <c r="P50" s="670" t="s">
        <v>1629</v>
      </c>
      <c r="Q50" s="857" t="s">
        <v>1759</v>
      </c>
      <c r="R50" s="859" t="s">
        <v>1760</v>
      </c>
      <c r="S50" s="703"/>
      <c r="T50" s="862"/>
      <c r="U50" s="922"/>
      <c r="V50" s="925"/>
      <c r="W50" s="928"/>
      <c r="X50" s="931"/>
      <c r="Y50" s="913"/>
    </row>
    <row r="51" spans="2:25" ht="18" customHeight="1" x14ac:dyDescent="0.2">
      <c r="B51" s="881"/>
      <c r="C51" s="886"/>
      <c r="D51" s="887"/>
      <c r="E51" s="887"/>
      <c r="F51" s="887"/>
      <c r="G51" s="892"/>
      <c r="H51" s="887"/>
      <c r="I51" s="887"/>
      <c r="J51" s="887"/>
      <c r="K51" s="887"/>
      <c r="L51" s="893"/>
      <c r="M51" s="896"/>
      <c r="N51" s="671" t="s">
        <v>1579</v>
      </c>
      <c r="O51" s="672" t="s">
        <v>1580</v>
      </c>
      <c r="P51" s="673" t="s">
        <v>1581</v>
      </c>
      <c r="Q51" s="858"/>
      <c r="R51" s="860"/>
      <c r="S51" s="704"/>
      <c r="T51" s="863"/>
      <c r="U51" s="923"/>
      <c r="V51" s="926"/>
      <c r="W51" s="929"/>
      <c r="X51" s="932"/>
      <c r="Y51" s="914"/>
    </row>
    <row r="52" spans="2:25" ht="18" customHeight="1" x14ac:dyDescent="0.2">
      <c r="B52" s="639">
        <v>11</v>
      </c>
      <c r="C52" s="864" t="s">
        <v>1596</v>
      </c>
      <c r="D52" s="865"/>
      <c r="E52" s="865"/>
      <c r="F52" s="865"/>
      <c r="G52" s="866" t="s">
        <v>1727</v>
      </c>
      <c r="H52" s="867"/>
      <c r="I52" s="867"/>
      <c r="J52" s="867"/>
      <c r="K52" s="867"/>
      <c r="L52" s="868"/>
      <c r="M52" s="795">
        <v>9</v>
      </c>
      <c r="N52" s="796">
        <v>1</v>
      </c>
      <c r="O52" s="674">
        <v>0.29166666666666669</v>
      </c>
      <c r="P52" s="643">
        <v>2.0833333333333332E-2</v>
      </c>
      <c r="Q52" s="796">
        <v>9</v>
      </c>
      <c r="R52" s="706">
        <v>1</v>
      </c>
      <c r="S52" s="797">
        <f>SUM(Q52:R52)</f>
        <v>10</v>
      </c>
      <c r="T52" s="798">
        <v>2.6458333333333335</v>
      </c>
      <c r="U52" s="644">
        <v>504</v>
      </c>
      <c r="V52" s="645">
        <v>474</v>
      </c>
      <c r="W52" s="675">
        <v>0.94047619047619047</v>
      </c>
      <c r="X52" s="676">
        <v>0.89700000000000002</v>
      </c>
      <c r="Y52" s="648">
        <v>4.5999999999999996</v>
      </c>
    </row>
    <row r="53" spans="2:25" ht="18" customHeight="1" x14ac:dyDescent="0.2">
      <c r="B53" s="649" t="s">
        <v>1662</v>
      </c>
      <c r="C53" s="841" t="s">
        <v>1597</v>
      </c>
      <c r="D53" s="842"/>
      <c r="E53" s="842"/>
      <c r="F53" s="842"/>
      <c r="G53" s="843" t="s">
        <v>1728</v>
      </c>
      <c r="H53" s="844"/>
      <c r="I53" s="844"/>
      <c r="J53" s="844"/>
      <c r="K53" s="844"/>
      <c r="L53" s="845"/>
      <c r="M53" s="778">
        <v>8</v>
      </c>
      <c r="N53" s="780">
        <v>1</v>
      </c>
      <c r="O53" s="652">
        <v>0.13541666666666666</v>
      </c>
      <c r="P53" s="653">
        <v>4.1666666666666664E-2</v>
      </c>
      <c r="Q53" s="780">
        <v>4</v>
      </c>
      <c r="R53" s="707">
        <v>1</v>
      </c>
      <c r="S53" s="781">
        <f>SUM(Q53:R53)</f>
        <v>5</v>
      </c>
      <c r="T53" s="696">
        <v>1.125</v>
      </c>
      <c r="U53" s="655">
        <v>506</v>
      </c>
      <c r="V53" s="656">
        <v>448</v>
      </c>
      <c r="W53" s="677">
        <v>0.88537549407114624</v>
      </c>
      <c r="X53" s="678">
        <v>0.89300000000000002</v>
      </c>
      <c r="Y53" s="659">
        <v>4.4000000000000004</v>
      </c>
    </row>
    <row r="54" spans="2:25" ht="18" customHeight="1" x14ac:dyDescent="0.2">
      <c r="B54" s="649" t="s">
        <v>1662</v>
      </c>
      <c r="C54" s="841" t="s">
        <v>1597</v>
      </c>
      <c r="D54" s="842"/>
      <c r="E54" s="842"/>
      <c r="F54" s="842"/>
      <c r="G54" s="843" t="s">
        <v>1598</v>
      </c>
      <c r="H54" s="844"/>
      <c r="I54" s="844"/>
      <c r="J54" s="844"/>
      <c r="K54" s="844"/>
      <c r="L54" s="845"/>
      <c r="M54" s="778">
        <v>6</v>
      </c>
      <c r="N54" s="780">
        <v>1</v>
      </c>
      <c r="O54" s="652">
        <v>0.13541666666666666</v>
      </c>
      <c r="P54" s="679"/>
      <c r="Q54" s="780">
        <v>3</v>
      </c>
      <c r="R54" s="713"/>
      <c r="S54" s="781">
        <f t="shared" ref="S54:S90" si="1">SUM(Q54:R54)</f>
        <v>3</v>
      </c>
      <c r="T54" s="696">
        <v>0.8125</v>
      </c>
      <c r="U54" s="655">
        <v>318</v>
      </c>
      <c r="V54" s="656">
        <v>245</v>
      </c>
      <c r="W54" s="677">
        <v>0.77044025157232709</v>
      </c>
      <c r="X54" s="678">
        <v>0.81599999999999995</v>
      </c>
      <c r="Y54" s="659">
        <v>4.3</v>
      </c>
    </row>
    <row r="55" spans="2:25" ht="18" customHeight="1" x14ac:dyDescent="0.2">
      <c r="B55" s="649" t="s">
        <v>1663</v>
      </c>
      <c r="C55" s="841" t="s">
        <v>1597</v>
      </c>
      <c r="D55" s="842"/>
      <c r="E55" s="842"/>
      <c r="F55" s="842"/>
      <c r="G55" s="843" t="s">
        <v>1599</v>
      </c>
      <c r="H55" s="844"/>
      <c r="I55" s="844"/>
      <c r="J55" s="844"/>
      <c r="K55" s="844"/>
      <c r="L55" s="845"/>
      <c r="M55" s="778">
        <v>6</v>
      </c>
      <c r="N55" s="780">
        <v>1</v>
      </c>
      <c r="O55" s="652">
        <v>0.1875</v>
      </c>
      <c r="P55" s="679"/>
      <c r="Q55" s="780">
        <v>6</v>
      </c>
      <c r="R55" s="713"/>
      <c r="S55" s="781">
        <f t="shared" si="1"/>
        <v>6</v>
      </c>
      <c r="T55" s="696">
        <v>1.125</v>
      </c>
      <c r="U55" s="655">
        <v>503</v>
      </c>
      <c r="V55" s="656">
        <v>434</v>
      </c>
      <c r="W55" s="677">
        <v>0.86282306163021871</v>
      </c>
      <c r="X55" s="678">
        <v>0.85699999999999998</v>
      </c>
      <c r="Y55" s="659">
        <v>4.2</v>
      </c>
    </row>
    <row r="56" spans="2:25" ht="18" customHeight="1" x14ac:dyDescent="0.2">
      <c r="B56" s="649">
        <v>13</v>
      </c>
      <c r="C56" s="841" t="s">
        <v>1664</v>
      </c>
      <c r="D56" s="842"/>
      <c r="E56" s="842"/>
      <c r="F56" s="842"/>
      <c r="G56" s="843" t="s">
        <v>1664</v>
      </c>
      <c r="H56" s="844"/>
      <c r="I56" s="844"/>
      <c r="J56" s="844"/>
      <c r="K56" s="844"/>
      <c r="L56" s="845"/>
      <c r="M56" s="778">
        <v>1</v>
      </c>
      <c r="N56" s="780">
        <v>1</v>
      </c>
      <c r="O56" s="652">
        <v>0.16666666666666666</v>
      </c>
      <c r="P56" s="679"/>
      <c r="Q56" s="780">
        <v>1</v>
      </c>
      <c r="R56" s="713"/>
      <c r="S56" s="781">
        <f t="shared" si="1"/>
        <v>1</v>
      </c>
      <c r="T56" s="696">
        <v>0.16666666666666666</v>
      </c>
      <c r="U56" s="655">
        <v>44</v>
      </c>
      <c r="V56" s="656">
        <v>41</v>
      </c>
      <c r="W56" s="677">
        <v>0.93181818181818177</v>
      </c>
      <c r="X56" s="678">
        <v>0.80200000000000005</v>
      </c>
      <c r="Y56" s="659">
        <v>4.4000000000000004</v>
      </c>
    </row>
    <row r="57" spans="2:25" ht="18" customHeight="1" x14ac:dyDescent="0.2">
      <c r="B57" s="649" t="s">
        <v>1665</v>
      </c>
      <c r="C57" s="841" t="s">
        <v>1600</v>
      </c>
      <c r="D57" s="842"/>
      <c r="E57" s="842"/>
      <c r="F57" s="842"/>
      <c r="G57" s="843" t="s">
        <v>1601</v>
      </c>
      <c r="H57" s="844"/>
      <c r="I57" s="844"/>
      <c r="J57" s="844"/>
      <c r="K57" s="844"/>
      <c r="L57" s="845"/>
      <c r="M57" s="778">
        <v>3</v>
      </c>
      <c r="N57" s="780">
        <v>3</v>
      </c>
      <c r="O57" s="652">
        <v>0.875</v>
      </c>
      <c r="P57" s="679"/>
      <c r="Q57" s="780">
        <v>9</v>
      </c>
      <c r="R57" s="713"/>
      <c r="S57" s="781">
        <f t="shared" si="1"/>
        <v>9</v>
      </c>
      <c r="T57" s="696">
        <v>2.625</v>
      </c>
      <c r="U57" s="655">
        <v>176</v>
      </c>
      <c r="V57" s="656">
        <v>161</v>
      </c>
      <c r="W57" s="677">
        <v>0.91477272727272729</v>
      </c>
      <c r="X57" s="678">
        <v>0.878</v>
      </c>
      <c r="Y57" s="659">
        <v>4.5999999999999996</v>
      </c>
    </row>
    <row r="58" spans="2:25" ht="18" customHeight="1" x14ac:dyDescent="0.2">
      <c r="B58" s="649" t="s">
        <v>1666</v>
      </c>
      <c r="C58" s="841" t="s">
        <v>1600</v>
      </c>
      <c r="D58" s="842"/>
      <c r="E58" s="842"/>
      <c r="F58" s="842"/>
      <c r="G58" s="843" t="s">
        <v>1602</v>
      </c>
      <c r="H58" s="844"/>
      <c r="I58" s="844"/>
      <c r="J58" s="844"/>
      <c r="K58" s="844"/>
      <c r="L58" s="845"/>
      <c r="M58" s="778">
        <v>4</v>
      </c>
      <c r="N58" s="780">
        <v>3</v>
      </c>
      <c r="O58" s="652">
        <v>0.875</v>
      </c>
      <c r="P58" s="679"/>
      <c r="Q58" s="780">
        <v>12</v>
      </c>
      <c r="R58" s="713"/>
      <c r="S58" s="781">
        <f t="shared" si="1"/>
        <v>12</v>
      </c>
      <c r="T58" s="696">
        <v>3.5</v>
      </c>
      <c r="U58" s="655">
        <v>200</v>
      </c>
      <c r="V58" s="656">
        <v>185</v>
      </c>
      <c r="W58" s="677">
        <v>0.92500000000000004</v>
      </c>
      <c r="X58" s="678">
        <v>0.84199999999999997</v>
      </c>
      <c r="Y58" s="659">
        <v>4.4000000000000004</v>
      </c>
    </row>
    <row r="59" spans="2:25" ht="18" customHeight="1" x14ac:dyDescent="0.2">
      <c r="B59" s="649" t="s">
        <v>1667</v>
      </c>
      <c r="C59" s="841" t="s">
        <v>1600</v>
      </c>
      <c r="D59" s="842"/>
      <c r="E59" s="842"/>
      <c r="F59" s="842"/>
      <c r="G59" s="843" t="s">
        <v>1603</v>
      </c>
      <c r="H59" s="844"/>
      <c r="I59" s="844"/>
      <c r="J59" s="844"/>
      <c r="K59" s="844"/>
      <c r="L59" s="845"/>
      <c r="M59" s="778">
        <v>3</v>
      </c>
      <c r="N59" s="780">
        <v>2</v>
      </c>
      <c r="O59" s="652">
        <v>0.58333333333333337</v>
      </c>
      <c r="P59" s="679"/>
      <c r="Q59" s="780">
        <v>6</v>
      </c>
      <c r="R59" s="713"/>
      <c r="S59" s="781">
        <f t="shared" si="1"/>
        <v>6</v>
      </c>
      <c r="T59" s="696">
        <v>1.75</v>
      </c>
      <c r="U59" s="655">
        <v>210</v>
      </c>
      <c r="V59" s="656">
        <v>179</v>
      </c>
      <c r="W59" s="677">
        <v>0.85238095238095235</v>
      </c>
      <c r="X59" s="678">
        <v>0.82399999999999995</v>
      </c>
      <c r="Y59" s="659">
        <v>4.2</v>
      </c>
    </row>
    <row r="60" spans="2:25" ht="18" customHeight="1" x14ac:dyDescent="0.2">
      <c r="B60" s="649" t="s">
        <v>1668</v>
      </c>
      <c r="C60" s="841" t="s">
        <v>1600</v>
      </c>
      <c r="D60" s="842"/>
      <c r="E60" s="842"/>
      <c r="F60" s="842"/>
      <c r="G60" s="843" t="s">
        <v>1604</v>
      </c>
      <c r="H60" s="844"/>
      <c r="I60" s="844"/>
      <c r="J60" s="844"/>
      <c r="K60" s="844"/>
      <c r="L60" s="845"/>
      <c r="M60" s="778">
        <v>2</v>
      </c>
      <c r="N60" s="780">
        <v>2</v>
      </c>
      <c r="O60" s="652">
        <v>0.58333333333333337</v>
      </c>
      <c r="P60" s="679"/>
      <c r="Q60" s="780">
        <v>4</v>
      </c>
      <c r="R60" s="713"/>
      <c r="S60" s="781">
        <f t="shared" si="1"/>
        <v>4</v>
      </c>
      <c r="T60" s="696">
        <v>1.1666666666666667</v>
      </c>
      <c r="U60" s="655">
        <v>128</v>
      </c>
      <c r="V60" s="656">
        <v>118</v>
      </c>
      <c r="W60" s="677">
        <v>0.921875</v>
      </c>
      <c r="X60" s="678">
        <v>0.81200000000000006</v>
      </c>
      <c r="Y60" s="659">
        <v>4.0999999999999996</v>
      </c>
    </row>
    <row r="61" spans="2:25" ht="18" customHeight="1" x14ac:dyDescent="0.2">
      <c r="B61" s="649" t="s">
        <v>1669</v>
      </c>
      <c r="C61" s="841" t="s">
        <v>1600</v>
      </c>
      <c r="D61" s="842"/>
      <c r="E61" s="842"/>
      <c r="F61" s="842"/>
      <c r="G61" s="843" t="s">
        <v>1670</v>
      </c>
      <c r="H61" s="844"/>
      <c r="I61" s="844"/>
      <c r="J61" s="844"/>
      <c r="K61" s="844"/>
      <c r="L61" s="845"/>
      <c r="M61" s="778">
        <v>5</v>
      </c>
      <c r="N61" s="780">
        <v>1</v>
      </c>
      <c r="O61" s="652">
        <v>0.29166666666666669</v>
      </c>
      <c r="P61" s="679"/>
      <c r="Q61" s="780">
        <v>5</v>
      </c>
      <c r="R61" s="713"/>
      <c r="S61" s="781">
        <f t="shared" si="1"/>
        <v>5</v>
      </c>
      <c r="T61" s="696">
        <v>1.4583333333333333</v>
      </c>
      <c r="U61" s="655">
        <v>248</v>
      </c>
      <c r="V61" s="656">
        <v>235</v>
      </c>
      <c r="W61" s="677">
        <v>0.94758064516129037</v>
      </c>
      <c r="X61" s="678">
        <v>0.90900000000000003</v>
      </c>
      <c r="Y61" s="659">
        <v>4.5999999999999996</v>
      </c>
    </row>
    <row r="62" spans="2:25" ht="18" customHeight="1" x14ac:dyDescent="0.2">
      <c r="B62" s="649" t="s">
        <v>1671</v>
      </c>
      <c r="C62" s="841" t="s">
        <v>1600</v>
      </c>
      <c r="D62" s="842"/>
      <c r="E62" s="842"/>
      <c r="F62" s="842"/>
      <c r="G62" s="843" t="s">
        <v>1672</v>
      </c>
      <c r="H62" s="844"/>
      <c r="I62" s="844"/>
      <c r="J62" s="844"/>
      <c r="K62" s="844"/>
      <c r="L62" s="845"/>
      <c r="M62" s="778">
        <v>5</v>
      </c>
      <c r="N62" s="780">
        <v>1</v>
      </c>
      <c r="O62" s="652">
        <v>0.29166666666666669</v>
      </c>
      <c r="P62" s="679"/>
      <c r="Q62" s="780">
        <v>5</v>
      </c>
      <c r="R62" s="713"/>
      <c r="S62" s="781">
        <f t="shared" si="1"/>
        <v>5</v>
      </c>
      <c r="T62" s="696">
        <v>1.4583333333333333</v>
      </c>
      <c r="U62" s="655">
        <v>176</v>
      </c>
      <c r="V62" s="656">
        <v>161</v>
      </c>
      <c r="W62" s="677">
        <v>0.91477272727272729</v>
      </c>
      <c r="X62" s="678">
        <v>0.88500000000000001</v>
      </c>
      <c r="Y62" s="659">
        <v>4.7</v>
      </c>
    </row>
    <row r="63" spans="2:25" ht="18" customHeight="1" x14ac:dyDescent="0.2">
      <c r="B63" s="649" t="s">
        <v>1673</v>
      </c>
      <c r="C63" s="841" t="s">
        <v>1600</v>
      </c>
      <c r="D63" s="842"/>
      <c r="E63" s="842"/>
      <c r="F63" s="842"/>
      <c r="G63" s="843" t="s">
        <v>1729</v>
      </c>
      <c r="H63" s="844"/>
      <c r="I63" s="844"/>
      <c r="J63" s="844"/>
      <c r="K63" s="844"/>
      <c r="L63" s="845"/>
      <c r="M63" s="778">
        <v>1</v>
      </c>
      <c r="N63" s="780"/>
      <c r="O63" s="652">
        <v>8.3333333333333329E-2</v>
      </c>
      <c r="P63" s="653">
        <v>1.0833333333333333</v>
      </c>
      <c r="Q63" s="799">
        <v>1</v>
      </c>
      <c r="R63" s="707">
        <v>4</v>
      </c>
      <c r="S63" s="781">
        <f t="shared" si="1"/>
        <v>5</v>
      </c>
      <c r="T63" s="696">
        <v>1.1666666666666667</v>
      </c>
      <c r="U63" s="655">
        <v>103</v>
      </c>
      <c r="V63" s="656">
        <v>72</v>
      </c>
      <c r="W63" s="677">
        <v>0.69902912621359226</v>
      </c>
      <c r="X63" s="678">
        <v>0.76900000000000002</v>
      </c>
      <c r="Y63" s="659">
        <v>3.9</v>
      </c>
    </row>
    <row r="64" spans="2:25" ht="18" customHeight="1" x14ac:dyDescent="0.2">
      <c r="B64" s="649" t="s">
        <v>1674</v>
      </c>
      <c r="C64" s="841" t="s">
        <v>1600</v>
      </c>
      <c r="D64" s="842"/>
      <c r="E64" s="842"/>
      <c r="F64" s="842"/>
      <c r="G64" s="843" t="s">
        <v>1605</v>
      </c>
      <c r="H64" s="844"/>
      <c r="I64" s="844"/>
      <c r="J64" s="844"/>
      <c r="K64" s="844"/>
      <c r="L64" s="845"/>
      <c r="M64" s="778">
        <v>1</v>
      </c>
      <c r="N64" s="780">
        <v>2</v>
      </c>
      <c r="O64" s="652">
        <v>0.4375</v>
      </c>
      <c r="P64" s="679"/>
      <c r="Q64" s="780">
        <v>2</v>
      </c>
      <c r="R64" s="713"/>
      <c r="S64" s="781">
        <f t="shared" si="1"/>
        <v>2</v>
      </c>
      <c r="T64" s="696">
        <v>0.4375</v>
      </c>
      <c r="U64" s="655">
        <v>7</v>
      </c>
      <c r="V64" s="656">
        <v>7</v>
      </c>
      <c r="W64" s="677">
        <v>1</v>
      </c>
      <c r="X64" s="678">
        <v>0.91700000000000004</v>
      </c>
      <c r="Y64" s="659">
        <v>4.8</v>
      </c>
    </row>
    <row r="65" spans="2:25" ht="18" customHeight="1" x14ac:dyDescent="0.2">
      <c r="B65" s="649" t="s">
        <v>1675</v>
      </c>
      <c r="C65" s="841" t="s">
        <v>1600</v>
      </c>
      <c r="D65" s="842"/>
      <c r="E65" s="842"/>
      <c r="F65" s="842"/>
      <c r="G65" s="843" t="s">
        <v>1606</v>
      </c>
      <c r="H65" s="844"/>
      <c r="I65" s="844"/>
      <c r="J65" s="844"/>
      <c r="K65" s="844"/>
      <c r="L65" s="845"/>
      <c r="M65" s="778">
        <v>1</v>
      </c>
      <c r="N65" s="780">
        <v>2</v>
      </c>
      <c r="O65" s="652">
        <v>0.33333333333333331</v>
      </c>
      <c r="P65" s="679"/>
      <c r="Q65" s="780">
        <v>2</v>
      </c>
      <c r="R65" s="713"/>
      <c r="S65" s="781">
        <f t="shared" si="1"/>
        <v>2</v>
      </c>
      <c r="T65" s="696">
        <v>0.33333333333333331</v>
      </c>
      <c r="U65" s="655">
        <v>20</v>
      </c>
      <c r="V65" s="656">
        <v>18</v>
      </c>
      <c r="W65" s="677">
        <v>0.9</v>
      </c>
      <c r="X65" s="678">
        <v>0.91200000000000003</v>
      </c>
      <c r="Y65" s="659">
        <v>4.8</v>
      </c>
    </row>
    <row r="66" spans="2:25" ht="18" customHeight="1" x14ac:dyDescent="0.2">
      <c r="B66" s="649" t="s">
        <v>1676</v>
      </c>
      <c r="C66" s="841" t="s">
        <v>1600</v>
      </c>
      <c r="D66" s="842"/>
      <c r="E66" s="842"/>
      <c r="F66" s="842"/>
      <c r="G66" s="843" t="s">
        <v>1677</v>
      </c>
      <c r="H66" s="844"/>
      <c r="I66" s="844"/>
      <c r="J66" s="844"/>
      <c r="K66" s="844"/>
      <c r="L66" s="845"/>
      <c r="M66" s="778">
        <v>1</v>
      </c>
      <c r="N66" s="780">
        <v>1</v>
      </c>
      <c r="O66" s="652">
        <v>0.29166666666666669</v>
      </c>
      <c r="P66" s="679"/>
      <c r="Q66" s="780">
        <v>1</v>
      </c>
      <c r="R66" s="713"/>
      <c r="S66" s="781">
        <f t="shared" si="1"/>
        <v>1</v>
      </c>
      <c r="T66" s="696">
        <v>0.29166666666666669</v>
      </c>
      <c r="U66" s="655">
        <v>15</v>
      </c>
      <c r="V66" s="656">
        <v>12</v>
      </c>
      <c r="W66" s="677">
        <v>0.8</v>
      </c>
      <c r="X66" s="678">
        <v>0.877</v>
      </c>
      <c r="Y66" s="659">
        <v>4.7</v>
      </c>
    </row>
    <row r="67" spans="2:25" ht="18" customHeight="1" x14ac:dyDescent="0.2">
      <c r="B67" s="649" t="s">
        <v>1678</v>
      </c>
      <c r="C67" s="841" t="s">
        <v>1600</v>
      </c>
      <c r="D67" s="842"/>
      <c r="E67" s="842"/>
      <c r="F67" s="842"/>
      <c r="G67" s="843" t="s">
        <v>1679</v>
      </c>
      <c r="H67" s="844"/>
      <c r="I67" s="844"/>
      <c r="J67" s="844"/>
      <c r="K67" s="844"/>
      <c r="L67" s="845"/>
      <c r="M67" s="778">
        <v>2</v>
      </c>
      <c r="N67" s="780">
        <v>1</v>
      </c>
      <c r="O67" s="652">
        <v>0.29166666666666669</v>
      </c>
      <c r="P67" s="679"/>
      <c r="Q67" s="780">
        <v>2</v>
      </c>
      <c r="R67" s="713"/>
      <c r="S67" s="781">
        <f t="shared" si="1"/>
        <v>2</v>
      </c>
      <c r="T67" s="696">
        <v>0.58333333333333337</v>
      </c>
      <c r="U67" s="655">
        <v>35</v>
      </c>
      <c r="V67" s="656">
        <v>32</v>
      </c>
      <c r="W67" s="677">
        <v>0.91428571428571426</v>
      </c>
      <c r="X67" s="678">
        <v>0.91</v>
      </c>
      <c r="Y67" s="659">
        <v>4.8</v>
      </c>
    </row>
    <row r="68" spans="2:25" ht="18" customHeight="1" x14ac:dyDescent="0.2">
      <c r="B68" s="649" t="s">
        <v>1680</v>
      </c>
      <c r="C68" s="841" t="s">
        <v>1600</v>
      </c>
      <c r="D68" s="842"/>
      <c r="E68" s="842"/>
      <c r="F68" s="842"/>
      <c r="G68" s="843" t="s">
        <v>1681</v>
      </c>
      <c r="H68" s="844"/>
      <c r="I68" s="844"/>
      <c r="J68" s="844"/>
      <c r="K68" s="844"/>
      <c r="L68" s="845"/>
      <c r="M68" s="778">
        <v>1</v>
      </c>
      <c r="N68" s="780">
        <v>1</v>
      </c>
      <c r="O68" s="652">
        <v>0.29166666666666669</v>
      </c>
      <c r="P68" s="679"/>
      <c r="Q68" s="780">
        <v>1</v>
      </c>
      <c r="R68" s="713"/>
      <c r="S68" s="781">
        <f t="shared" si="1"/>
        <v>1</v>
      </c>
      <c r="T68" s="696">
        <v>0.29166666666666669</v>
      </c>
      <c r="U68" s="655">
        <v>20</v>
      </c>
      <c r="V68" s="656">
        <v>18</v>
      </c>
      <c r="W68" s="677">
        <v>0.9</v>
      </c>
      <c r="X68" s="678">
        <v>0.91100000000000003</v>
      </c>
      <c r="Y68" s="659">
        <v>4.5999999999999996</v>
      </c>
    </row>
    <row r="69" spans="2:25" ht="18" customHeight="1" x14ac:dyDescent="0.2">
      <c r="B69" s="649" t="s">
        <v>1682</v>
      </c>
      <c r="C69" s="841" t="s">
        <v>1600</v>
      </c>
      <c r="D69" s="842"/>
      <c r="E69" s="842"/>
      <c r="F69" s="842"/>
      <c r="G69" s="843" t="s">
        <v>1683</v>
      </c>
      <c r="H69" s="844"/>
      <c r="I69" s="844"/>
      <c r="J69" s="844"/>
      <c r="K69" s="844"/>
      <c r="L69" s="845"/>
      <c r="M69" s="778">
        <v>2</v>
      </c>
      <c r="N69" s="780">
        <v>1</v>
      </c>
      <c r="O69" s="652">
        <v>0.1875</v>
      </c>
      <c r="P69" s="679"/>
      <c r="Q69" s="780">
        <v>2</v>
      </c>
      <c r="R69" s="713"/>
      <c r="S69" s="781">
        <f t="shared" si="1"/>
        <v>2</v>
      </c>
      <c r="T69" s="697">
        <v>0.375</v>
      </c>
      <c r="U69" s="655">
        <v>47</v>
      </c>
      <c r="V69" s="656">
        <v>45</v>
      </c>
      <c r="W69" s="677">
        <v>0.95744680851063835</v>
      </c>
      <c r="X69" s="678">
        <v>0.93300000000000005</v>
      </c>
      <c r="Y69" s="659">
        <v>4.8</v>
      </c>
    </row>
    <row r="70" spans="2:25" ht="18" customHeight="1" x14ac:dyDescent="0.2">
      <c r="B70" s="649" t="s">
        <v>1684</v>
      </c>
      <c r="C70" s="841" t="s">
        <v>1600</v>
      </c>
      <c r="D70" s="842"/>
      <c r="E70" s="842"/>
      <c r="F70" s="842"/>
      <c r="G70" s="843" t="s">
        <v>1685</v>
      </c>
      <c r="H70" s="844"/>
      <c r="I70" s="844"/>
      <c r="J70" s="844"/>
      <c r="K70" s="844"/>
      <c r="L70" s="845"/>
      <c r="M70" s="778">
        <v>2</v>
      </c>
      <c r="N70" s="780">
        <v>1</v>
      </c>
      <c r="O70" s="652">
        <v>0.1875</v>
      </c>
      <c r="P70" s="679"/>
      <c r="Q70" s="780">
        <v>2</v>
      </c>
      <c r="R70" s="713"/>
      <c r="S70" s="781">
        <f t="shared" si="1"/>
        <v>2</v>
      </c>
      <c r="T70" s="697">
        <v>0.375</v>
      </c>
      <c r="U70" s="655">
        <v>50</v>
      </c>
      <c r="V70" s="656">
        <v>44</v>
      </c>
      <c r="W70" s="677">
        <v>0.88</v>
      </c>
      <c r="X70" s="678">
        <v>0.873</v>
      </c>
      <c r="Y70" s="659">
        <v>4.5</v>
      </c>
    </row>
    <row r="71" spans="2:25" ht="18" customHeight="1" x14ac:dyDescent="0.2">
      <c r="B71" s="649" t="s">
        <v>1686</v>
      </c>
      <c r="C71" s="841" t="s">
        <v>1600</v>
      </c>
      <c r="D71" s="842"/>
      <c r="E71" s="842"/>
      <c r="F71" s="842"/>
      <c r="G71" s="843" t="s">
        <v>1687</v>
      </c>
      <c r="H71" s="844"/>
      <c r="I71" s="844"/>
      <c r="J71" s="844"/>
      <c r="K71" s="844"/>
      <c r="L71" s="845"/>
      <c r="M71" s="778">
        <v>2</v>
      </c>
      <c r="N71" s="780">
        <v>1</v>
      </c>
      <c r="O71" s="652">
        <v>0.1875</v>
      </c>
      <c r="P71" s="679"/>
      <c r="Q71" s="780">
        <v>2</v>
      </c>
      <c r="R71" s="713"/>
      <c r="S71" s="781">
        <f t="shared" si="1"/>
        <v>2</v>
      </c>
      <c r="T71" s="697">
        <v>0.375</v>
      </c>
      <c r="U71" s="655">
        <v>49</v>
      </c>
      <c r="V71" s="656">
        <v>41</v>
      </c>
      <c r="W71" s="677">
        <v>0.83673469387755106</v>
      </c>
      <c r="X71" s="678">
        <v>0.90800000000000003</v>
      </c>
      <c r="Y71" s="659">
        <v>4.5999999999999996</v>
      </c>
    </row>
    <row r="72" spans="2:25" ht="18" customHeight="1" x14ac:dyDescent="0.2">
      <c r="B72" s="649" t="s">
        <v>1688</v>
      </c>
      <c r="C72" s="841" t="s">
        <v>1600</v>
      </c>
      <c r="D72" s="842"/>
      <c r="E72" s="842"/>
      <c r="F72" s="842"/>
      <c r="G72" s="843" t="s">
        <v>1689</v>
      </c>
      <c r="H72" s="844"/>
      <c r="I72" s="844"/>
      <c r="J72" s="844"/>
      <c r="K72" s="844"/>
      <c r="L72" s="845"/>
      <c r="M72" s="778">
        <v>2</v>
      </c>
      <c r="N72" s="780">
        <v>1</v>
      </c>
      <c r="O72" s="652">
        <v>0.1875</v>
      </c>
      <c r="P72" s="679"/>
      <c r="Q72" s="780">
        <v>2</v>
      </c>
      <c r="R72" s="713"/>
      <c r="S72" s="781">
        <f t="shared" si="1"/>
        <v>2</v>
      </c>
      <c r="T72" s="696">
        <v>0.375</v>
      </c>
      <c r="U72" s="655">
        <v>61</v>
      </c>
      <c r="V72" s="656">
        <v>55</v>
      </c>
      <c r="W72" s="677">
        <v>0.90163934426229508</v>
      </c>
      <c r="X72" s="678">
        <v>0.85699999999999998</v>
      </c>
      <c r="Y72" s="659">
        <v>4.4000000000000004</v>
      </c>
    </row>
    <row r="73" spans="2:25" ht="18" customHeight="1" x14ac:dyDescent="0.2">
      <c r="B73" s="649" t="s">
        <v>1690</v>
      </c>
      <c r="C73" s="841" t="s">
        <v>1600</v>
      </c>
      <c r="D73" s="842"/>
      <c r="E73" s="842"/>
      <c r="F73" s="842"/>
      <c r="G73" s="843" t="s">
        <v>1691</v>
      </c>
      <c r="H73" s="844"/>
      <c r="I73" s="844"/>
      <c r="J73" s="844"/>
      <c r="K73" s="844"/>
      <c r="L73" s="845"/>
      <c r="M73" s="778">
        <v>2</v>
      </c>
      <c r="N73" s="780">
        <v>1</v>
      </c>
      <c r="O73" s="652">
        <v>0.1875</v>
      </c>
      <c r="P73" s="679"/>
      <c r="Q73" s="780">
        <v>2</v>
      </c>
      <c r="R73" s="713"/>
      <c r="S73" s="781">
        <f t="shared" si="1"/>
        <v>2</v>
      </c>
      <c r="T73" s="696">
        <v>0.375</v>
      </c>
      <c r="U73" s="655">
        <v>36</v>
      </c>
      <c r="V73" s="656">
        <v>28</v>
      </c>
      <c r="W73" s="677">
        <v>0.77777777777777779</v>
      </c>
      <c r="X73" s="678">
        <v>0.873</v>
      </c>
      <c r="Y73" s="659">
        <v>4.5999999999999996</v>
      </c>
    </row>
    <row r="74" spans="2:25" ht="18" customHeight="1" x14ac:dyDescent="0.2">
      <c r="B74" s="649" t="s">
        <v>1692</v>
      </c>
      <c r="C74" s="841" t="s">
        <v>1600</v>
      </c>
      <c r="D74" s="842"/>
      <c r="E74" s="842"/>
      <c r="F74" s="842"/>
      <c r="G74" s="843" t="s">
        <v>1693</v>
      </c>
      <c r="H74" s="844"/>
      <c r="I74" s="844"/>
      <c r="J74" s="844"/>
      <c r="K74" s="844"/>
      <c r="L74" s="845"/>
      <c r="M74" s="778">
        <v>2</v>
      </c>
      <c r="N74" s="780">
        <v>1</v>
      </c>
      <c r="O74" s="652">
        <v>0.16666666666666666</v>
      </c>
      <c r="P74" s="679"/>
      <c r="Q74" s="780">
        <v>2</v>
      </c>
      <c r="R74" s="713"/>
      <c r="S74" s="781">
        <f t="shared" si="1"/>
        <v>2</v>
      </c>
      <c r="T74" s="696">
        <v>0.33333333333333331</v>
      </c>
      <c r="U74" s="655">
        <v>6</v>
      </c>
      <c r="V74" s="656">
        <v>6</v>
      </c>
      <c r="W74" s="677">
        <v>1</v>
      </c>
      <c r="X74" s="678">
        <v>0.9</v>
      </c>
      <c r="Y74" s="659">
        <v>4.5999999999999996</v>
      </c>
    </row>
    <row r="75" spans="2:25" ht="18" customHeight="1" x14ac:dyDescent="0.2">
      <c r="B75" s="649" t="s">
        <v>1694</v>
      </c>
      <c r="C75" s="841" t="s">
        <v>1600</v>
      </c>
      <c r="D75" s="842"/>
      <c r="E75" s="842"/>
      <c r="F75" s="842"/>
      <c r="G75" s="843" t="s">
        <v>1695</v>
      </c>
      <c r="H75" s="844"/>
      <c r="I75" s="844"/>
      <c r="J75" s="844"/>
      <c r="K75" s="844"/>
      <c r="L75" s="845"/>
      <c r="M75" s="778">
        <v>2</v>
      </c>
      <c r="N75" s="780">
        <v>1</v>
      </c>
      <c r="O75" s="652">
        <v>0.16666666666666666</v>
      </c>
      <c r="P75" s="679"/>
      <c r="Q75" s="780">
        <v>2</v>
      </c>
      <c r="R75" s="713"/>
      <c r="S75" s="781">
        <f t="shared" si="1"/>
        <v>2</v>
      </c>
      <c r="T75" s="696">
        <v>0.33333333333333331</v>
      </c>
      <c r="U75" s="655">
        <v>14</v>
      </c>
      <c r="V75" s="656">
        <v>14</v>
      </c>
      <c r="W75" s="677">
        <v>1</v>
      </c>
      <c r="X75" s="678">
        <v>0.85</v>
      </c>
      <c r="Y75" s="659">
        <v>4.5</v>
      </c>
    </row>
    <row r="76" spans="2:25" ht="18" customHeight="1" x14ac:dyDescent="0.2">
      <c r="B76" s="680" t="s">
        <v>1696</v>
      </c>
      <c r="C76" s="841" t="s">
        <v>1607</v>
      </c>
      <c r="D76" s="842"/>
      <c r="E76" s="842"/>
      <c r="F76" s="842"/>
      <c r="G76" s="681" t="s">
        <v>1608</v>
      </c>
      <c r="H76" s="682"/>
      <c r="I76" s="682"/>
      <c r="J76" s="682"/>
      <c r="K76" s="682"/>
      <c r="L76" s="683"/>
      <c r="M76" s="778">
        <v>4</v>
      </c>
      <c r="N76" s="780">
        <v>1</v>
      </c>
      <c r="O76" s="652">
        <v>0.29166666666666669</v>
      </c>
      <c r="P76" s="679"/>
      <c r="Q76" s="780">
        <v>4</v>
      </c>
      <c r="R76" s="713"/>
      <c r="S76" s="781">
        <f t="shared" si="1"/>
        <v>4</v>
      </c>
      <c r="T76" s="696">
        <v>1.1666666666666667</v>
      </c>
      <c r="U76" s="655">
        <v>112</v>
      </c>
      <c r="V76" s="656">
        <v>103</v>
      </c>
      <c r="W76" s="677">
        <v>0.9196428571428571</v>
      </c>
      <c r="X76" s="678">
        <v>0.91900000000000004</v>
      </c>
      <c r="Y76" s="659">
        <v>4.7</v>
      </c>
    </row>
    <row r="77" spans="2:25" ht="18" customHeight="1" x14ac:dyDescent="0.2">
      <c r="B77" s="649" t="s">
        <v>1697</v>
      </c>
      <c r="C77" s="841" t="s">
        <v>1607</v>
      </c>
      <c r="D77" s="842"/>
      <c r="E77" s="842"/>
      <c r="F77" s="842"/>
      <c r="G77" s="843" t="s">
        <v>1609</v>
      </c>
      <c r="H77" s="844"/>
      <c r="I77" s="844"/>
      <c r="J77" s="844"/>
      <c r="K77" s="844"/>
      <c r="L77" s="845"/>
      <c r="M77" s="778">
        <v>4</v>
      </c>
      <c r="N77" s="780">
        <v>1</v>
      </c>
      <c r="O77" s="652">
        <v>0.29166666666666669</v>
      </c>
      <c r="P77" s="679"/>
      <c r="Q77" s="780">
        <v>4</v>
      </c>
      <c r="R77" s="713"/>
      <c r="S77" s="781">
        <f t="shared" si="1"/>
        <v>4</v>
      </c>
      <c r="T77" s="696">
        <v>1.1666666666666667</v>
      </c>
      <c r="U77" s="655">
        <v>115</v>
      </c>
      <c r="V77" s="656">
        <v>106</v>
      </c>
      <c r="W77" s="677">
        <v>0.92173913043478262</v>
      </c>
      <c r="X77" s="678">
        <v>0.89800000000000002</v>
      </c>
      <c r="Y77" s="659">
        <v>4.5999999999999996</v>
      </c>
    </row>
    <row r="78" spans="2:25" ht="18" customHeight="1" x14ac:dyDescent="0.2">
      <c r="B78" s="649" t="s">
        <v>1698</v>
      </c>
      <c r="C78" s="841" t="s">
        <v>1607</v>
      </c>
      <c r="D78" s="842"/>
      <c r="E78" s="842"/>
      <c r="F78" s="842"/>
      <c r="G78" s="843" t="s">
        <v>1610</v>
      </c>
      <c r="H78" s="844"/>
      <c r="I78" s="844"/>
      <c r="J78" s="844"/>
      <c r="K78" s="844"/>
      <c r="L78" s="845"/>
      <c r="M78" s="778">
        <v>3</v>
      </c>
      <c r="N78" s="780">
        <v>1</v>
      </c>
      <c r="O78" s="652">
        <v>0.29166666666666669</v>
      </c>
      <c r="P78" s="679"/>
      <c r="Q78" s="780">
        <v>3</v>
      </c>
      <c r="R78" s="713"/>
      <c r="S78" s="781">
        <f t="shared" si="1"/>
        <v>3</v>
      </c>
      <c r="T78" s="696">
        <v>0.875</v>
      </c>
      <c r="U78" s="655">
        <v>183</v>
      </c>
      <c r="V78" s="656">
        <v>164</v>
      </c>
      <c r="W78" s="677">
        <v>0.89617486338797814</v>
      </c>
      <c r="X78" s="678">
        <v>0.86799999999999999</v>
      </c>
      <c r="Y78" s="659">
        <v>4.3</v>
      </c>
    </row>
    <row r="79" spans="2:25" ht="18" customHeight="1" x14ac:dyDescent="0.2">
      <c r="B79" s="649" t="s">
        <v>1699</v>
      </c>
      <c r="C79" s="841" t="s">
        <v>1607</v>
      </c>
      <c r="D79" s="842"/>
      <c r="E79" s="842"/>
      <c r="F79" s="842"/>
      <c r="G79" s="843" t="s">
        <v>1700</v>
      </c>
      <c r="H79" s="844"/>
      <c r="I79" s="844"/>
      <c r="J79" s="844"/>
      <c r="K79" s="844"/>
      <c r="L79" s="845"/>
      <c r="M79" s="778">
        <v>3</v>
      </c>
      <c r="N79" s="780">
        <v>2</v>
      </c>
      <c r="O79" s="652">
        <v>0.58333333333333337</v>
      </c>
      <c r="P79" s="679"/>
      <c r="Q79" s="780">
        <v>6</v>
      </c>
      <c r="R79" s="713"/>
      <c r="S79" s="781">
        <f t="shared" si="1"/>
        <v>6</v>
      </c>
      <c r="T79" s="696">
        <v>1.75</v>
      </c>
      <c r="U79" s="655">
        <v>201</v>
      </c>
      <c r="V79" s="656">
        <v>158</v>
      </c>
      <c r="W79" s="677">
        <v>0.78606965174129351</v>
      </c>
      <c r="X79" s="678">
        <v>0.80100000000000005</v>
      </c>
      <c r="Y79" s="693">
        <v>4</v>
      </c>
    </row>
    <row r="80" spans="2:25" ht="18" customHeight="1" x14ac:dyDescent="0.2">
      <c r="B80" s="649">
        <v>16</v>
      </c>
      <c r="C80" s="841" t="s">
        <v>1607</v>
      </c>
      <c r="D80" s="842"/>
      <c r="E80" s="842"/>
      <c r="F80" s="842"/>
      <c r="G80" s="681" t="s">
        <v>1701</v>
      </c>
      <c r="H80" s="682"/>
      <c r="I80" s="682"/>
      <c r="J80" s="682"/>
      <c r="K80" s="682"/>
      <c r="L80" s="683"/>
      <c r="M80" s="778">
        <v>1</v>
      </c>
      <c r="N80" s="780">
        <v>1</v>
      </c>
      <c r="O80" s="652">
        <v>0.29166666666666669</v>
      </c>
      <c r="P80" s="679"/>
      <c r="Q80" s="780">
        <v>1</v>
      </c>
      <c r="R80" s="713"/>
      <c r="S80" s="781">
        <f t="shared" si="1"/>
        <v>1</v>
      </c>
      <c r="T80" s="696">
        <v>0.29166666666666669</v>
      </c>
      <c r="U80" s="655">
        <v>25</v>
      </c>
      <c r="V80" s="656">
        <v>21</v>
      </c>
      <c r="W80" s="677">
        <v>0.84</v>
      </c>
      <c r="X80" s="678">
        <v>0.82599999999999996</v>
      </c>
      <c r="Y80" s="659">
        <v>4.5</v>
      </c>
    </row>
    <row r="81" spans="2:25" ht="18" customHeight="1" x14ac:dyDescent="0.2">
      <c r="B81" s="649" t="s">
        <v>1702</v>
      </c>
      <c r="C81" s="841" t="s">
        <v>1611</v>
      </c>
      <c r="D81" s="842"/>
      <c r="E81" s="842"/>
      <c r="F81" s="842"/>
      <c r="G81" s="843" t="s">
        <v>1703</v>
      </c>
      <c r="H81" s="844"/>
      <c r="I81" s="844"/>
      <c r="J81" s="844"/>
      <c r="K81" s="844"/>
      <c r="L81" s="845"/>
      <c r="M81" s="778">
        <v>3</v>
      </c>
      <c r="N81" s="780">
        <v>1</v>
      </c>
      <c r="O81" s="652">
        <v>0.29166666666666669</v>
      </c>
      <c r="P81" s="679"/>
      <c r="Q81" s="780">
        <v>3</v>
      </c>
      <c r="R81" s="713"/>
      <c r="S81" s="781">
        <f t="shared" si="1"/>
        <v>3</v>
      </c>
      <c r="T81" s="696">
        <v>0.875</v>
      </c>
      <c r="U81" s="655">
        <v>-171</v>
      </c>
      <c r="V81" s="656">
        <v>-157</v>
      </c>
      <c r="W81" s="684" t="s">
        <v>1582</v>
      </c>
      <c r="X81" s="678">
        <v>0.78700000000000003</v>
      </c>
      <c r="Y81" s="693">
        <v>4</v>
      </c>
    </row>
    <row r="82" spans="2:25" ht="18" customHeight="1" x14ac:dyDescent="0.2">
      <c r="B82" s="649" t="s">
        <v>1704</v>
      </c>
      <c r="C82" s="841" t="s">
        <v>1611</v>
      </c>
      <c r="D82" s="842"/>
      <c r="E82" s="842"/>
      <c r="F82" s="842"/>
      <c r="G82" s="843" t="s">
        <v>1612</v>
      </c>
      <c r="H82" s="844"/>
      <c r="I82" s="844"/>
      <c r="J82" s="844"/>
      <c r="K82" s="844"/>
      <c r="L82" s="845"/>
      <c r="M82" s="778">
        <v>2</v>
      </c>
      <c r="N82" s="780">
        <v>1</v>
      </c>
      <c r="O82" s="652">
        <v>0.29166666666666669</v>
      </c>
      <c r="P82" s="679"/>
      <c r="Q82" s="780">
        <v>2</v>
      </c>
      <c r="R82" s="713"/>
      <c r="S82" s="781">
        <f t="shared" si="1"/>
        <v>2</v>
      </c>
      <c r="T82" s="696">
        <v>0.58333333333333337</v>
      </c>
      <c r="U82" s="655">
        <v>83</v>
      </c>
      <c r="V82" s="656">
        <v>51</v>
      </c>
      <c r="W82" s="677">
        <v>0.61445783132530118</v>
      </c>
      <c r="X82" s="678">
        <v>0.82699999999999996</v>
      </c>
      <c r="Y82" s="659">
        <v>4.3</v>
      </c>
    </row>
    <row r="83" spans="2:25" ht="18" customHeight="1" x14ac:dyDescent="0.2">
      <c r="B83" s="649" t="s">
        <v>1704</v>
      </c>
      <c r="C83" s="841" t="s">
        <v>1611</v>
      </c>
      <c r="D83" s="842"/>
      <c r="E83" s="842"/>
      <c r="F83" s="842"/>
      <c r="G83" s="843" t="s">
        <v>1613</v>
      </c>
      <c r="H83" s="844"/>
      <c r="I83" s="844"/>
      <c r="J83" s="844"/>
      <c r="K83" s="844"/>
      <c r="L83" s="845"/>
      <c r="M83" s="778">
        <v>1</v>
      </c>
      <c r="N83" s="780">
        <v>1</v>
      </c>
      <c r="O83" s="652">
        <v>0.33333333333333331</v>
      </c>
      <c r="P83" s="679"/>
      <c r="Q83" s="780">
        <v>1</v>
      </c>
      <c r="R83" s="713"/>
      <c r="S83" s="781">
        <f t="shared" si="1"/>
        <v>1</v>
      </c>
      <c r="T83" s="696">
        <v>0.54166666666666663</v>
      </c>
      <c r="U83" s="655">
        <v>8</v>
      </c>
      <c r="V83" s="656">
        <v>6</v>
      </c>
      <c r="W83" s="677">
        <v>0.75</v>
      </c>
      <c r="X83" s="678">
        <v>0.81699999999999995</v>
      </c>
      <c r="Y83" s="693">
        <v>4</v>
      </c>
    </row>
    <row r="84" spans="2:25" ht="18" customHeight="1" x14ac:dyDescent="0.2">
      <c r="B84" s="649" t="s">
        <v>1705</v>
      </c>
      <c r="C84" s="841" t="s">
        <v>1611</v>
      </c>
      <c r="D84" s="842"/>
      <c r="E84" s="842"/>
      <c r="F84" s="842"/>
      <c r="G84" s="843" t="s">
        <v>1706</v>
      </c>
      <c r="H84" s="844"/>
      <c r="I84" s="844"/>
      <c r="J84" s="844"/>
      <c r="K84" s="844"/>
      <c r="L84" s="845"/>
      <c r="M84" s="778">
        <v>2</v>
      </c>
      <c r="N84" s="780">
        <v>1</v>
      </c>
      <c r="O84" s="652">
        <v>0.29166666666666669</v>
      </c>
      <c r="P84" s="679"/>
      <c r="Q84" s="780">
        <v>2</v>
      </c>
      <c r="R84" s="713"/>
      <c r="S84" s="781">
        <f t="shared" si="1"/>
        <v>2</v>
      </c>
      <c r="T84" s="696">
        <v>0.58333333333333337</v>
      </c>
      <c r="U84" s="655">
        <v>49</v>
      </c>
      <c r="V84" s="656">
        <v>35</v>
      </c>
      <c r="W84" s="677">
        <v>0.7142857142857143</v>
      </c>
      <c r="X84" s="678">
        <v>0.82399999999999995</v>
      </c>
      <c r="Y84" s="659">
        <v>4.3</v>
      </c>
    </row>
    <row r="85" spans="2:25" ht="18" customHeight="1" x14ac:dyDescent="0.2">
      <c r="B85" s="649" t="s">
        <v>1705</v>
      </c>
      <c r="C85" s="841" t="s">
        <v>1611</v>
      </c>
      <c r="D85" s="842"/>
      <c r="E85" s="842"/>
      <c r="F85" s="842"/>
      <c r="G85" s="843" t="s">
        <v>1707</v>
      </c>
      <c r="H85" s="844"/>
      <c r="I85" s="844"/>
      <c r="J85" s="844"/>
      <c r="K85" s="844"/>
      <c r="L85" s="845"/>
      <c r="M85" s="778"/>
      <c r="N85" s="780"/>
      <c r="O85" s="685"/>
      <c r="P85" s="679"/>
      <c r="Q85" s="784"/>
      <c r="R85" s="713"/>
      <c r="S85" s="781">
        <f t="shared" si="1"/>
        <v>0</v>
      </c>
      <c r="T85" s="705"/>
      <c r="U85" s="655">
        <v>5</v>
      </c>
      <c r="V85" s="656">
        <v>3</v>
      </c>
      <c r="W85" s="677">
        <v>0.6</v>
      </c>
      <c r="X85" s="686" t="s">
        <v>449</v>
      </c>
      <c r="Y85" s="659" t="s">
        <v>1582</v>
      </c>
    </row>
    <row r="86" spans="2:25" ht="18" customHeight="1" x14ac:dyDescent="0.2">
      <c r="B86" s="649" t="s">
        <v>1708</v>
      </c>
      <c r="C86" s="841" t="s">
        <v>1611</v>
      </c>
      <c r="D86" s="842"/>
      <c r="E86" s="842"/>
      <c r="F86" s="842"/>
      <c r="G86" s="843" t="s">
        <v>1614</v>
      </c>
      <c r="H86" s="844"/>
      <c r="I86" s="844"/>
      <c r="J86" s="844"/>
      <c r="K86" s="844"/>
      <c r="L86" s="845"/>
      <c r="M86" s="778">
        <v>1</v>
      </c>
      <c r="N86" s="780">
        <v>1</v>
      </c>
      <c r="O86" s="652">
        <v>0.29166666666666669</v>
      </c>
      <c r="P86" s="679"/>
      <c r="Q86" s="780">
        <v>1</v>
      </c>
      <c r="R86" s="713"/>
      <c r="S86" s="781">
        <f t="shared" si="1"/>
        <v>1</v>
      </c>
      <c r="T86" s="696">
        <v>0.29166666666666669</v>
      </c>
      <c r="U86" s="655">
        <v>33</v>
      </c>
      <c r="V86" s="656">
        <v>20</v>
      </c>
      <c r="W86" s="677">
        <v>0.60606060606060608</v>
      </c>
      <c r="X86" s="678">
        <v>0.86399999999999999</v>
      </c>
      <c r="Y86" s="659">
        <v>4.4000000000000004</v>
      </c>
    </row>
    <row r="87" spans="2:25" ht="18" customHeight="1" x14ac:dyDescent="0.2">
      <c r="B87" s="649" t="s">
        <v>1708</v>
      </c>
      <c r="C87" s="841" t="s">
        <v>1611</v>
      </c>
      <c r="D87" s="842"/>
      <c r="E87" s="842"/>
      <c r="F87" s="842"/>
      <c r="G87" s="843" t="s">
        <v>1615</v>
      </c>
      <c r="H87" s="844"/>
      <c r="I87" s="844"/>
      <c r="J87" s="844"/>
      <c r="K87" s="844"/>
      <c r="L87" s="845"/>
      <c r="M87" s="778"/>
      <c r="N87" s="780"/>
      <c r="O87" s="685"/>
      <c r="P87" s="679"/>
      <c r="Q87" s="784"/>
      <c r="R87" s="713"/>
      <c r="S87" s="781">
        <f t="shared" si="1"/>
        <v>0</v>
      </c>
      <c r="T87" s="705"/>
      <c r="U87" s="655">
        <v>4</v>
      </c>
      <c r="V87" s="656">
        <v>2</v>
      </c>
      <c r="W87" s="677">
        <v>0.5</v>
      </c>
      <c r="X87" s="686" t="s">
        <v>449</v>
      </c>
      <c r="Y87" s="659" t="s">
        <v>1582</v>
      </c>
    </row>
    <row r="88" spans="2:25" ht="18" customHeight="1" x14ac:dyDescent="0.2">
      <c r="B88" s="649" t="s">
        <v>1709</v>
      </c>
      <c r="C88" s="841" t="s">
        <v>1611</v>
      </c>
      <c r="D88" s="842"/>
      <c r="E88" s="842"/>
      <c r="F88" s="842"/>
      <c r="G88" s="843" t="s">
        <v>1710</v>
      </c>
      <c r="H88" s="844"/>
      <c r="I88" s="844"/>
      <c r="J88" s="844"/>
      <c r="K88" s="844"/>
      <c r="L88" s="845"/>
      <c r="M88" s="778">
        <v>1</v>
      </c>
      <c r="N88" s="780">
        <v>1</v>
      </c>
      <c r="O88" s="652">
        <v>0.29166666666666669</v>
      </c>
      <c r="P88" s="679"/>
      <c r="Q88" s="780">
        <v>1</v>
      </c>
      <c r="R88" s="713"/>
      <c r="S88" s="781">
        <f t="shared" si="1"/>
        <v>1</v>
      </c>
      <c r="T88" s="696">
        <v>0.29166666666666669</v>
      </c>
      <c r="U88" s="655">
        <v>31</v>
      </c>
      <c r="V88" s="656">
        <v>20</v>
      </c>
      <c r="W88" s="677">
        <v>0.64516129032258063</v>
      </c>
      <c r="X88" s="678">
        <v>0.84299999999999997</v>
      </c>
      <c r="Y88" s="659">
        <v>4.4000000000000004</v>
      </c>
    </row>
    <row r="89" spans="2:25" ht="18" customHeight="1" x14ac:dyDescent="0.2">
      <c r="B89" s="649" t="s">
        <v>1709</v>
      </c>
      <c r="C89" s="841" t="s">
        <v>1611</v>
      </c>
      <c r="D89" s="842"/>
      <c r="E89" s="842"/>
      <c r="F89" s="842"/>
      <c r="G89" s="843" t="s">
        <v>1711</v>
      </c>
      <c r="H89" s="844"/>
      <c r="I89" s="844"/>
      <c r="J89" s="844"/>
      <c r="K89" s="844"/>
      <c r="L89" s="845"/>
      <c r="M89" s="778"/>
      <c r="N89" s="780"/>
      <c r="O89" s="685"/>
      <c r="P89" s="679"/>
      <c r="Q89" s="784"/>
      <c r="R89" s="713"/>
      <c r="S89" s="781">
        <f t="shared" si="1"/>
        <v>0</v>
      </c>
      <c r="T89" s="705"/>
      <c r="U89" s="655">
        <v>5</v>
      </c>
      <c r="V89" s="656">
        <v>3</v>
      </c>
      <c r="W89" s="677">
        <v>0.6</v>
      </c>
      <c r="X89" s="686" t="s">
        <v>449</v>
      </c>
      <c r="Y89" s="659" t="s">
        <v>1582</v>
      </c>
    </row>
    <row r="90" spans="2:25" ht="18" customHeight="1" x14ac:dyDescent="0.2">
      <c r="B90" s="661">
        <v>18</v>
      </c>
      <c r="C90" s="850" t="s">
        <v>1616</v>
      </c>
      <c r="D90" s="851"/>
      <c r="E90" s="851"/>
      <c r="F90" s="851"/>
      <c r="G90" s="852" t="s">
        <v>1730</v>
      </c>
      <c r="H90" s="851"/>
      <c r="I90" s="851"/>
      <c r="J90" s="851"/>
      <c r="K90" s="851"/>
      <c r="L90" s="853"/>
      <c r="M90" s="789">
        <v>1</v>
      </c>
      <c r="N90" s="792"/>
      <c r="O90" s="800"/>
      <c r="P90" s="687">
        <v>0.16666666666666666</v>
      </c>
      <c r="Q90" s="801"/>
      <c r="R90" s="708">
        <v>1</v>
      </c>
      <c r="S90" s="781">
        <f t="shared" si="1"/>
        <v>1</v>
      </c>
      <c r="T90" s="698">
        <v>0.16666666666666666</v>
      </c>
      <c r="U90" s="662">
        <v>403</v>
      </c>
      <c r="V90" s="663">
        <v>374</v>
      </c>
      <c r="W90" s="688">
        <v>0.92803970223325061</v>
      </c>
      <c r="X90" s="689">
        <v>0.86799999999999999</v>
      </c>
      <c r="Y90" s="666">
        <v>4.2</v>
      </c>
    </row>
    <row r="91" spans="2:25" ht="18" customHeight="1" x14ac:dyDescent="0.2">
      <c r="B91" s="825"/>
      <c r="C91" s="826"/>
      <c r="D91" s="826"/>
      <c r="E91" s="826"/>
      <c r="F91" s="826"/>
      <c r="G91" s="829"/>
      <c r="H91" s="826"/>
      <c r="I91" s="826"/>
      <c r="J91" s="826"/>
      <c r="K91" s="826"/>
      <c r="L91" s="830"/>
      <c r="M91" s="833">
        <f>SUM(M52:M90)</f>
        <v>99</v>
      </c>
      <c r="N91" s="835">
        <v>43</v>
      </c>
      <c r="O91" s="846">
        <f>SUBTOTAL(109,O52:O90)</f>
        <v>10.958333333333332</v>
      </c>
      <c r="P91" s="848">
        <f>SUBTOTAL(109,P52:P90)</f>
        <v>1.3125</v>
      </c>
      <c r="Q91" s="813">
        <f>SUM(Q52:Q90)</f>
        <v>115</v>
      </c>
      <c r="R91" s="815">
        <f>SUBTOTAL(109,R52:R90)</f>
        <v>7</v>
      </c>
      <c r="S91" s="837">
        <f>SUM(S52:S90)</f>
        <v>122</v>
      </c>
      <c r="T91" s="839">
        <f>SUBTOTAL(109,T52:T90)</f>
        <v>32.0625</v>
      </c>
      <c r="U91" s="817">
        <v>4733</v>
      </c>
      <c r="V91" s="819">
        <v>4139</v>
      </c>
      <c r="W91" s="821">
        <v>0.87449820409888002</v>
      </c>
      <c r="X91" s="823">
        <f>SUBTOTAL(101,X52:X90)</f>
        <v>0.86241666666666683</v>
      </c>
      <c r="Y91" s="810">
        <v>4.4388888888888891</v>
      </c>
    </row>
    <row r="92" spans="2:25" ht="18" customHeight="1" thickBot="1" x14ac:dyDescent="0.25">
      <c r="B92" s="827"/>
      <c r="C92" s="828"/>
      <c r="D92" s="828"/>
      <c r="E92" s="828"/>
      <c r="F92" s="828"/>
      <c r="G92" s="831"/>
      <c r="H92" s="828"/>
      <c r="I92" s="828"/>
      <c r="J92" s="828"/>
      <c r="K92" s="828"/>
      <c r="L92" s="832"/>
      <c r="M92" s="834"/>
      <c r="N92" s="836"/>
      <c r="O92" s="847"/>
      <c r="P92" s="849"/>
      <c r="Q92" s="814"/>
      <c r="R92" s="816"/>
      <c r="S92" s="838"/>
      <c r="T92" s="840"/>
      <c r="U92" s="818"/>
      <c r="V92" s="820"/>
      <c r="W92" s="822"/>
      <c r="X92" s="824"/>
      <c r="Y92" s="811"/>
    </row>
    <row r="93" spans="2:25" ht="19.95" customHeight="1" x14ac:dyDescent="0.2">
      <c r="T93" s="730"/>
      <c r="U93" s="669">
        <f>U81</f>
        <v>-171</v>
      </c>
      <c r="V93" s="669">
        <f>V81</f>
        <v>-157</v>
      </c>
      <c r="W93" s="733"/>
    </row>
    <row r="94" spans="2:25" ht="19.95" customHeight="1" x14ac:dyDescent="0.2">
      <c r="B94" s="690" t="s">
        <v>1712</v>
      </c>
    </row>
    <row r="95" spans="2:25" ht="19.95" customHeight="1" x14ac:dyDescent="0.2">
      <c r="B95" s="629"/>
      <c r="C95" s="803" t="s">
        <v>1713</v>
      </c>
      <c r="D95" s="803"/>
      <c r="E95" s="803"/>
      <c r="F95" s="803"/>
      <c r="G95" s="803"/>
      <c r="H95" s="803"/>
      <c r="I95" s="803"/>
      <c r="J95" s="803"/>
      <c r="K95" s="803"/>
      <c r="L95" s="803"/>
      <c r="M95" s="803"/>
      <c r="N95" s="803"/>
      <c r="O95" s="803"/>
      <c r="P95" s="803"/>
      <c r="Q95" s="803"/>
      <c r="R95" s="803"/>
      <c r="S95" s="803"/>
      <c r="T95" s="803"/>
      <c r="U95" s="803"/>
      <c r="V95" s="803"/>
      <c r="W95" s="803"/>
      <c r="X95" s="803"/>
      <c r="Y95" s="803"/>
    </row>
    <row r="96" spans="2:25" ht="22.2" customHeight="1" x14ac:dyDescent="0.2">
      <c r="C96" s="812" t="s">
        <v>1761</v>
      </c>
      <c r="D96" s="812"/>
      <c r="E96" s="812"/>
      <c r="F96" s="812"/>
      <c r="G96" s="812"/>
      <c r="H96" s="812"/>
      <c r="I96" s="812"/>
      <c r="J96" s="812"/>
      <c r="K96" s="812"/>
      <c r="L96" s="812"/>
      <c r="M96" s="812"/>
      <c r="N96" s="812"/>
      <c r="O96" s="812"/>
      <c r="P96" s="812"/>
      <c r="Q96" s="812"/>
      <c r="R96" s="812"/>
      <c r="S96" s="812"/>
      <c r="T96" s="812"/>
      <c r="U96" s="812"/>
      <c r="V96" s="812"/>
      <c r="W96" s="812"/>
      <c r="X96" s="812"/>
      <c r="Y96" s="812"/>
    </row>
    <row r="97" spans="3:25" ht="35.4" customHeight="1" x14ac:dyDescent="0.2">
      <c r="C97" s="812" t="s">
        <v>1827</v>
      </c>
      <c r="D97" s="803"/>
      <c r="E97" s="803"/>
      <c r="F97" s="803"/>
      <c r="G97" s="803"/>
      <c r="H97" s="803"/>
      <c r="I97" s="803"/>
      <c r="J97" s="803"/>
      <c r="K97" s="803"/>
      <c r="L97" s="803"/>
      <c r="M97" s="803"/>
      <c r="N97" s="803"/>
      <c r="O97" s="803"/>
      <c r="P97" s="803"/>
      <c r="Q97" s="803"/>
      <c r="R97" s="803"/>
      <c r="S97" s="803"/>
      <c r="T97" s="803"/>
      <c r="U97" s="803"/>
      <c r="V97" s="803"/>
      <c r="W97" s="803"/>
      <c r="X97" s="803"/>
      <c r="Y97" s="803"/>
    </row>
    <row r="98" spans="3:25" ht="19.95" customHeight="1" x14ac:dyDescent="0.2">
      <c r="C98" s="803" t="s">
        <v>1731</v>
      </c>
      <c r="D98" s="803"/>
      <c r="E98" s="803"/>
      <c r="F98" s="803"/>
      <c r="G98" s="803"/>
      <c r="H98" s="803"/>
      <c r="I98" s="803"/>
      <c r="J98" s="803"/>
      <c r="K98" s="803"/>
      <c r="L98" s="803"/>
      <c r="M98" s="803"/>
      <c r="N98" s="803"/>
      <c r="O98" s="803"/>
      <c r="P98" s="803"/>
      <c r="Q98" s="803"/>
      <c r="R98" s="803"/>
      <c r="S98" s="803"/>
      <c r="T98" s="803"/>
      <c r="U98" s="803"/>
      <c r="V98" s="803"/>
      <c r="W98" s="803"/>
      <c r="X98" s="803"/>
      <c r="Y98" s="803"/>
    </row>
    <row r="99" spans="3:25" ht="19.95" customHeight="1" x14ac:dyDescent="0.2">
      <c r="C99" s="803" t="s">
        <v>1732</v>
      </c>
      <c r="D99" s="803"/>
      <c r="E99" s="803"/>
      <c r="F99" s="803"/>
      <c r="G99" s="803"/>
      <c r="H99" s="803"/>
      <c r="I99" s="803"/>
      <c r="J99" s="803"/>
      <c r="K99" s="803"/>
      <c r="L99" s="803"/>
      <c r="M99" s="803"/>
      <c r="N99" s="803"/>
      <c r="O99" s="803"/>
      <c r="P99" s="803"/>
      <c r="Q99" s="803"/>
      <c r="R99" s="803"/>
      <c r="S99" s="803"/>
      <c r="T99" s="803"/>
      <c r="U99" s="803"/>
      <c r="V99" s="803"/>
      <c r="W99" s="803"/>
      <c r="X99" s="803"/>
      <c r="Y99" s="803"/>
    </row>
    <row r="100" spans="3:25" ht="19.95" customHeight="1" x14ac:dyDescent="0.2">
      <c r="C100" s="803" t="s">
        <v>1828</v>
      </c>
      <c r="D100" s="803"/>
      <c r="E100" s="803"/>
      <c r="F100" s="803"/>
      <c r="G100" s="803"/>
      <c r="H100" s="803"/>
      <c r="I100" s="803"/>
      <c r="J100" s="803"/>
      <c r="K100" s="803"/>
      <c r="L100" s="803"/>
      <c r="M100" s="803"/>
      <c r="N100" s="803"/>
      <c r="O100" s="803"/>
      <c r="P100" s="803"/>
      <c r="Q100" s="803"/>
      <c r="R100" s="803"/>
      <c r="S100" s="803"/>
      <c r="T100" s="803"/>
      <c r="U100" s="803"/>
      <c r="V100" s="803"/>
      <c r="W100" s="803"/>
      <c r="X100" s="803"/>
      <c r="Y100" s="803"/>
    </row>
    <row r="101" spans="3:25" ht="19.95" customHeight="1" x14ac:dyDescent="0.2">
      <c r="C101" s="736"/>
      <c r="D101" s="736"/>
      <c r="E101" s="736"/>
      <c r="F101" s="736"/>
      <c r="G101" s="736"/>
      <c r="H101" s="736"/>
      <c r="I101" s="736"/>
      <c r="J101" s="736"/>
      <c r="K101" s="736"/>
      <c r="L101" s="736"/>
      <c r="M101" s="736"/>
      <c r="N101" s="736"/>
      <c r="O101" s="736"/>
      <c r="P101" s="736"/>
      <c r="Q101" s="736"/>
      <c r="R101" s="736"/>
      <c r="S101" s="736"/>
      <c r="T101" s="736"/>
      <c r="U101" s="736"/>
      <c r="V101" s="736"/>
      <c r="W101" s="736"/>
      <c r="X101" s="736"/>
      <c r="Y101" s="736"/>
    </row>
    <row r="102" spans="3:25" ht="19.95" customHeight="1" x14ac:dyDescent="0.2">
      <c r="C102" s="736"/>
      <c r="D102" s="736"/>
      <c r="E102" s="736"/>
      <c r="F102" s="736"/>
      <c r="G102" s="736"/>
      <c r="H102" s="736"/>
      <c r="I102" s="736"/>
      <c r="J102" s="736"/>
      <c r="K102" s="736"/>
      <c r="L102" s="736"/>
      <c r="M102" s="736"/>
      <c r="N102" s="736"/>
      <c r="O102" s="736"/>
      <c r="P102" s="736"/>
      <c r="Q102" s="736"/>
      <c r="R102" s="736"/>
      <c r="S102" s="736"/>
      <c r="T102" s="736"/>
      <c r="U102" s="737"/>
      <c r="V102" s="737"/>
      <c r="W102" s="736"/>
      <c r="X102" s="736"/>
      <c r="Y102" s="736"/>
    </row>
    <row r="103" spans="3:25" ht="19.95" customHeight="1" x14ac:dyDescent="0.2">
      <c r="C103" s="736"/>
      <c r="D103" s="736"/>
      <c r="E103" s="736"/>
      <c r="F103" s="736"/>
      <c r="G103" s="736"/>
      <c r="H103" s="736"/>
      <c r="I103" s="736"/>
      <c r="J103" s="736"/>
      <c r="K103" s="736"/>
      <c r="L103" s="736"/>
      <c r="M103" s="736"/>
      <c r="N103" s="736"/>
      <c r="O103" s="736"/>
      <c r="P103" s="736"/>
      <c r="Q103" s="736"/>
      <c r="R103" s="736"/>
      <c r="S103" s="736"/>
      <c r="T103" s="736"/>
      <c r="U103" s="736"/>
      <c r="V103" s="736"/>
      <c r="W103" s="736"/>
      <c r="X103" s="736"/>
      <c r="Y103" s="736"/>
    </row>
  </sheetData>
  <mergeCells count="239">
    <mergeCell ref="O10:P10"/>
    <mergeCell ref="M10:N10"/>
    <mergeCell ref="B6:D6"/>
    <mergeCell ref="B7:D7"/>
    <mergeCell ref="E7:F7"/>
    <mergeCell ref="G7:H7"/>
    <mergeCell ref="I7:J7"/>
    <mergeCell ref="K7:L7"/>
    <mergeCell ref="B1:Y1"/>
    <mergeCell ref="B5:D5"/>
    <mergeCell ref="E5:F6"/>
    <mergeCell ref="G5:H6"/>
    <mergeCell ref="I5:J6"/>
    <mergeCell ref="K5:L6"/>
    <mergeCell ref="M5:N6"/>
    <mergeCell ref="O5:P6"/>
    <mergeCell ref="Q5:R6"/>
    <mergeCell ref="M7:N7"/>
    <mergeCell ref="O7:P7"/>
    <mergeCell ref="Q7:R7"/>
    <mergeCell ref="S5:T6"/>
    <mergeCell ref="S7:T7"/>
    <mergeCell ref="S8:T8"/>
    <mergeCell ref="S9:T9"/>
    <mergeCell ref="Y16:Y18"/>
    <mergeCell ref="N17:O17"/>
    <mergeCell ref="B8:D8"/>
    <mergeCell ref="E8:F8"/>
    <mergeCell ref="G8:H8"/>
    <mergeCell ref="I8:J8"/>
    <mergeCell ref="K8:L8"/>
    <mergeCell ref="M8:N8"/>
    <mergeCell ref="O8:P8"/>
    <mergeCell ref="Q8:R8"/>
    <mergeCell ref="Q9:R9"/>
    <mergeCell ref="B16:B18"/>
    <mergeCell ref="C16:F18"/>
    <mergeCell ref="G16:L18"/>
    <mergeCell ref="M16:M18"/>
    <mergeCell ref="N16:P16"/>
    <mergeCell ref="U16:U18"/>
    <mergeCell ref="B9:D9"/>
    <mergeCell ref="E9:F9"/>
    <mergeCell ref="G9:H9"/>
    <mergeCell ref="I9:J9"/>
    <mergeCell ref="K9:L9"/>
    <mergeCell ref="M9:N9"/>
    <mergeCell ref="O9:P9"/>
    <mergeCell ref="C20:F20"/>
    <mergeCell ref="G20:L20"/>
    <mergeCell ref="C21:F21"/>
    <mergeCell ref="G21:L21"/>
    <mergeCell ref="C22:F22"/>
    <mergeCell ref="G22:L22"/>
    <mergeCell ref="V16:V18"/>
    <mergeCell ref="W16:W18"/>
    <mergeCell ref="X16:X18"/>
    <mergeCell ref="C19:F19"/>
    <mergeCell ref="G19:L19"/>
    <mergeCell ref="Q17:Q18"/>
    <mergeCell ref="R17:R18"/>
    <mergeCell ref="T16:T18"/>
    <mergeCell ref="Q16:S16"/>
    <mergeCell ref="C26:F26"/>
    <mergeCell ref="G26:L26"/>
    <mergeCell ref="C27:F27"/>
    <mergeCell ref="G27:L27"/>
    <mergeCell ref="C28:F28"/>
    <mergeCell ref="G28:L28"/>
    <mergeCell ref="C23:F23"/>
    <mergeCell ref="G23:L23"/>
    <mergeCell ref="C24:F24"/>
    <mergeCell ref="G24:L24"/>
    <mergeCell ref="C25:F25"/>
    <mergeCell ref="G25:L25"/>
    <mergeCell ref="C32:F32"/>
    <mergeCell ref="G32:L32"/>
    <mergeCell ref="C33:F33"/>
    <mergeCell ref="G33:L33"/>
    <mergeCell ref="C34:F34"/>
    <mergeCell ref="G34:L34"/>
    <mergeCell ref="C29:F29"/>
    <mergeCell ref="G29:L29"/>
    <mergeCell ref="C30:F30"/>
    <mergeCell ref="G30:L30"/>
    <mergeCell ref="C31:F31"/>
    <mergeCell ref="G31:L31"/>
    <mergeCell ref="C37:F37"/>
    <mergeCell ref="G37:L37"/>
    <mergeCell ref="C38:F38"/>
    <mergeCell ref="G38:L38"/>
    <mergeCell ref="C39:F39"/>
    <mergeCell ref="G39:L39"/>
    <mergeCell ref="C35:F35"/>
    <mergeCell ref="G35:L35"/>
    <mergeCell ref="C36:F36"/>
    <mergeCell ref="G36:L36"/>
    <mergeCell ref="C43:F43"/>
    <mergeCell ref="G43:L43"/>
    <mergeCell ref="C44:F44"/>
    <mergeCell ref="G44:L44"/>
    <mergeCell ref="B45:F46"/>
    <mergeCell ref="G45:L46"/>
    <mergeCell ref="C40:F40"/>
    <mergeCell ref="G40:L40"/>
    <mergeCell ref="C41:F41"/>
    <mergeCell ref="G41:L41"/>
    <mergeCell ref="C42:F42"/>
    <mergeCell ref="G42:L42"/>
    <mergeCell ref="U45:U46"/>
    <mergeCell ref="V45:V46"/>
    <mergeCell ref="W45:W46"/>
    <mergeCell ref="X45:X46"/>
    <mergeCell ref="Y45:Y46"/>
    <mergeCell ref="B49:B51"/>
    <mergeCell ref="C49:F51"/>
    <mergeCell ref="G49:L51"/>
    <mergeCell ref="M49:M51"/>
    <mergeCell ref="N49:P49"/>
    <mergeCell ref="M45:M46"/>
    <mergeCell ref="N45:N46"/>
    <mergeCell ref="O45:O46"/>
    <mergeCell ref="P45:P46"/>
    <mergeCell ref="Q45:Q46"/>
    <mergeCell ref="R45:R46"/>
    <mergeCell ref="Y49:Y51"/>
    <mergeCell ref="N50:O50"/>
    <mergeCell ref="S45:S46"/>
    <mergeCell ref="T45:T46"/>
    <mergeCell ref="U49:U51"/>
    <mergeCell ref="V49:V51"/>
    <mergeCell ref="W49:W51"/>
    <mergeCell ref="X49:X51"/>
    <mergeCell ref="T49:T51"/>
    <mergeCell ref="C54:F54"/>
    <mergeCell ref="G54:L54"/>
    <mergeCell ref="C55:F55"/>
    <mergeCell ref="G55:L55"/>
    <mergeCell ref="C56:F56"/>
    <mergeCell ref="G56:L56"/>
    <mergeCell ref="C52:F52"/>
    <mergeCell ref="G52:L52"/>
    <mergeCell ref="C53:F53"/>
    <mergeCell ref="G53:L53"/>
    <mergeCell ref="C58:F58"/>
    <mergeCell ref="G58:L58"/>
    <mergeCell ref="C59:F59"/>
    <mergeCell ref="G59:L59"/>
    <mergeCell ref="C57:F57"/>
    <mergeCell ref="G57:L57"/>
    <mergeCell ref="Q49:S49"/>
    <mergeCell ref="Q50:Q51"/>
    <mergeCell ref="R50:R51"/>
    <mergeCell ref="C63:F63"/>
    <mergeCell ref="G63:L63"/>
    <mergeCell ref="C64:F64"/>
    <mergeCell ref="G64:L64"/>
    <mergeCell ref="C65:F65"/>
    <mergeCell ref="G65:L65"/>
    <mergeCell ref="C60:F60"/>
    <mergeCell ref="G60:L60"/>
    <mergeCell ref="C61:F61"/>
    <mergeCell ref="G61:L61"/>
    <mergeCell ref="C62:F62"/>
    <mergeCell ref="G62:L62"/>
    <mergeCell ref="C69:F69"/>
    <mergeCell ref="G69:L69"/>
    <mergeCell ref="C70:F70"/>
    <mergeCell ref="G70:L70"/>
    <mergeCell ref="C71:F71"/>
    <mergeCell ref="G71:L71"/>
    <mergeCell ref="C66:F66"/>
    <mergeCell ref="G66:L66"/>
    <mergeCell ref="C67:F67"/>
    <mergeCell ref="G67:L67"/>
    <mergeCell ref="C68:F68"/>
    <mergeCell ref="G68:L68"/>
    <mergeCell ref="C75:F75"/>
    <mergeCell ref="G75:L75"/>
    <mergeCell ref="C76:F76"/>
    <mergeCell ref="C77:F77"/>
    <mergeCell ref="G77:L77"/>
    <mergeCell ref="C78:F78"/>
    <mergeCell ref="G78:L78"/>
    <mergeCell ref="C72:F72"/>
    <mergeCell ref="G72:L72"/>
    <mergeCell ref="C73:F73"/>
    <mergeCell ref="G73:L73"/>
    <mergeCell ref="C74:F74"/>
    <mergeCell ref="G74:L74"/>
    <mergeCell ref="O91:O92"/>
    <mergeCell ref="P91:P92"/>
    <mergeCell ref="C89:F89"/>
    <mergeCell ref="G89:L89"/>
    <mergeCell ref="C90:F90"/>
    <mergeCell ref="G90:L90"/>
    <mergeCell ref="C86:F86"/>
    <mergeCell ref="G86:L86"/>
    <mergeCell ref="C87:F87"/>
    <mergeCell ref="G87:L87"/>
    <mergeCell ref="C88:F88"/>
    <mergeCell ref="G88:L88"/>
    <mergeCell ref="C83:F83"/>
    <mergeCell ref="G83:L83"/>
    <mergeCell ref="C84:F84"/>
    <mergeCell ref="G84:L84"/>
    <mergeCell ref="C85:F85"/>
    <mergeCell ref="G85:L85"/>
    <mergeCell ref="C79:F79"/>
    <mergeCell ref="G79:L79"/>
    <mergeCell ref="C80:F80"/>
    <mergeCell ref="C81:F81"/>
    <mergeCell ref="G81:L81"/>
    <mergeCell ref="C82:F82"/>
    <mergeCell ref="G82:L82"/>
    <mergeCell ref="Q10:R10"/>
    <mergeCell ref="C100:Y100"/>
    <mergeCell ref="O11:P11"/>
    <mergeCell ref="M11:N11"/>
    <mergeCell ref="O12:P12"/>
    <mergeCell ref="O13:P13"/>
    <mergeCell ref="Y91:Y92"/>
    <mergeCell ref="C95:Y95"/>
    <mergeCell ref="C96:Y96"/>
    <mergeCell ref="C97:Y97"/>
    <mergeCell ref="C98:Y98"/>
    <mergeCell ref="C99:Y99"/>
    <mergeCell ref="Q91:Q92"/>
    <mergeCell ref="R91:R92"/>
    <mergeCell ref="U91:U92"/>
    <mergeCell ref="V91:V92"/>
    <mergeCell ref="W91:W92"/>
    <mergeCell ref="X91:X92"/>
    <mergeCell ref="B91:F92"/>
    <mergeCell ref="G91:L92"/>
    <mergeCell ref="M91:M92"/>
    <mergeCell ref="N91:N92"/>
    <mergeCell ref="S91:S92"/>
    <mergeCell ref="T91:T92"/>
  </mergeCells>
  <phoneticPr fontId="3"/>
  <printOptions horizontalCentered="1"/>
  <pageMargins left="0.11811023622047245" right="0.11811023622047245" top="0.15748031496062992" bottom="0.15748031496062992" header="0.31496062992125984" footer="0.31496062992125984"/>
  <pageSetup paperSize="8" scale="64" orientation="portrait" r:id="rId1"/>
  <ignoredErrors>
    <ignoredError sqref="B67:B89 B52:B66" twoDigitTextYear="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Q51"/>
  <sheetViews>
    <sheetView view="pageBreakPreview" zoomScaleNormal="130" zoomScaleSheetLayoutView="100" workbookViewId="0">
      <selection activeCell="I37" sqref="I37:L37"/>
    </sheetView>
  </sheetViews>
  <sheetFormatPr defaultColWidth="9" defaultRowHeight="13.2" x14ac:dyDescent="0.2"/>
  <cols>
    <col min="1" max="1" width="18" style="1" customWidth="1"/>
    <col min="2" max="5" width="3" style="1" customWidth="1"/>
    <col min="6" max="6" width="6.21875" style="1" customWidth="1"/>
    <col min="7" max="10" width="9" style="1" customWidth="1"/>
    <col min="11" max="12" width="8" style="1" customWidth="1"/>
    <col min="13" max="13" width="9" style="1"/>
    <col min="14" max="14" width="6.33203125" style="1" customWidth="1"/>
    <col min="15" max="15" width="4.44140625" style="1" bestFit="1" customWidth="1"/>
    <col min="16" max="16" width="2.21875" style="1" customWidth="1"/>
    <col min="17" max="17" width="6.88671875" style="1" bestFit="1" customWidth="1"/>
    <col min="18" max="18" width="2.44140625" style="1" bestFit="1" customWidth="1"/>
    <col min="19" max="19" width="4.44140625" style="1" bestFit="1" customWidth="1"/>
    <col min="20" max="20" width="9" style="1"/>
    <col min="21" max="21" width="12.21875" style="1" customWidth="1"/>
    <col min="22" max="16384" width="9" style="1"/>
  </cols>
  <sheetData>
    <row r="1" spans="1:13" ht="18" customHeight="1" x14ac:dyDescent="0.2">
      <c r="A1" s="1060" t="s">
        <v>364</v>
      </c>
      <c r="B1" s="1060"/>
      <c r="C1" s="1060"/>
      <c r="D1" s="1060"/>
      <c r="E1" s="1060"/>
      <c r="F1" s="1060"/>
      <c r="G1" s="1060"/>
      <c r="H1" s="1060"/>
      <c r="I1" s="1060"/>
      <c r="J1" s="1060"/>
      <c r="K1" s="1060"/>
      <c r="L1" s="1060"/>
    </row>
    <row r="2" spans="1:13" ht="18" customHeight="1" x14ac:dyDescent="0.2"/>
    <row r="3" spans="1:13" ht="18" customHeight="1" x14ac:dyDescent="0.2">
      <c r="A3" s="1219" t="s">
        <v>365</v>
      </c>
      <c r="B3" s="1219"/>
      <c r="C3" s="1219"/>
      <c r="D3" s="1219"/>
      <c r="E3" s="1219"/>
      <c r="F3" s="1219"/>
      <c r="G3" s="1219"/>
      <c r="H3" s="1219"/>
      <c r="I3" s="1219"/>
      <c r="J3" s="1219"/>
      <c r="K3" s="2"/>
      <c r="L3" s="3"/>
    </row>
    <row r="4" spans="1:13" ht="16.5" customHeight="1" x14ac:dyDescent="0.2"/>
    <row r="5" spans="1:13" ht="16.5" customHeight="1" x14ac:dyDescent="0.2">
      <c r="A5" s="1062" t="s">
        <v>140</v>
      </c>
      <c r="B5" s="1063"/>
      <c r="C5" s="1063"/>
      <c r="D5" s="1063"/>
      <c r="E5" s="1063"/>
      <c r="F5" s="1063"/>
      <c r="G5" s="1063"/>
      <c r="H5" s="1063"/>
      <c r="I5" s="1063"/>
      <c r="J5" s="1063"/>
      <c r="K5" s="1063"/>
      <c r="L5" s="1064"/>
    </row>
    <row r="6" spans="1:13" ht="16.5" customHeight="1" x14ac:dyDescent="0.2">
      <c r="A6" s="307" t="s">
        <v>171</v>
      </c>
      <c r="B6" s="1495" t="s">
        <v>366</v>
      </c>
      <c r="C6" s="1398"/>
      <c r="D6" s="1398"/>
      <c r="E6" s="1398"/>
      <c r="F6" s="1398"/>
      <c r="G6" s="1398"/>
      <c r="H6" s="1398"/>
      <c r="I6" s="1398"/>
      <c r="J6" s="1398"/>
      <c r="K6" s="1398"/>
      <c r="L6" s="1399"/>
      <c r="M6" s="1" t="s">
        <v>143</v>
      </c>
    </row>
    <row r="7" spans="1:13" ht="16.5" customHeight="1" x14ac:dyDescent="0.2">
      <c r="A7" s="313"/>
      <c r="B7" s="1496"/>
      <c r="C7" s="1402"/>
      <c r="D7" s="1402"/>
      <c r="E7" s="1402"/>
      <c r="F7" s="1402"/>
      <c r="G7" s="1402"/>
      <c r="H7" s="1402"/>
      <c r="I7" s="1402"/>
      <c r="J7" s="1402"/>
      <c r="K7" s="1402"/>
      <c r="L7" s="1403"/>
    </row>
    <row r="8" spans="1:13" ht="16.5" customHeight="1" x14ac:dyDescent="0.2">
      <c r="A8" s="1071" t="s">
        <v>144</v>
      </c>
      <c r="B8" s="1497"/>
      <c r="C8" s="1497"/>
      <c r="D8" s="1497"/>
      <c r="E8" s="1497"/>
      <c r="F8" s="1497"/>
      <c r="G8" s="1497"/>
      <c r="H8" s="1497"/>
      <c r="I8" s="1497"/>
      <c r="J8" s="1497"/>
      <c r="K8" s="1497"/>
      <c r="L8" s="1073"/>
    </row>
    <row r="9" spans="1:13" ht="38.4" customHeight="1" x14ac:dyDescent="0.2">
      <c r="A9" s="75" t="s">
        <v>145</v>
      </c>
      <c r="B9" s="1479" t="s">
        <v>573</v>
      </c>
      <c r="C9" s="1480"/>
      <c r="D9" s="1480"/>
      <c r="E9" s="1480"/>
      <c r="F9" s="1480"/>
      <c r="G9" s="1480"/>
      <c r="H9" s="1480"/>
      <c r="I9" s="1480"/>
      <c r="J9" s="1480"/>
      <c r="K9" s="1480"/>
      <c r="L9" s="1481"/>
    </row>
    <row r="10" spans="1:13" ht="16.5" customHeight="1" x14ac:dyDescent="0.2">
      <c r="A10" s="53" t="s">
        <v>146</v>
      </c>
      <c r="B10" s="1214"/>
      <c r="C10" s="1215"/>
      <c r="D10" s="1216"/>
      <c r="E10" s="1168" t="s">
        <v>147</v>
      </c>
      <c r="F10" s="1170"/>
      <c r="G10" s="277" t="s">
        <v>10</v>
      </c>
      <c r="H10" s="277" t="s">
        <v>148</v>
      </c>
      <c r="I10" s="272" t="s">
        <v>149</v>
      </c>
      <c r="J10" s="76"/>
      <c r="K10" s="40"/>
      <c r="L10" s="10"/>
    </row>
    <row r="11" spans="1:13" ht="16.5" customHeight="1" x14ac:dyDescent="0.2">
      <c r="A11" s="11"/>
      <c r="B11" s="1168" t="s">
        <v>11</v>
      </c>
      <c r="C11" s="1169"/>
      <c r="D11" s="1170"/>
      <c r="E11" s="1490">
        <f>SUM(H11:I11)</f>
        <v>368</v>
      </c>
      <c r="F11" s="1491"/>
      <c r="G11" s="154">
        <v>379</v>
      </c>
      <c r="H11" s="322">
        <v>359</v>
      </c>
      <c r="I11" s="309">
        <v>9</v>
      </c>
      <c r="J11" s="78"/>
      <c r="K11" s="8"/>
      <c r="L11" s="13"/>
    </row>
    <row r="12" spans="1:13" ht="16.5" customHeight="1" x14ac:dyDescent="0.2">
      <c r="A12" s="11"/>
      <c r="B12" s="1168" t="s">
        <v>12</v>
      </c>
      <c r="C12" s="1169"/>
      <c r="D12" s="1170"/>
      <c r="E12" s="1490">
        <f>SUM(H12:I12)</f>
        <v>344</v>
      </c>
      <c r="F12" s="1491"/>
      <c r="G12" s="154">
        <v>357</v>
      </c>
      <c r="H12" s="322">
        <v>337</v>
      </c>
      <c r="I12" s="309">
        <v>7</v>
      </c>
      <c r="J12" s="78"/>
      <c r="K12" s="8"/>
      <c r="L12" s="13"/>
    </row>
    <row r="13" spans="1:13" ht="16.5" customHeight="1" x14ac:dyDescent="0.2">
      <c r="A13" s="11"/>
      <c r="B13" s="1207" t="s">
        <v>13</v>
      </c>
      <c r="C13" s="1208"/>
      <c r="D13" s="1209"/>
      <c r="E13" s="1492">
        <f>E12/E11*100</f>
        <v>93.478260869565219</v>
      </c>
      <c r="F13" s="1493"/>
      <c r="G13" s="155">
        <f>G12/G11*100</f>
        <v>94.195250659630602</v>
      </c>
      <c r="H13" s="321">
        <f>H12/H11*100</f>
        <v>93.871866295264624</v>
      </c>
      <c r="I13" s="321">
        <f>I12/I11*100</f>
        <v>77.777777777777786</v>
      </c>
      <c r="J13" s="78"/>
      <c r="K13" s="8"/>
      <c r="L13" s="13"/>
    </row>
    <row r="14" spans="1:13" ht="16.5" customHeight="1" x14ac:dyDescent="0.2">
      <c r="A14" s="11"/>
      <c r="B14" s="43"/>
      <c r="C14" s="8"/>
      <c r="D14" s="8"/>
      <c r="E14" s="8"/>
      <c r="F14" s="8"/>
      <c r="G14" s="8"/>
      <c r="H14" s="8"/>
      <c r="I14" s="8"/>
      <c r="J14" s="8"/>
      <c r="K14" s="8"/>
      <c r="L14" s="13"/>
    </row>
    <row r="15" spans="1:13" ht="16.5" customHeight="1" x14ac:dyDescent="0.2">
      <c r="A15" s="11"/>
      <c r="B15" s="1494"/>
      <c r="C15" s="1494"/>
      <c r="D15" s="1494"/>
      <c r="E15" s="1494"/>
      <c r="F15" s="1494"/>
      <c r="G15" s="1494"/>
      <c r="H15" s="303" t="s">
        <v>14</v>
      </c>
      <c r="I15" s="303" t="s">
        <v>10</v>
      </c>
      <c r="J15" s="303" t="s">
        <v>15</v>
      </c>
      <c r="K15" s="8"/>
      <c r="L15" s="13"/>
    </row>
    <row r="16" spans="1:13" ht="16.5" customHeight="1" x14ac:dyDescent="0.2">
      <c r="A16" s="11"/>
      <c r="B16" s="1478" t="s">
        <v>135</v>
      </c>
      <c r="C16" s="1478"/>
      <c r="D16" s="1478"/>
      <c r="E16" s="1478"/>
      <c r="F16" s="1478"/>
      <c r="G16" s="1478"/>
      <c r="H16" s="73">
        <v>89.9</v>
      </c>
      <c r="I16" s="37">
        <v>88.4</v>
      </c>
      <c r="J16" s="37">
        <f>H16-I16</f>
        <v>1.5</v>
      </c>
      <c r="K16" s="8"/>
      <c r="L16" s="13"/>
    </row>
    <row r="17" spans="1:17" ht="16.5" customHeight="1" x14ac:dyDescent="0.2">
      <c r="A17" s="19"/>
      <c r="B17" s="1478" t="s">
        <v>136</v>
      </c>
      <c r="C17" s="1478"/>
      <c r="D17" s="1478"/>
      <c r="E17" s="1478"/>
      <c r="F17" s="1478"/>
      <c r="G17" s="1478"/>
      <c r="H17" s="73">
        <v>4.4000000000000004</v>
      </c>
      <c r="I17" s="37">
        <v>4.4000000000000004</v>
      </c>
      <c r="J17" s="37">
        <f>H17-I17</f>
        <v>0</v>
      </c>
      <c r="K17" s="45"/>
      <c r="L17" s="46"/>
    </row>
    <row r="18" spans="1:17" s="21" customFormat="1" ht="15.75" customHeight="1" x14ac:dyDescent="0.2">
      <c r="A18" s="1083" t="s">
        <v>18</v>
      </c>
      <c r="B18" s="1199" t="s">
        <v>19</v>
      </c>
      <c r="C18" s="1200"/>
      <c r="D18" s="1484" t="s">
        <v>574</v>
      </c>
      <c r="E18" s="1485"/>
      <c r="F18" s="1485"/>
      <c r="G18" s="1485"/>
      <c r="H18" s="1485"/>
      <c r="I18" s="1485"/>
      <c r="J18" s="1485"/>
      <c r="K18" s="1485"/>
      <c r="L18" s="1486"/>
    </row>
    <row r="19" spans="1:17" s="21" customFormat="1" ht="15.75" customHeight="1" x14ac:dyDescent="0.2">
      <c r="A19" s="1238"/>
      <c r="B19" s="1482"/>
      <c r="C19" s="1483"/>
      <c r="D19" s="1487" t="s">
        <v>367</v>
      </c>
      <c r="E19" s="1488"/>
      <c r="F19" s="1488"/>
      <c r="G19" s="1488"/>
      <c r="H19" s="1488"/>
      <c r="I19" s="1488"/>
      <c r="J19" s="1488"/>
      <c r="K19" s="1488"/>
      <c r="L19" s="1489"/>
    </row>
    <row r="20" spans="1:17" ht="16.5" customHeight="1" x14ac:dyDescent="0.2">
      <c r="A20" s="1084"/>
      <c r="B20" s="1171" t="s">
        <v>20</v>
      </c>
      <c r="C20" s="1172"/>
      <c r="D20" s="1092" t="s">
        <v>210</v>
      </c>
      <c r="E20" s="1093"/>
      <c r="F20" s="1093"/>
      <c r="G20" s="1093"/>
      <c r="H20" s="1093"/>
      <c r="I20" s="1093"/>
      <c r="J20" s="1093"/>
      <c r="K20" s="1093"/>
      <c r="L20" s="1175"/>
    </row>
    <row r="21" spans="1:17" ht="16.5" customHeight="1" x14ac:dyDescent="0.2">
      <c r="A21" s="75" t="s">
        <v>153</v>
      </c>
      <c r="B21" s="1178" t="s">
        <v>22</v>
      </c>
      <c r="C21" s="1178"/>
      <c r="D21" s="1376">
        <v>1</v>
      </c>
      <c r="E21" s="1377"/>
      <c r="F21" s="1378"/>
      <c r="G21" s="277" t="s">
        <v>23</v>
      </c>
      <c r="H21" s="80" t="s">
        <v>368</v>
      </c>
      <c r="I21" s="1346" t="s">
        <v>24</v>
      </c>
      <c r="J21" s="1346"/>
      <c r="K21" s="1346"/>
      <c r="L21" s="1346"/>
    </row>
    <row r="22" spans="1:17" ht="16.5" customHeight="1" x14ac:dyDescent="0.2">
      <c r="A22" s="53" t="s">
        <v>156</v>
      </c>
      <c r="B22" s="1078" t="s">
        <v>26</v>
      </c>
      <c r="C22" s="1079"/>
      <c r="D22" s="1079"/>
      <c r="E22" s="1079"/>
      <c r="F22" s="1079"/>
      <c r="G22" s="1080"/>
      <c r="H22" s="310" t="s">
        <v>27</v>
      </c>
      <c r="I22" s="1078" t="s">
        <v>28</v>
      </c>
      <c r="J22" s="1079"/>
      <c r="K22" s="1079"/>
      <c r="L22" s="1080"/>
    </row>
    <row r="23" spans="1:17" ht="16.5" customHeight="1" x14ac:dyDescent="0.2">
      <c r="A23" s="156"/>
      <c r="B23" s="50" t="s">
        <v>29</v>
      </c>
      <c r="C23" s="1130" t="s">
        <v>369</v>
      </c>
      <c r="D23" s="1130"/>
      <c r="E23" s="1130"/>
      <c r="F23" s="1130"/>
      <c r="G23" s="1131"/>
      <c r="H23" s="30"/>
      <c r="I23" s="30"/>
      <c r="J23" s="276"/>
      <c r="K23" s="276"/>
      <c r="L23" s="320"/>
    </row>
    <row r="24" spans="1:17" ht="16.5" customHeight="1" x14ac:dyDescent="0.2">
      <c r="A24" s="16"/>
      <c r="B24" s="30" t="s">
        <v>33</v>
      </c>
      <c r="C24" s="1366" t="s">
        <v>370</v>
      </c>
      <c r="D24" s="1366"/>
      <c r="E24" s="1366"/>
      <c r="F24" s="1366"/>
      <c r="G24" s="1367"/>
      <c r="H24" s="50" t="s">
        <v>371</v>
      </c>
      <c r="I24" s="1473" t="s">
        <v>372</v>
      </c>
      <c r="J24" s="1133"/>
      <c r="K24" s="1133"/>
      <c r="L24" s="1474"/>
    </row>
    <row r="25" spans="1:17" ht="16.5" customHeight="1" x14ac:dyDescent="0.2">
      <c r="A25" s="16"/>
      <c r="B25" s="30"/>
      <c r="C25" s="1366" t="s">
        <v>373</v>
      </c>
      <c r="D25" s="1366"/>
      <c r="E25" s="1366"/>
      <c r="F25" s="1366"/>
      <c r="G25" s="1367"/>
      <c r="H25" s="157"/>
      <c r="I25" s="1473" t="s">
        <v>374</v>
      </c>
      <c r="J25" s="1133"/>
      <c r="K25" s="1133"/>
      <c r="L25" s="1474"/>
    </row>
    <row r="26" spans="1:17" ht="16.5" customHeight="1" x14ac:dyDescent="0.2">
      <c r="A26" s="16"/>
      <c r="B26" s="30"/>
      <c r="C26" s="1147" t="s">
        <v>35</v>
      </c>
      <c r="D26" s="1147"/>
      <c r="E26" s="1147"/>
      <c r="F26" s="1147"/>
      <c r="G26" s="1148"/>
      <c r="H26" s="157"/>
      <c r="I26" s="1473" t="s">
        <v>375</v>
      </c>
      <c r="J26" s="1133"/>
      <c r="K26" s="1133"/>
      <c r="L26" s="1474"/>
    </row>
    <row r="27" spans="1:17" ht="16.5" customHeight="1" x14ac:dyDescent="0.2">
      <c r="A27" s="16"/>
      <c r="B27" s="30"/>
      <c r="C27" s="1366" t="s">
        <v>42</v>
      </c>
      <c r="D27" s="1366"/>
      <c r="E27" s="1366"/>
      <c r="F27" s="1366"/>
      <c r="G27" s="1367"/>
      <c r="H27" s="157"/>
      <c r="I27" s="1473" t="s">
        <v>575</v>
      </c>
      <c r="J27" s="1133"/>
      <c r="K27" s="1133"/>
      <c r="L27" s="1474"/>
    </row>
    <row r="28" spans="1:17" ht="16.5" customHeight="1" x14ac:dyDescent="0.2">
      <c r="A28" s="16"/>
      <c r="B28" s="30"/>
      <c r="C28" s="304"/>
      <c r="D28" s="304"/>
      <c r="E28" s="304"/>
      <c r="F28" s="304"/>
      <c r="G28" s="305"/>
      <c r="H28" s="50"/>
      <c r="I28" s="1473" t="s">
        <v>376</v>
      </c>
      <c r="J28" s="1133"/>
      <c r="K28" s="1133"/>
      <c r="L28" s="1474"/>
    </row>
    <row r="29" spans="1:17" ht="16.5" customHeight="1" x14ac:dyDescent="0.2">
      <c r="A29" s="16"/>
      <c r="B29" s="30"/>
      <c r="C29" s="304"/>
      <c r="D29" s="304"/>
      <c r="E29" s="304"/>
      <c r="F29" s="304"/>
      <c r="G29" s="305"/>
      <c r="H29" s="50"/>
      <c r="I29" s="1473" t="s">
        <v>377</v>
      </c>
      <c r="J29" s="1133"/>
      <c r="K29" s="1133"/>
      <c r="L29" s="1474"/>
      <c r="N29" s="279"/>
      <c r="O29" s="279"/>
      <c r="P29" s="279"/>
      <c r="Q29" s="279"/>
    </row>
    <row r="30" spans="1:17" ht="16.5" customHeight="1" x14ac:dyDescent="0.2">
      <c r="A30" s="16"/>
      <c r="B30" s="30"/>
      <c r="C30" s="304"/>
      <c r="D30" s="304"/>
      <c r="E30" s="304"/>
      <c r="F30" s="304"/>
      <c r="G30" s="305"/>
      <c r="H30" s="50"/>
      <c r="I30" s="1473" t="s">
        <v>378</v>
      </c>
      <c r="J30" s="1133"/>
      <c r="K30" s="1133"/>
      <c r="L30" s="1474"/>
      <c r="N30" s="279"/>
      <c r="O30" s="279"/>
      <c r="P30" s="279"/>
      <c r="Q30" s="279"/>
    </row>
    <row r="31" spans="1:17" ht="16.5" customHeight="1" x14ac:dyDescent="0.2">
      <c r="A31" s="16"/>
      <c r="B31" s="30"/>
      <c r="C31" s="304"/>
      <c r="D31" s="304"/>
      <c r="E31" s="304"/>
      <c r="F31" s="304"/>
      <c r="G31" s="305"/>
      <c r="H31" s="50"/>
      <c r="I31" s="1473" t="s">
        <v>379</v>
      </c>
      <c r="J31" s="1133"/>
      <c r="K31" s="1133"/>
      <c r="L31" s="1474"/>
    </row>
    <row r="32" spans="1:17" ht="16.5" customHeight="1" x14ac:dyDescent="0.2">
      <c r="A32" s="16"/>
      <c r="B32" s="30"/>
      <c r="C32" s="304"/>
      <c r="D32" s="304"/>
      <c r="E32" s="304"/>
      <c r="F32" s="304"/>
      <c r="G32" s="305"/>
      <c r="H32" s="50"/>
      <c r="I32" s="1473" t="s">
        <v>380</v>
      </c>
      <c r="J32" s="1133"/>
      <c r="K32" s="1133"/>
      <c r="L32" s="1474"/>
    </row>
    <row r="33" spans="1:12" ht="16.5" customHeight="1" x14ac:dyDescent="0.2">
      <c r="A33" s="16"/>
      <c r="B33" s="30"/>
      <c r="C33" s="304"/>
      <c r="D33" s="304"/>
      <c r="E33" s="304"/>
      <c r="F33" s="304"/>
      <c r="G33" s="305"/>
      <c r="H33" s="50"/>
      <c r="I33" s="1473" t="s">
        <v>576</v>
      </c>
      <c r="J33" s="1133"/>
      <c r="K33" s="1133"/>
      <c r="L33" s="1474"/>
    </row>
    <row r="34" spans="1:12" ht="16.5" customHeight="1" x14ac:dyDescent="0.2">
      <c r="A34" s="16"/>
      <c r="B34" s="30"/>
      <c r="C34" s="1366"/>
      <c r="D34" s="1366"/>
      <c r="E34" s="1366"/>
      <c r="F34" s="1366"/>
      <c r="G34" s="1367"/>
      <c r="H34" s="50"/>
      <c r="I34" s="1477"/>
      <c r="J34" s="1366"/>
      <c r="K34" s="1366"/>
      <c r="L34" s="1367"/>
    </row>
    <row r="35" spans="1:12" ht="16.5" customHeight="1" x14ac:dyDescent="0.2">
      <c r="A35" s="16"/>
      <c r="B35" s="50" t="s">
        <v>29</v>
      </c>
      <c r="C35" s="1130" t="s">
        <v>45</v>
      </c>
      <c r="D35" s="1130"/>
      <c r="E35" s="1130"/>
      <c r="F35" s="1130"/>
      <c r="G35" s="1131"/>
      <c r="H35" s="50"/>
      <c r="I35" s="312"/>
      <c r="J35" s="304"/>
      <c r="K35" s="304"/>
      <c r="L35" s="305"/>
    </row>
    <row r="36" spans="1:12" ht="16.5" customHeight="1" x14ac:dyDescent="0.2">
      <c r="A36" s="16"/>
      <c r="B36" s="30" t="s">
        <v>33</v>
      </c>
      <c r="C36" s="1147" t="s">
        <v>381</v>
      </c>
      <c r="D36" s="1147"/>
      <c r="E36" s="1147"/>
      <c r="F36" s="1147"/>
      <c r="G36" s="1148"/>
      <c r="H36" s="50" t="s">
        <v>68</v>
      </c>
      <c r="I36" s="1475" t="s">
        <v>382</v>
      </c>
      <c r="J36" s="1475"/>
      <c r="K36" s="1475"/>
      <c r="L36" s="1475"/>
    </row>
    <row r="37" spans="1:12" ht="16.95" customHeight="1" x14ac:dyDescent="0.2">
      <c r="A37" s="16"/>
      <c r="B37" s="30"/>
      <c r="C37" s="1147" t="s">
        <v>383</v>
      </c>
      <c r="D37" s="1147"/>
      <c r="E37" s="1147"/>
      <c r="F37" s="1147"/>
      <c r="G37" s="1148"/>
      <c r="H37" s="50"/>
      <c r="I37" s="1475" t="s">
        <v>384</v>
      </c>
      <c r="J37" s="1475"/>
      <c r="K37" s="1475"/>
      <c r="L37" s="1475"/>
    </row>
    <row r="38" spans="1:12" ht="16.5" customHeight="1" x14ac:dyDescent="0.2">
      <c r="A38" s="16"/>
      <c r="B38" s="30"/>
      <c r="C38" s="1133" t="s">
        <v>577</v>
      </c>
      <c r="D38" s="1366"/>
      <c r="E38" s="1366"/>
      <c r="F38" s="1366"/>
      <c r="G38" s="1367"/>
      <c r="H38" s="50"/>
      <c r="I38" s="1475" t="s">
        <v>385</v>
      </c>
      <c r="J38" s="1475"/>
      <c r="K38" s="1475"/>
      <c r="L38" s="1475"/>
    </row>
    <row r="39" spans="1:12" ht="16.5" customHeight="1" x14ac:dyDescent="0.2">
      <c r="A39" s="16"/>
      <c r="B39" s="30"/>
      <c r="C39" s="1366"/>
      <c r="D39" s="1366"/>
      <c r="E39" s="1366"/>
      <c r="F39" s="1366"/>
      <c r="G39" s="1367"/>
      <c r="H39" s="50"/>
      <c r="I39" s="1475" t="s">
        <v>386</v>
      </c>
      <c r="J39" s="1475"/>
      <c r="K39" s="1475"/>
      <c r="L39" s="1475"/>
    </row>
    <row r="40" spans="1:12" ht="16.5" customHeight="1" x14ac:dyDescent="0.2">
      <c r="A40" s="16"/>
      <c r="B40" s="30"/>
      <c r="C40" s="1366"/>
      <c r="D40" s="1366"/>
      <c r="E40" s="1366"/>
      <c r="F40" s="1366"/>
      <c r="G40" s="1367"/>
      <c r="H40" s="50"/>
      <c r="I40" s="287"/>
      <c r="J40" s="279"/>
      <c r="K40" s="279"/>
      <c r="L40" s="286"/>
    </row>
    <row r="41" spans="1:12" ht="16.5" customHeight="1" x14ac:dyDescent="0.2">
      <c r="A41" s="16"/>
      <c r="B41" s="30" t="s">
        <v>33</v>
      </c>
      <c r="C41" s="1366" t="s">
        <v>387</v>
      </c>
      <c r="D41" s="1366"/>
      <c r="E41" s="1366"/>
      <c r="F41" s="1366"/>
      <c r="G41" s="1367"/>
      <c r="H41" s="50" t="s">
        <v>68</v>
      </c>
      <c r="I41" s="1473" t="s">
        <v>32</v>
      </c>
      <c r="J41" s="1133"/>
      <c r="K41" s="1133"/>
      <c r="L41" s="1474"/>
    </row>
    <row r="42" spans="1:12" ht="16.5" customHeight="1" x14ac:dyDescent="0.2">
      <c r="A42" s="16"/>
      <c r="B42" s="30"/>
      <c r="C42" s="304" t="s">
        <v>252</v>
      </c>
      <c r="D42" s="158"/>
      <c r="E42" s="158"/>
      <c r="F42" s="158"/>
      <c r="G42" s="275"/>
      <c r="H42" s="50"/>
      <c r="I42" s="1473" t="s">
        <v>388</v>
      </c>
      <c r="J42" s="1133"/>
      <c r="K42" s="1133"/>
      <c r="L42" s="1474"/>
    </row>
    <row r="43" spans="1:12" ht="16.5" customHeight="1" x14ac:dyDescent="0.2">
      <c r="A43" s="16"/>
      <c r="B43" s="30"/>
      <c r="C43" s="304"/>
      <c r="D43" s="158"/>
      <c r="E43" s="158"/>
      <c r="F43" s="158"/>
      <c r="G43" s="275"/>
      <c r="H43" s="50"/>
      <c r="I43" s="1473" t="s">
        <v>253</v>
      </c>
      <c r="J43" s="1133"/>
      <c r="K43" s="1133"/>
      <c r="L43" s="1474"/>
    </row>
    <row r="44" spans="1:12" ht="16.5" customHeight="1" x14ac:dyDescent="0.2">
      <c r="A44" s="16"/>
      <c r="B44" s="30"/>
      <c r="C44" s="304"/>
      <c r="D44" s="158"/>
      <c r="E44" s="158"/>
      <c r="F44" s="158"/>
      <c r="G44" s="275"/>
      <c r="H44" s="50"/>
      <c r="I44" s="1473" t="s">
        <v>253</v>
      </c>
      <c r="J44" s="1133"/>
      <c r="K44" s="1133"/>
      <c r="L44" s="1474"/>
    </row>
    <row r="45" spans="1:12" ht="16.5" customHeight="1" x14ac:dyDescent="0.2">
      <c r="A45" s="16"/>
      <c r="B45" s="30"/>
      <c r="C45" s="1366"/>
      <c r="D45" s="1366"/>
      <c r="E45" s="1366"/>
      <c r="F45" s="1366"/>
      <c r="G45" s="1367"/>
      <c r="H45" s="50"/>
      <c r="I45" s="287"/>
      <c r="J45" s="279"/>
      <c r="K45" s="279"/>
      <c r="L45" s="286"/>
    </row>
    <row r="46" spans="1:12" ht="16.5" customHeight="1" x14ac:dyDescent="0.2">
      <c r="A46" s="16"/>
      <c r="B46" s="30" t="s">
        <v>33</v>
      </c>
      <c r="C46" s="1366" t="s">
        <v>389</v>
      </c>
      <c r="D46" s="1366"/>
      <c r="E46" s="1366"/>
      <c r="F46" s="1366"/>
      <c r="G46" s="1367"/>
      <c r="H46" s="50" t="s">
        <v>68</v>
      </c>
      <c r="I46" s="1476" t="s">
        <v>390</v>
      </c>
      <c r="J46" s="1147"/>
      <c r="K46" s="1147"/>
      <c r="L46" s="1148"/>
    </row>
    <row r="47" spans="1:12" ht="16.5" customHeight="1" x14ac:dyDescent="0.2">
      <c r="A47" s="16"/>
      <c r="B47" s="30"/>
      <c r="C47" s="304" t="s">
        <v>391</v>
      </c>
      <c r="D47" s="158"/>
      <c r="E47" s="158"/>
      <c r="F47" s="158"/>
      <c r="G47" s="275"/>
      <c r="H47" s="50"/>
      <c r="I47" s="1473" t="s">
        <v>392</v>
      </c>
      <c r="J47" s="1133"/>
      <c r="K47" s="1133"/>
      <c r="L47" s="1474"/>
    </row>
    <row r="48" spans="1:12" ht="16.5" customHeight="1" x14ac:dyDescent="0.2">
      <c r="A48" s="16"/>
      <c r="B48" s="30"/>
      <c r="C48" s="304" t="s">
        <v>393</v>
      </c>
      <c r="D48" s="158"/>
      <c r="E48" s="158"/>
      <c r="F48" s="158"/>
      <c r="G48" s="275"/>
      <c r="H48" s="50"/>
      <c r="I48" s="1473" t="s">
        <v>394</v>
      </c>
      <c r="J48" s="1133"/>
      <c r="K48" s="1133"/>
      <c r="L48" s="1474"/>
    </row>
    <row r="49" spans="1:12" ht="16.5" customHeight="1" x14ac:dyDescent="0.2">
      <c r="A49" s="16"/>
      <c r="B49" s="30"/>
      <c r="C49" s="304"/>
      <c r="D49" s="158"/>
      <c r="E49" s="158"/>
      <c r="F49" s="158"/>
      <c r="G49" s="275"/>
      <c r="H49" s="50"/>
      <c r="I49" s="1473"/>
      <c r="J49" s="1133"/>
      <c r="K49" s="1133"/>
      <c r="L49" s="1474"/>
    </row>
    <row r="50" spans="1:12" ht="16.5" customHeight="1" x14ac:dyDescent="0.2">
      <c r="A50" s="31"/>
      <c r="B50" s="32"/>
      <c r="C50" s="306"/>
      <c r="D50" s="159"/>
      <c r="E50" s="159"/>
      <c r="F50" s="159"/>
      <c r="G50" s="160"/>
      <c r="H50" s="81"/>
      <c r="I50" s="327"/>
      <c r="J50" s="284"/>
      <c r="K50" s="284"/>
      <c r="L50" s="288"/>
    </row>
    <row r="51" spans="1:12" x14ac:dyDescent="0.2">
      <c r="B51" s="1" t="s">
        <v>169</v>
      </c>
    </row>
  </sheetData>
  <mergeCells count="66">
    <mergeCell ref="A1:L1"/>
    <mergeCell ref="A3:J3"/>
    <mergeCell ref="A5:L5"/>
    <mergeCell ref="B6:L7"/>
    <mergeCell ref="A8:L8"/>
    <mergeCell ref="B9:L9"/>
    <mergeCell ref="A18:A20"/>
    <mergeCell ref="B18:C19"/>
    <mergeCell ref="D18:L18"/>
    <mergeCell ref="D19:L19"/>
    <mergeCell ref="B20:C20"/>
    <mergeCell ref="B10:D10"/>
    <mergeCell ref="E10:F10"/>
    <mergeCell ref="B11:D11"/>
    <mergeCell ref="E11:F11"/>
    <mergeCell ref="B12:D12"/>
    <mergeCell ref="E12:F12"/>
    <mergeCell ref="D20:L20"/>
    <mergeCell ref="B13:D13"/>
    <mergeCell ref="E13:F13"/>
    <mergeCell ref="B15:G15"/>
    <mergeCell ref="B16:G16"/>
    <mergeCell ref="B17:G17"/>
    <mergeCell ref="C27:G27"/>
    <mergeCell ref="I27:L27"/>
    <mergeCell ref="I28:L28"/>
    <mergeCell ref="B21:C21"/>
    <mergeCell ref="D21:F21"/>
    <mergeCell ref="I21:L21"/>
    <mergeCell ref="B22:G22"/>
    <mergeCell ref="I22:L22"/>
    <mergeCell ref="I29:L29"/>
    <mergeCell ref="I30:L30"/>
    <mergeCell ref="I31:L31"/>
    <mergeCell ref="C23:G23"/>
    <mergeCell ref="C24:G24"/>
    <mergeCell ref="I24:L24"/>
    <mergeCell ref="C25:G25"/>
    <mergeCell ref="I25:L25"/>
    <mergeCell ref="C26:G26"/>
    <mergeCell ref="I26:L26"/>
    <mergeCell ref="I32:L32"/>
    <mergeCell ref="I33:L33"/>
    <mergeCell ref="C34:G34"/>
    <mergeCell ref="I34:L34"/>
    <mergeCell ref="C35:G35"/>
    <mergeCell ref="C36:G36"/>
    <mergeCell ref="I36:L36"/>
    <mergeCell ref="C45:G45"/>
    <mergeCell ref="C46:G46"/>
    <mergeCell ref="I46:L46"/>
    <mergeCell ref="C37:G37"/>
    <mergeCell ref="I37:L37"/>
    <mergeCell ref="C38:G38"/>
    <mergeCell ref="I38:L38"/>
    <mergeCell ref="C39:G39"/>
    <mergeCell ref="I39:L39"/>
    <mergeCell ref="I47:L47"/>
    <mergeCell ref="I48:L48"/>
    <mergeCell ref="I49:L49"/>
    <mergeCell ref="C40:G40"/>
    <mergeCell ref="C41:G41"/>
    <mergeCell ref="I41:L41"/>
    <mergeCell ref="I42:L42"/>
    <mergeCell ref="I43:L43"/>
    <mergeCell ref="I44:L44"/>
  </mergeCells>
  <phoneticPr fontId="3"/>
  <pageMargins left="0.98425196850393704" right="0.59055118110236227" top="0.59055118110236227" bottom="0.59055118110236227" header="0.51181102362204722" footer="0.39370078740157483"/>
  <pageSetup paperSize="9" scale="96" fitToHeight="0" orientation="portrait" verticalDpi="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40DC9-AA97-4B9A-9A91-736B9E7349F9}">
  <sheetPr>
    <tabColor theme="5" tint="0.59999389629810485"/>
  </sheetPr>
  <dimension ref="A1:R74"/>
  <sheetViews>
    <sheetView view="pageBreakPreview" zoomScaleNormal="130" zoomScaleSheetLayoutView="100" workbookViewId="0">
      <selection activeCell="V26" sqref="V26"/>
    </sheetView>
  </sheetViews>
  <sheetFormatPr defaultColWidth="9" defaultRowHeight="13.2" x14ac:dyDescent="0.2"/>
  <cols>
    <col min="1" max="1" width="18" style="217" customWidth="1"/>
    <col min="2" max="5" width="3" style="217" customWidth="1"/>
    <col min="6" max="6" width="6" style="217" customWidth="1"/>
    <col min="7" max="7" width="9.21875" style="217" customWidth="1"/>
    <col min="8" max="8" width="9.109375" style="217" customWidth="1"/>
    <col min="9" max="10" width="9" style="217"/>
    <col min="11" max="11" width="8" style="217" customWidth="1"/>
    <col min="12" max="12" width="11.33203125" style="217" customWidth="1"/>
    <col min="13" max="13" width="9" style="217"/>
    <col min="14" max="14" width="6.3320312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13" ht="18" customHeight="1" x14ac:dyDescent="0.2">
      <c r="A1" s="1060" t="s">
        <v>338</v>
      </c>
      <c r="B1" s="1060"/>
      <c r="C1" s="1060"/>
      <c r="D1" s="1060"/>
      <c r="E1" s="1060"/>
      <c r="F1" s="1060"/>
      <c r="G1" s="1060"/>
      <c r="H1" s="1060"/>
      <c r="I1" s="1060"/>
      <c r="J1" s="1060"/>
      <c r="K1" s="1060"/>
      <c r="L1" s="1060"/>
    </row>
    <row r="2" spans="1:13" ht="16.5" customHeight="1" x14ac:dyDescent="0.2"/>
    <row r="3" spans="1:13" ht="18" customHeight="1" x14ac:dyDescent="0.2">
      <c r="A3" s="1061" t="s">
        <v>1075</v>
      </c>
      <c r="B3" s="1061"/>
      <c r="C3" s="1061"/>
      <c r="D3" s="1061"/>
      <c r="E3" s="1061"/>
      <c r="F3" s="1061"/>
      <c r="G3" s="1061"/>
      <c r="H3" s="1061"/>
      <c r="I3" s="1061"/>
      <c r="J3" s="1061"/>
      <c r="K3" s="218"/>
      <c r="L3" s="3"/>
    </row>
    <row r="4" spans="1:13" ht="16.5" customHeight="1" x14ac:dyDescent="0.2"/>
    <row r="5" spans="1:13" ht="16.5" customHeight="1" x14ac:dyDescent="0.2">
      <c r="A5" s="1220" t="s">
        <v>2</v>
      </c>
      <c r="B5" s="1221"/>
      <c r="C5" s="1221"/>
      <c r="D5" s="1221"/>
      <c r="E5" s="1221"/>
      <c r="F5" s="1221"/>
      <c r="G5" s="1221"/>
      <c r="H5" s="1221"/>
      <c r="I5" s="1221"/>
      <c r="J5" s="1221"/>
      <c r="K5" s="1221"/>
      <c r="L5" s="1222"/>
    </row>
    <row r="6" spans="1:13" ht="16.5" customHeight="1" x14ac:dyDescent="0.2">
      <c r="A6" s="4" t="s">
        <v>3</v>
      </c>
      <c r="B6" s="1083" t="s">
        <v>1076</v>
      </c>
      <c r="C6" s="1095"/>
      <c r="D6" s="1095"/>
      <c r="E6" s="1095"/>
      <c r="F6" s="1095"/>
      <c r="G6" s="1095"/>
      <c r="H6" s="1095"/>
      <c r="I6" s="1095"/>
      <c r="J6" s="1095"/>
      <c r="K6" s="1095"/>
      <c r="L6" s="1255"/>
      <c r="M6" s="217" t="s">
        <v>5</v>
      </c>
    </row>
    <row r="7" spans="1:13" ht="11.4" customHeight="1" x14ac:dyDescent="0.2">
      <c r="A7" s="540"/>
      <c r="B7" s="1084"/>
      <c r="C7" s="1256"/>
      <c r="D7" s="1256"/>
      <c r="E7" s="1256"/>
      <c r="F7" s="1256"/>
      <c r="G7" s="1256"/>
      <c r="H7" s="1256"/>
      <c r="I7" s="1256"/>
      <c r="J7" s="1256"/>
      <c r="K7" s="1256"/>
      <c r="L7" s="1257"/>
    </row>
    <row r="8" spans="1:13" ht="16.5" customHeight="1" x14ac:dyDescent="0.2">
      <c r="A8" s="1220" t="s">
        <v>6</v>
      </c>
      <c r="B8" s="1221"/>
      <c r="C8" s="1221"/>
      <c r="D8" s="1221"/>
      <c r="E8" s="1221"/>
      <c r="F8" s="1221"/>
      <c r="G8" s="1221"/>
      <c r="H8" s="1221"/>
      <c r="I8" s="1221"/>
      <c r="J8" s="1221"/>
      <c r="K8" s="1221"/>
      <c r="L8" s="1222"/>
    </row>
    <row r="9" spans="1:13" ht="16.5" customHeight="1" x14ac:dyDescent="0.2">
      <c r="A9" s="247" t="s">
        <v>7</v>
      </c>
      <c r="B9" s="1098" t="s">
        <v>1077</v>
      </c>
      <c r="C9" s="1099"/>
      <c r="D9" s="1099"/>
      <c r="E9" s="1099"/>
      <c r="F9" s="1099"/>
      <c r="G9" s="1099"/>
      <c r="H9" s="1099"/>
      <c r="I9" s="1099"/>
      <c r="J9" s="1099"/>
      <c r="K9" s="1099"/>
      <c r="L9" s="1100"/>
    </row>
    <row r="10" spans="1:13" ht="16.5" customHeight="1" x14ac:dyDescent="0.2">
      <c r="A10" s="392"/>
      <c r="B10" s="1249" t="s">
        <v>1078</v>
      </c>
      <c r="C10" s="1250"/>
      <c r="D10" s="1250"/>
      <c r="E10" s="1250"/>
      <c r="F10" s="1250"/>
      <c r="G10" s="1250"/>
      <c r="H10" s="1250"/>
      <c r="I10" s="1250"/>
      <c r="J10" s="1250"/>
      <c r="K10" s="1250"/>
      <c r="L10" s="1251"/>
    </row>
    <row r="11" spans="1:13" ht="16.5" customHeight="1" x14ac:dyDescent="0.2">
      <c r="A11" s="247" t="s">
        <v>8</v>
      </c>
      <c r="B11" s="1074"/>
      <c r="C11" s="1075"/>
      <c r="D11" s="1076"/>
      <c r="E11" s="1078" t="s">
        <v>9</v>
      </c>
      <c r="F11" s="1080"/>
      <c r="G11" s="52" t="s">
        <v>10</v>
      </c>
      <c r="H11" s="52" t="s">
        <v>148</v>
      </c>
      <c r="I11" s="355" t="s">
        <v>149</v>
      </c>
      <c r="J11" s="460"/>
      <c r="K11" s="263"/>
      <c r="L11" s="264"/>
    </row>
    <row r="12" spans="1:13" ht="16.5" customHeight="1" x14ac:dyDescent="0.2">
      <c r="A12" s="248"/>
      <c r="B12" s="1078" t="s">
        <v>11</v>
      </c>
      <c r="C12" s="1079"/>
      <c r="D12" s="1080"/>
      <c r="E12" s="1501">
        <f>H12+I12</f>
        <v>263</v>
      </c>
      <c r="F12" s="1502"/>
      <c r="G12" s="439">
        <v>294</v>
      </c>
      <c r="H12" s="439">
        <v>237</v>
      </c>
      <c r="I12" s="461">
        <v>26</v>
      </c>
      <c r="J12" s="462"/>
      <c r="K12" s="266"/>
      <c r="L12" s="388"/>
    </row>
    <row r="13" spans="1:13" ht="16.5" customHeight="1" x14ac:dyDescent="0.2">
      <c r="A13" s="248"/>
      <c r="B13" s="1078" t="s">
        <v>12</v>
      </c>
      <c r="C13" s="1079"/>
      <c r="D13" s="1080"/>
      <c r="E13" s="1228">
        <f>H13+I13</f>
        <v>226</v>
      </c>
      <c r="F13" s="1229"/>
      <c r="G13" s="439">
        <v>239</v>
      </c>
      <c r="H13" s="439">
        <v>200</v>
      </c>
      <c r="I13" s="461">
        <v>26</v>
      </c>
      <c r="J13" s="462"/>
      <c r="K13" s="266"/>
      <c r="L13" s="388"/>
    </row>
    <row r="14" spans="1:13" ht="16.5" customHeight="1" x14ac:dyDescent="0.2">
      <c r="A14" s="248"/>
      <c r="B14" s="1101" t="s">
        <v>13</v>
      </c>
      <c r="C14" s="1102"/>
      <c r="D14" s="1103"/>
      <c r="E14" s="1383">
        <f>E13/E12*100</f>
        <v>85.931558935361224</v>
      </c>
      <c r="F14" s="1384"/>
      <c r="G14" s="15">
        <f>G13/G12*100</f>
        <v>81.292517006802726</v>
      </c>
      <c r="H14" s="15">
        <f>H13/H12*100</f>
        <v>84.388185654008439</v>
      </c>
      <c r="I14" s="15">
        <f>I13/I12*100</f>
        <v>100</v>
      </c>
      <c r="J14" s="462"/>
      <c r="K14" s="266"/>
      <c r="L14" s="388"/>
    </row>
    <row r="15" spans="1:13" ht="16.5" customHeight="1" x14ac:dyDescent="0.2">
      <c r="A15" s="248"/>
      <c r="B15" s="265"/>
      <c r="C15" s="266"/>
      <c r="D15" s="266"/>
      <c r="E15" s="266"/>
      <c r="F15" s="266"/>
      <c r="G15" s="266"/>
      <c r="H15" s="266"/>
      <c r="I15" s="266"/>
      <c r="J15" s="266"/>
      <c r="K15" s="266"/>
      <c r="L15" s="388"/>
    </row>
    <row r="16" spans="1:13" ht="16.5" customHeight="1" x14ac:dyDescent="0.2">
      <c r="A16" s="248"/>
      <c r="B16" s="1506"/>
      <c r="C16" s="1506"/>
      <c r="D16" s="1506"/>
      <c r="E16" s="1506"/>
      <c r="F16" s="1506"/>
      <c r="G16" s="1506"/>
      <c r="H16" s="268" t="s">
        <v>14</v>
      </c>
      <c r="I16" s="268" t="s">
        <v>10</v>
      </c>
      <c r="J16" s="268" t="s">
        <v>15</v>
      </c>
      <c r="K16" s="266"/>
      <c r="L16" s="388"/>
    </row>
    <row r="17" spans="1:18" ht="16.5" customHeight="1" x14ac:dyDescent="0.2">
      <c r="A17" s="248"/>
      <c r="B17" s="1507" t="s">
        <v>135</v>
      </c>
      <c r="C17" s="1507"/>
      <c r="D17" s="1507"/>
      <c r="E17" s="1507"/>
      <c r="F17" s="1507"/>
      <c r="G17" s="1507"/>
      <c r="H17" s="403">
        <v>84.5</v>
      </c>
      <c r="I17" s="403">
        <v>84.6</v>
      </c>
      <c r="J17" s="403">
        <f>H17-I17</f>
        <v>-9.9999999999994316E-2</v>
      </c>
      <c r="K17" s="266"/>
      <c r="L17" s="388"/>
    </row>
    <row r="18" spans="1:18" ht="16.5" customHeight="1" x14ac:dyDescent="0.2">
      <c r="A18" s="392"/>
      <c r="B18" s="1507" t="s">
        <v>136</v>
      </c>
      <c r="C18" s="1507"/>
      <c r="D18" s="1507"/>
      <c r="E18" s="1507"/>
      <c r="F18" s="1507"/>
      <c r="G18" s="1507"/>
      <c r="H18" s="403">
        <v>4.3</v>
      </c>
      <c r="I18" s="403">
        <v>4.3</v>
      </c>
      <c r="J18" s="403">
        <f>H18-I18</f>
        <v>0</v>
      </c>
      <c r="K18" s="393"/>
      <c r="L18" s="394"/>
    </row>
    <row r="19" spans="1:18" s="21" customFormat="1" ht="16.5" customHeight="1" x14ac:dyDescent="0.2">
      <c r="A19" s="1083" t="s">
        <v>18</v>
      </c>
      <c r="B19" s="1085" t="s">
        <v>19</v>
      </c>
      <c r="C19" s="1086"/>
      <c r="D19" s="1498" t="s">
        <v>1079</v>
      </c>
      <c r="E19" s="1499"/>
      <c r="F19" s="1499"/>
      <c r="G19" s="1499"/>
      <c r="H19" s="1499"/>
      <c r="I19" s="1499"/>
      <c r="J19" s="1499"/>
      <c r="K19" s="1499"/>
      <c r="L19" s="1500"/>
    </row>
    <row r="20" spans="1:18" s="21" customFormat="1" ht="16.5" customHeight="1" x14ac:dyDescent="0.2">
      <c r="A20" s="1238"/>
      <c r="B20" s="340"/>
      <c r="C20" s="341"/>
      <c r="D20" s="1299" t="s">
        <v>1080</v>
      </c>
      <c r="E20" s="1300"/>
      <c r="F20" s="1300"/>
      <c r="G20" s="1300"/>
      <c r="H20" s="1300"/>
      <c r="I20" s="1300"/>
      <c r="J20" s="1300"/>
      <c r="K20" s="1300"/>
      <c r="L20" s="1301"/>
    </row>
    <row r="21" spans="1:18" ht="16.5" customHeight="1" x14ac:dyDescent="0.2">
      <c r="A21" s="1084"/>
      <c r="B21" s="1090" t="s">
        <v>20</v>
      </c>
      <c r="C21" s="1091"/>
      <c r="D21" s="1092" t="s">
        <v>210</v>
      </c>
      <c r="E21" s="1093"/>
      <c r="F21" s="1093"/>
      <c r="G21" s="1093"/>
      <c r="H21" s="1093"/>
      <c r="I21" s="1093"/>
      <c r="J21" s="1093"/>
      <c r="K21" s="1093"/>
      <c r="L21" s="1094"/>
    </row>
    <row r="22" spans="1:18" ht="16.5" customHeight="1" x14ac:dyDescent="0.2">
      <c r="A22" s="75" t="s">
        <v>21</v>
      </c>
      <c r="B22" s="1077" t="s">
        <v>22</v>
      </c>
      <c r="C22" s="1077"/>
      <c r="D22" s="1503">
        <v>1</v>
      </c>
      <c r="E22" s="1504"/>
      <c r="F22" s="1505"/>
      <c r="G22" s="52" t="s">
        <v>23</v>
      </c>
      <c r="H22" s="541" t="s">
        <v>1081</v>
      </c>
      <c r="I22" s="1114" t="s">
        <v>24</v>
      </c>
      <c r="J22" s="1114"/>
      <c r="K22" s="1114"/>
      <c r="L22" s="1114"/>
    </row>
    <row r="23" spans="1:18" ht="16.5" customHeight="1" x14ac:dyDescent="0.2">
      <c r="A23" s="53" t="s">
        <v>25</v>
      </c>
      <c r="B23" s="1078" t="s">
        <v>26</v>
      </c>
      <c r="C23" s="1079"/>
      <c r="D23" s="1079"/>
      <c r="E23" s="1079"/>
      <c r="F23" s="1079"/>
      <c r="G23" s="1080"/>
      <c r="H23" s="355" t="s">
        <v>27</v>
      </c>
      <c r="I23" s="1078" t="s">
        <v>28</v>
      </c>
      <c r="J23" s="1079"/>
      <c r="K23" s="1079"/>
      <c r="L23" s="1080"/>
    </row>
    <row r="24" spans="1:18" ht="16.5" customHeight="1" x14ac:dyDescent="0.2">
      <c r="A24" s="265"/>
      <c r="B24" s="30" t="s">
        <v>29</v>
      </c>
      <c r="C24" s="1230" t="s">
        <v>369</v>
      </c>
      <c r="D24" s="1230"/>
      <c r="E24" s="1230"/>
      <c r="F24" s="1230"/>
      <c r="G24" s="1131"/>
      <c r="H24" s="30"/>
      <c r="I24" s="1510"/>
      <c r="J24" s="1511"/>
      <c r="K24" s="1511"/>
      <c r="L24" s="1512"/>
    </row>
    <row r="25" spans="1:18" ht="16.5" customHeight="1" x14ac:dyDescent="0.2">
      <c r="A25" s="265"/>
      <c r="B25" s="30" t="s">
        <v>137</v>
      </c>
      <c r="C25" s="1516" t="s">
        <v>1082</v>
      </c>
      <c r="D25" s="1516"/>
      <c r="E25" s="1516"/>
      <c r="F25" s="1516"/>
      <c r="G25" s="1517"/>
      <c r="H25" s="542" t="s">
        <v>1083</v>
      </c>
      <c r="I25" s="1510" t="s">
        <v>1084</v>
      </c>
      <c r="J25" s="1511"/>
      <c r="K25" s="1511"/>
      <c r="L25" s="1512"/>
    </row>
    <row r="26" spans="1:18" ht="16.5" customHeight="1" x14ac:dyDescent="0.2">
      <c r="A26" s="265"/>
      <c r="B26" s="91"/>
      <c r="C26" s="1244" t="s">
        <v>1085</v>
      </c>
      <c r="D26" s="1244"/>
      <c r="E26" s="1244"/>
      <c r="F26" s="1244"/>
      <c r="G26" s="1245"/>
      <c r="H26" s="30"/>
      <c r="I26" s="1510" t="s">
        <v>1086</v>
      </c>
      <c r="J26" s="1511"/>
      <c r="K26" s="1511"/>
      <c r="L26" s="1512"/>
    </row>
    <row r="27" spans="1:18" ht="16.5" customHeight="1" x14ac:dyDescent="0.2">
      <c r="A27" s="265"/>
      <c r="B27" s="543"/>
      <c r="C27" s="1508" t="s">
        <v>1087</v>
      </c>
      <c r="D27" s="1508"/>
      <c r="E27" s="1508"/>
      <c r="F27" s="1508"/>
      <c r="G27" s="1509"/>
      <c r="H27" s="30"/>
      <c r="I27" s="1510" t="s">
        <v>1088</v>
      </c>
      <c r="J27" s="1511"/>
      <c r="K27" s="1511"/>
      <c r="L27" s="1512"/>
      <c r="N27" s="544"/>
      <c r="O27" s="544"/>
      <c r="P27" s="544"/>
      <c r="Q27" s="544"/>
      <c r="R27" s="544"/>
    </row>
    <row r="28" spans="1:18" ht="16.5" customHeight="1" x14ac:dyDescent="0.2">
      <c r="A28" s="265"/>
      <c r="B28" s="30"/>
      <c r="C28" s="1230" t="s">
        <v>1089</v>
      </c>
      <c r="D28" s="1230"/>
      <c r="E28" s="1230"/>
      <c r="F28" s="1230"/>
      <c r="G28" s="1131"/>
      <c r="H28" s="30"/>
      <c r="I28" s="1510" t="s">
        <v>1090</v>
      </c>
      <c r="J28" s="1511"/>
      <c r="K28" s="1511"/>
      <c r="L28" s="1512"/>
      <c r="N28" s="544"/>
      <c r="O28" s="544"/>
      <c r="P28" s="544"/>
      <c r="Q28" s="544"/>
      <c r="R28" s="544"/>
    </row>
    <row r="29" spans="1:18" ht="16.5" customHeight="1" x14ac:dyDescent="0.2">
      <c r="A29" s="265"/>
      <c r="B29" s="30"/>
      <c r="C29" s="1230"/>
      <c r="D29" s="1230"/>
      <c r="E29" s="1230"/>
      <c r="F29" s="1230"/>
      <c r="G29" s="1131"/>
      <c r="H29" s="30"/>
      <c r="I29" s="1513" t="s">
        <v>1091</v>
      </c>
      <c r="J29" s="1514"/>
      <c r="K29" s="1514"/>
      <c r="L29" s="1515"/>
      <c r="N29" s="544"/>
      <c r="O29" s="544"/>
      <c r="P29" s="544"/>
      <c r="Q29" s="544"/>
      <c r="R29" s="544"/>
    </row>
    <row r="30" spans="1:18" ht="16.5" customHeight="1" x14ac:dyDescent="0.2">
      <c r="A30" s="265"/>
      <c r="B30" s="30"/>
      <c r="C30" s="1230"/>
      <c r="D30" s="1230"/>
      <c r="E30" s="1230"/>
      <c r="F30" s="1230"/>
      <c r="G30" s="1131"/>
      <c r="H30" s="30"/>
      <c r="I30" s="1519" t="s">
        <v>1092</v>
      </c>
      <c r="J30" s="1520"/>
      <c r="K30" s="1520"/>
      <c r="L30" s="1521"/>
      <c r="N30" s="544"/>
      <c r="O30" s="544"/>
      <c r="P30" s="544"/>
      <c r="Q30" s="544"/>
      <c r="R30" s="544"/>
    </row>
    <row r="31" spans="1:18" ht="16.5" customHeight="1" x14ac:dyDescent="0.2">
      <c r="A31" s="265"/>
      <c r="B31" s="30"/>
      <c r="C31" s="376"/>
      <c r="D31" s="376"/>
      <c r="E31" s="376"/>
      <c r="F31" s="376"/>
      <c r="G31" s="337"/>
      <c r="H31" s="30"/>
      <c r="I31" s="1519" t="s">
        <v>1093</v>
      </c>
      <c r="J31" s="1520"/>
      <c r="K31" s="1520"/>
      <c r="L31" s="1521"/>
      <c r="N31" s="544"/>
      <c r="O31" s="544"/>
      <c r="P31" s="544"/>
      <c r="Q31" s="544"/>
      <c r="R31" s="544"/>
    </row>
    <row r="32" spans="1:18" ht="16.5" customHeight="1" x14ac:dyDescent="0.2">
      <c r="A32" s="265"/>
      <c r="B32" s="30"/>
      <c r="C32" s="376"/>
      <c r="D32" s="376"/>
      <c r="E32" s="376"/>
      <c r="F32" s="376"/>
      <c r="G32" s="337"/>
      <c r="H32" s="30"/>
      <c r="I32" s="1510"/>
      <c r="J32" s="1511"/>
      <c r="K32" s="1511"/>
      <c r="L32" s="1512"/>
      <c r="N32" s="545"/>
      <c r="O32" s="545"/>
      <c r="P32" s="545"/>
      <c r="Q32" s="545"/>
      <c r="R32" s="545"/>
    </row>
    <row r="33" spans="1:18" ht="16.5" customHeight="1" x14ac:dyDescent="0.2">
      <c r="A33" s="265"/>
      <c r="B33" s="30"/>
      <c r="C33" s="376"/>
      <c r="D33" s="376"/>
      <c r="E33" s="376"/>
      <c r="F33" s="376"/>
      <c r="G33" s="337"/>
      <c r="H33" s="30"/>
      <c r="I33" s="364"/>
      <c r="J33" s="546"/>
      <c r="K33" s="546"/>
      <c r="L33" s="365"/>
      <c r="N33" s="545"/>
      <c r="O33" s="545"/>
      <c r="P33" s="545"/>
      <c r="Q33" s="545"/>
      <c r="R33" s="545"/>
    </row>
    <row r="34" spans="1:18" ht="16.5" customHeight="1" x14ac:dyDescent="0.2">
      <c r="A34" s="265"/>
      <c r="B34" s="30" t="s">
        <v>29</v>
      </c>
      <c r="C34" s="1230" t="s">
        <v>45</v>
      </c>
      <c r="D34" s="1230"/>
      <c r="E34" s="1230"/>
      <c r="F34" s="1230"/>
      <c r="G34" s="1131"/>
      <c r="H34" s="30"/>
      <c r="I34" s="1510"/>
      <c r="J34" s="1511"/>
      <c r="K34" s="1511"/>
      <c r="L34" s="1512"/>
    </row>
    <row r="35" spans="1:18" ht="16.5" customHeight="1" x14ac:dyDescent="0.2">
      <c r="A35" s="265"/>
      <c r="B35" s="30" t="s">
        <v>33</v>
      </c>
      <c r="C35" s="1230" t="s">
        <v>1094</v>
      </c>
      <c r="D35" s="1230"/>
      <c r="E35" s="1230"/>
      <c r="F35" s="1230"/>
      <c r="G35" s="1131"/>
      <c r="H35" s="30" t="s">
        <v>1095</v>
      </c>
      <c r="I35" s="1510" t="s">
        <v>1096</v>
      </c>
      <c r="J35" s="1511"/>
      <c r="K35" s="1511"/>
      <c r="L35" s="1512"/>
    </row>
    <row r="36" spans="1:18" ht="16.5" customHeight="1" x14ac:dyDescent="0.2">
      <c r="A36" s="265"/>
      <c r="B36" s="30"/>
      <c r="C36" s="1518"/>
      <c r="D36" s="1518"/>
      <c r="E36" s="1518"/>
      <c r="F36" s="1518"/>
      <c r="G36" s="1325"/>
      <c r="H36" s="30"/>
      <c r="I36" s="364"/>
      <c r="J36" s="546"/>
      <c r="K36" s="546"/>
      <c r="L36" s="365"/>
    </row>
    <row r="37" spans="1:18" ht="16.5" customHeight="1" x14ac:dyDescent="0.2">
      <c r="A37" s="265"/>
      <c r="B37" s="30"/>
      <c r="C37" s="376"/>
      <c r="D37" s="376"/>
      <c r="E37" s="376"/>
      <c r="F37" s="376"/>
      <c r="G37" s="337"/>
      <c r="H37" s="30"/>
      <c r="I37" s="364"/>
      <c r="J37" s="546"/>
      <c r="K37" s="546"/>
      <c r="L37" s="365"/>
    </row>
    <row r="38" spans="1:18" ht="16.5" customHeight="1" x14ac:dyDescent="0.2">
      <c r="A38" s="265"/>
      <c r="B38" s="30" t="s">
        <v>137</v>
      </c>
      <c r="C38" s="1518" t="s">
        <v>1097</v>
      </c>
      <c r="D38" s="1518"/>
      <c r="E38" s="1518"/>
      <c r="F38" s="1518"/>
      <c r="G38" s="1325"/>
      <c r="H38" s="30" t="s">
        <v>68</v>
      </c>
      <c r="I38" s="1510" t="s">
        <v>1098</v>
      </c>
      <c r="J38" s="1511"/>
      <c r="K38" s="1511"/>
      <c r="L38" s="1512"/>
    </row>
    <row r="39" spans="1:18" ht="16.2" customHeight="1" x14ac:dyDescent="0.2">
      <c r="A39" s="265"/>
      <c r="B39" s="30"/>
      <c r="C39" s="1518" t="s">
        <v>1099</v>
      </c>
      <c r="D39" s="1518"/>
      <c r="E39" s="1518"/>
      <c r="F39" s="1518"/>
      <c r="G39" s="1325"/>
      <c r="H39" s="30"/>
      <c r="I39" s="1510" t="s">
        <v>1100</v>
      </c>
      <c r="J39" s="1511"/>
      <c r="K39" s="1511"/>
      <c r="L39" s="1512"/>
      <c r="O39" s="547"/>
      <c r="P39" s="547"/>
      <c r="Q39" s="547"/>
      <c r="R39" s="547"/>
    </row>
    <row r="40" spans="1:18" ht="16.2" customHeight="1" x14ac:dyDescent="0.2">
      <c r="A40" s="265"/>
      <c r="B40" s="30"/>
      <c r="C40" s="1518" t="s">
        <v>1101</v>
      </c>
      <c r="D40" s="1518"/>
      <c r="E40" s="1518"/>
      <c r="F40" s="1518"/>
      <c r="G40" s="1325"/>
      <c r="H40" s="30"/>
      <c r="I40" s="1510" t="s">
        <v>1102</v>
      </c>
      <c r="J40" s="1511"/>
      <c r="K40" s="1511"/>
      <c r="L40" s="1512"/>
      <c r="O40" s="547"/>
      <c r="P40" s="547"/>
      <c r="Q40" s="547"/>
      <c r="R40" s="547"/>
    </row>
    <row r="41" spans="1:18" ht="16.5" customHeight="1" x14ac:dyDescent="0.2">
      <c r="A41" s="265"/>
      <c r="B41" s="30"/>
      <c r="C41" s="1518"/>
      <c r="D41" s="1518"/>
      <c r="E41" s="1518"/>
      <c r="F41" s="1518"/>
      <c r="G41" s="1325"/>
      <c r="H41" s="30"/>
      <c r="I41" s="1510"/>
      <c r="J41" s="1511"/>
      <c r="K41" s="1511"/>
      <c r="L41" s="1512"/>
      <c r="O41" s="547"/>
      <c r="P41" s="547"/>
      <c r="Q41" s="547"/>
      <c r="R41" s="547"/>
    </row>
    <row r="42" spans="1:18" ht="16.5" customHeight="1" x14ac:dyDescent="0.2">
      <c r="A42" s="265"/>
      <c r="B42" s="30"/>
      <c r="C42" s="1230"/>
      <c r="D42" s="1230"/>
      <c r="E42" s="1230"/>
      <c r="F42" s="1230"/>
      <c r="G42" s="1131"/>
      <c r="H42" s="30"/>
      <c r="I42" s="1525"/>
      <c r="J42" s="1526"/>
      <c r="K42" s="1526"/>
      <c r="L42" s="1527"/>
      <c r="O42" s="547"/>
      <c r="P42" s="547"/>
      <c r="Q42" s="547"/>
      <c r="R42" s="547"/>
    </row>
    <row r="43" spans="1:18" ht="16.5" customHeight="1" x14ac:dyDescent="0.2">
      <c r="A43" s="265"/>
      <c r="B43" s="30" t="s">
        <v>137</v>
      </c>
      <c r="C43" s="1230" t="s">
        <v>1103</v>
      </c>
      <c r="D43" s="1230"/>
      <c r="E43" s="1230"/>
      <c r="F43" s="1230"/>
      <c r="G43" s="1131"/>
      <c r="H43" s="30" t="s">
        <v>1104</v>
      </c>
      <c r="I43" s="1510" t="s">
        <v>430</v>
      </c>
      <c r="J43" s="1511"/>
      <c r="K43" s="1511"/>
      <c r="L43" s="1512"/>
    </row>
    <row r="44" spans="1:18" ht="16.5" customHeight="1" x14ac:dyDescent="0.2">
      <c r="A44" s="265"/>
      <c r="B44" s="30"/>
      <c r="C44" s="1230" t="s">
        <v>1105</v>
      </c>
      <c r="D44" s="1230"/>
      <c r="E44" s="1230"/>
      <c r="F44" s="1230"/>
      <c r="G44" s="1131"/>
      <c r="H44" s="30"/>
      <c r="I44" s="1522" t="s">
        <v>1106</v>
      </c>
      <c r="J44" s="1523"/>
      <c r="K44" s="1523"/>
      <c r="L44" s="1524"/>
    </row>
    <row r="45" spans="1:18" ht="16.5" customHeight="1" x14ac:dyDescent="0.2">
      <c r="A45" s="265"/>
      <c r="B45" s="30"/>
      <c r="C45" s="1518"/>
      <c r="D45" s="1518"/>
      <c r="E45" s="1518"/>
      <c r="F45" s="1518"/>
      <c r="G45" s="1325"/>
      <c r="H45" s="30"/>
      <c r="I45" s="1120" t="s">
        <v>1107</v>
      </c>
      <c r="J45" s="1115"/>
      <c r="K45" s="1115"/>
      <c r="L45" s="1122"/>
    </row>
    <row r="46" spans="1:18" ht="16.5" customHeight="1" x14ac:dyDescent="0.2">
      <c r="A46" s="265"/>
      <c r="B46" s="30"/>
      <c r="C46" s="1518"/>
      <c r="D46" s="1518"/>
      <c r="E46" s="1518"/>
      <c r="F46" s="1518"/>
      <c r="G46" s="1325"/>
      <c r="H46" s="30"/>
      <c r="I46" s="1510" t="s">
        <v>1108</v>
      </c>
      <c r="J46" s="1511"/>
      <c r="K46" s="1511"/>
      <c r="L46" s="1512"/>
    </row>
    <row r="47" spans="1:18" ht="16.5" customHeight="1" x14ac:dyDescent="0.2">
      <c r="A47" s="265"/>
      <c r="B47" s="30"/>
      <c r="C47" s="545"/>
      <c r="D47" s="545"/>
      <c r="E47" s="545"/>
      <c r="F47" s="545"/>
      <c r="G47" s="345"/>
      <c r="H47" s="30"/>
      <c r="I47" s="1120" t="s">
        <v>1109</v>
      </c>
      <c r="J47" s="1115"/>
      <c r="K47" s="1115"/>
      <c r="L47" s="1122"/>
    </row>
    <row r="48" spans="1:18" ht="16.5" customHeight="1" x14ac:dyDescent="0.2">
      <c r="A48" s="399"/>
      <c r="B48" s="32"/>
      <c r="C48" s="147"/>
      <c r="D48" s="147"/>
      <c r="E48" s="147"/>
      <c r="F48" s="147"/>
      <c r="G48" s="148"/>
      <c r="H48" s="32"/>
      <c r="I48" s="369"/>
      <c r="J48" s="370"/>
      <c r="K48" s="370"/>
      <c r="L48" s="371"/>
    </row>
    <row r="49" spans="1:12" ht="16.5" customHeight="1" x14ac:dyDescent="0.2">
      <c r="A49" s="261"/>
      <c r="B49" s="187" t="s">
        <v>137</v>
      </c>
      <c r="C49" s="1528" t="s">
        <v>1110</v>
      </c>
      <c r="D49" s="1528"/>
      <c r="E49" s="1528"/>
      <c r="F49" s="1528"/>
      <c r="G49" s="1529"/>
      <c r="H49" s="187" t="s">
        <v>327</v>
      </c>
      <c r="I49" s="1098" t="s">
        <v>516</v>
      </c>
      <c r="J49" s="1099"/>
      <c r="K49" s="1099"/>
      <c r="L49" s="1100"/>
    </row>
    <row r="50" spans="1:12" ht="16.5" customHeight="1" x14ac:dyDescent="0.2">
      <c r="A50" s="265"/>
      <c r="B50" s="30"/>
      <c r="C50" s="1518" t="s">
        <v>1111</v>
      </c>
      <c r="D50" s="1518"/>
      <c r="E50" s="1518"/>
      <c r="F50" s="1518"/>
      <c r="G50" s="1325"/>
      <c r="H50" s="30"/>
      <c r="I50" s="1120" t="s">
        <v>1112</v>
      </c>
      <c r="J50" s="1115"/>
      <c r="K50" s="1115"/>
      <c r="L50" s="1122"/>
    </row>
    <row r="51" spans="1:12" ht="16.5" customHeight="1" x14ac:dyDescent="0.2">
      <c r="A51" s="265"/>
      <c r="B51" s="30"/>
      <c r="C51" s="1230"/>
      <c r="D51" s="1230"/>
      <c r="E51" s="1230"/>
      <c r="F51" s="1230"/>
      <c r="G51" s="1131"/>
      <c r="H51" s="30"/>
      <c r="I51" s="1293" t="s">
        <v>1113</v>
      </c>
      <c r="J51" s="1230"/>
      <c r="K51" s="1230"/>
      <c r="L51" s="1131"/>
    </row>
    <row r="52" spans="1:12" ht="16.5" customHeight="1" x14ac:dyDescent="0.2">
      <c r="A52" s="265"/>
      <c r="B52" s="30"/>
      <c r="C52" s="1518"/>
      <c r="D52" s="1518"/>
      <c r="E52" s="1518"/>
      <c r="F52" s="1518"/>
      <c r="G52" s="1325"/>
      <c r="H52" s="30"/>
      <c r="I52" s="1120" t="s">
        <v>1114</v>
      </c>
      <c r="J52" s="1115"/>
      <c r="K52" s="1115"/>
      <c r="L52" s="1122"/>
    </row>
    <row r="53" spans="1:12" ht="16.5" customHeight="1" x14ac:dyDescent="0.2">
      <c r="A53" s="265"/>
      <c r="B53" s="30"/>
      <c r="C53" s="1518"/>
      <c r="D53" s="1518"/>
      <c r="E53" s="1518"/>
      <c r="F53" s="1518"/>
      <c r="G53" s="1325"/>
      <c r="H53" s="30"/>
      <c r="I53" s="1120" t="s">
        <v>1115</v>
      </c>
      <c r="J53" s="1115"/>
      <c r="K53" s="1115"/>
      <c r="L53" s="1122"/>
    </row>
    <row r="54" spans="1:12" ht="16.5" customHeight="1" x14ac:dyDescent="0.2">
      <c r="A54" s="265"/>
      <c r="B54" s="30"/>
      <c r="C54" s="1518"/>
      <c r="D54" s="1518"/>
      <c r="E54" s="1518"/>
      <c r="F54" s="1518"/>
      <c r="G54" s="1325"/>
      <c r="H54" s="30"/>
      <c r="I54" s="1120" t="s">
        <v>1116</v>
      </c>
      <c r="J54" s="1115"/>
      <c r="K54" s="1115"/>
      <c r="L54" s="1122"/>
    </row>
    <row r="55" spans="1:12" ht="16.5" customHeight="1" x14ac:dyDescent="0.2">
      <c r="A55" s="248"/>
      <c r="B55" s="30"/>
      <c r="C55" s="1518"/>
      <c r="D55" s="1518"/>
      <c r="E55" s="1518"/>
      <c r="F55" s="1518"/>
      <c r="G55" s="1325"/>
      <c r="H55" s="30"/>
      <c r="I55" s="1120" t="s">
        <v>1117</v>
      </c>
      <c r="J55" s="1115"/>
      <c r="K55" s="1115"/>
      <c r="L55" s="1122"/>
    </row>
    <row r="56" spans="1:12" ht="16.5" customHeight="1" x14ac:dyDescent="0.2">
      <c r="A56" s="265"/>
      <c r="B56" s="30"/>
      <c r="C56" s="1518"/>
      <c r="D56" s="1518"/>
      <c r="E56" s="1518"/>
      <c r="F56" s="1518"/>
      <c r="G56" s="1325"/>
      <c r="H56" s="30"/>
      <c r="I56" s="1120" t="s">
        <v>1118</v>
      </c>
      <c r="J56" s="1115"/>
      <c r="K56" s="1115"/>
      <c r="L56" s="1122"/>
    </row>
    <row r="57" spans="1:12" ht="16.5" customHeight="1" x14ac:dyDescent="0.2">
      <c r="A57" s="265"/>
      <c r="B57" s="30"/>
      <c r="C57" s="1518"/>
      <c r="D57" s="1518"/>
      <c r="E57" s="1518"/>
      <c r="F57" s="1518"/>
      <c r="G57" s="1325"/>
      <c r="H57" s="30"/>
      <c r="I57" s="1120" t="s">
        <v>1119</v>
      </c>
      <c r="J57" s="1115"/>
      <c r="K57" s="1115"/>
      <c r="L57" s="1122"/>
    </row>
    <row r="58" spans="1:12" ht="16.5" customHeight="1" x14ac:dyDescent="0.2">
      <c r="A58" s="265"/>
      <c r="B58" s="30"/>
      <c r="C58" s="1518"/>
      <c r="D58" s="1518"/>
      <c r="E58" s="1518"/>
      <c r="F58" s="1518"/>
      <c r="G58" s="1325"/>
      <c r="H58" s="30"/>
      <c r="I58" s="1120" t="s">
        <v>1120</v>
      </c>
      <c r="J58" s="1115"/>
      <c r="K58" s="1115"/>
      <c r="L58" s="1122"/>
    </row>
    <row r="59" spans="1:12" ht="16.5" customHeight="1" x14ac:dyDescent="0.2">
      <c r="A59" s="248"/>
      <c r="B59" s="30"/>
      <c r="C59" s="1518"/>
      <c r="D59" s="1518"/>
      <c r="E59" s="1518"/>
      <c r="F59" s="1518"/>
      <c r="G59" s="1325"/>
      <c r="H59" s="30"/>
      <c r="I59" s="1510"/>
      <c r="J59" s="1511"/>
      <c r="K59" s="1511"/>
      <c r="L59" s="1512"/>
    </row>
    <row r="60" spans="1:12" ht="16.5" customHeight="1" x14ac:dyDescent="0.2">
      <c r="A60" s="248"/>
      <c r="B60" s="30" t="s">
        <v>137</v>
      </c>
      <c r="C60" s="1518" t="s">
        <v>1121</v>
      </c>
      <c r="D60" s="1518"/>
      <c r="E60" s="1518"/>
      <c r="F60" s="1518"/>
      <c r="G60" s="1325"/>
      <c r="H60" s="418" t="s">
        <v>47</v>
      </c>
      <c r="I60" s="1536" t="s">
        <v>1122</v>
      </c>
      <c r="J60" s="1537"/>
      <c r="K60" s="1537"/>
      <c r="L60" s="1538"/>
    </row>
    <row r="61" spans="1:12" ht="16.5" customHeight="1" x14ac:dyDescent="0.2">
      <c r="A61" s="265"/>
      <c r="B61" s="30"/>
      <c r="C61" s="1518" t="s">
        <v>1123</v>
      </c>
      <c r="D61" s="1518"/>
      <c r="E61" s="1518"/>
      <c r="F61" s="1518"/>
      <c r="G61" s="1325"/>
      <c r="H61" s="30"/>
      <c r="I61" s="1536" t="s">
        <v>1124</v>
      </c>
      <c r="J61" s="1537"/>
      <c r="K61" s="1537"/>
      <c r="L61" s="1538"/>
    </row>
    <row r="62" spans="1:12" ht="16.5" customHeight="1" x14ac:dyDescent="0.2">
      <c r="A62" s="265"/>
      <c r="B62" s="30"/>
      <c r="C62" s="1518"/>
      <c r="D62" s="1518"/>
      <c r="E62" s="1518"/>
      <c r="F62" s="1518"/>
      <c r="G62" s="1325"/>
      <c r="H62" s="30"/>
      <c r="I62" s="1536" t="s">
        <v>315</v>
      </c>
      <c r="J62" s="1537"/>
      <c r="K62" s="1537"/>
      <c r="L62" s="1538"/>
    </row>
    <row r="63" spans="1:12" ht="16.5" customHeight="1" x14ac:dyDescent="0.2">
      <c r="A63" s="265"/>
      <c r="B63" s="30"/>
      <c r="C63" s="1518"/>
      <c r="D63" s="1518"/>
      <c r="E63" s="1518"/>
      <c r="F63" s="1518"/>
      <c r="G63" s="1325"/>
      <c r="H63" s="30"/>
      <c r="I63" s="1510"/>
      <c r="J63" s="1511"/>
      <c r="K63" s="1511"/>
      <c r="L63" s="1512"/>
    </row>
    <row r="64" spans="1:12" ht="16.2" customHeight="1" x14ac:dyDescent="0.2">
      <c r="A64" s="265"/>
      <c r="B64" s="30" t="s">
        <v>137</v>
      </c>
      <c r="C64" s="1518" t="s">
        <v>1125</v>
      </c>
      <c r="D64" s="1518"/>
      <c r="E64" s="1518"/>
      <c r="F64" s="1518"/>
      <c r="G64" s="1325"/>
      <c r="H64" s="30" t="s">
        <v>1104</v>
      </c>
      <c r="I64" s="1530" t="s">
        <v>422</v>
      </c>
      <c r="J64" s="1531"/>
      <c r="K64" s="1531"/>
      <c r="L64" s="1532"/>
    </row>
    <row r="65" spans="1:12" ht="16.5" customHeight="1" x14ac:dyDescent="0.2">
      <c r="A65" s="248"/>
      <c r="B65" s="30"/>
      <c r="C65" s="1518" t="s">
        <v>1126</v>
      </c>
      <c r="D65" s="1518"/>
      <c r="E65" s="1518"/>
      <c r="F65" s="1518"/>
      <c r="G65" s="1325"/>
      <c r="H65" s="30"/>
      <c r="I65" s="1533" t="s">
        <v>424</v>
      </c>
      <c r="J65" s="1534"/>
      <c r="K65" s="1534"/>
      <c r="L65" s="1535"/>
    </row>
    <row r="66" spans="1:12" ht="16.2" customHeight="1" x14ac:dyDescent="0.2">
      <c r="A66" s="265"/>
      <c r="B66" s="30"/>
      <c r="C66" s="1518" t="s">
        <v>1127</v>
      </c>
      <c r="D66" s="1518"/>
      <c r="E66" s="1518"/>
      <c r="F66" s="1518"/>
      <c r="G66" s="1325"/>
      <c r="H66" s="30"/>
      <c r="I66" s="1510" t="s">
        <v>425</v>
      </c>
      <c r="J66" s="1511"/>
      <c r="K66" s="1511"/>
      <c r="L66" s="1512"/>
    </row>
    <row r="67" spans="1:12" ht="16.2" customHeight="1" x14ac:dyDescent="0.2">
      <c r="A67" s="265"/>
      <c r="B67" s="30"/>
      <c r="C67" s="1230"/>
      <c r="D67" s="1230"/>
      <c r="E67" s="1230"/>
      <c r="F67" s="1230"/>
      <c r="G67" s="1131"/>
      <c r="H67" s="30"/>
      <c r="I67" s="1530" t="s">
        <v>1128</v>
      </c>
      <c r="J67" s="1531"/>
      <c r="K67" s="1531"/>
      <c r="L67" s="1532"/>
    </row>
    <row r="68" spans="1:12" ht="16.5" customHeight="1" x14ac:dyDescent="0.2">
      <c r="A68" s="265"/>
      <c r="B68" s="30"/>
      <c r="C68" s="1518"/>
      <c r="D68" s="1518"/>
      <c r="E68" s="1518"/>
      <c r="F68" s="1518"/>
      <c r="G68" s="1325"/>
      <c r="H68" s="30"/>
      <c r="I68" s="1530" t="s">
        <v>428</v>
      </c>
      <c r="J68" s="1531"/>
      <c r="K68" s="1531"/>
      <c r="L68" s="1532"/>
    </row>
    <row r="69" spans="1:12" ht="16.5" customHeight="1" x14ac:dyDescent="0.2">
      <c r="A69" s="265"/>
      <c r="B69" s="30"/>
      <c r="C69" s="1518"/>
      <c r="D69" s="1518"/>
      <c r="E69" s="1518"/>
      <c r="F69" s="1518"/>
      <c r="G69" s="1325"/>
      <c r="H69" s="30"/>
      <c r="I69" s="548"/>
      <c r="J69" s="549"/>
      <c r="K69" s="549"/>
      <c r="L69" s="550"/>
    </row>
    <row r="70" spans="1:12" ht="16.5" customHeight="1" x14ac:dyDescent="0.2">
      <c r="A70" s="265"/>
      <c r="B70" s="30" t="s">
        <v>33</v>
      </c>
      <c r="C70" s="1116" t="s">
        <v>389</v>
      </c>
      <c r="D70" s="1116"/>
      <c r="E70" s="1116"/>
      <c r="F70" s="1116"/>
      <c r="G70" s="1117"/>
      <c r="H70" s="30" t="s">
        <v>1104</v>
      </c>
      <c r="I70" s="1293" t="s">
        <v>390</v>
      </c>
      <c r="J70" s="1230"/>
      <c r="K70" s="1230"/>
      <c r="L70" s="1131"/>
    </row>
    <row r="71" spans="1:12" ht="16.5" customHeight="1" x14ac:dyDescent="0.2">
      <c r="A71" s="265"/>
      <c r="B71" s="30"/>
      <c r="C71" s="423" t="s">
        <v>391</v>
      </c>
      <c r="D71" s="158"/>
      <c r="E71" s="158"/>
      <c r="F71" s="158"/>
      <c r="G71" s="336"/>
      <c r="H71" s="30"/>
      <c r="I71" s="1120" t="s">
        <v>392</v>
      </c>
      <c r="J71" s="1115"/>
      <c r="K71" s="1115"/>
      <c r="L71" s="1122"/>
    </row>
    <row r="72" spans="1:12" ht="16.5" customHeight="1" x14ac:dyDescent="0.2">
      <c r="A72" s="265"/>
      <c r="B72" s="30"/>
      <c r="C72" s="423" t="s">
        <v>393</v>
      </c>
      <c r="D72" s="158"/>
      <c r="E72" s="158"/>
      <c r="F72" s="158"/>
      <c r="G72" s="336"/>
      <c r="H72" s="30"/>
      <c r="I72" s="1120" t="s">
        <v>394</v>
      </c>
      <c r="J72" s="1115"/>
      <c r="K72" s="1115"/>
      <c r="L72" s="1122"/>
    </row>
    <row r="73" spans="1:12" ht="16.5" customHeight="1" x14ac:dyDescent="0.2">
      <c r="A73" s="265"/>
      <c r="B73" s="30"/>
      <c r="C73" s="423"/>
      <c r="D73" s="158"/>
      <c r="E73" s="158"/>
      <c r="F73" s="158"/>
      <c r="G73" s="336"/>
      <c r="H73" s="30"/>
      <c r="I73" s="1120"/>
      <c r="J73" s="1115"/>
      <c r="K73" s="1115"/>
      <c r="L73" s="1122"/>
    </row>
    <row r="74" spans="1:12" ht="16.5" customHeight="1" x14ac:dyDescent="0.2">
      <c r="A74" s="392"/>
      <c r="B74" s="32"/>
      <c r="C74" s="1125"/>
      <c r="D74" s="1125"/>
      <c r="E74" s="1125"/>
      <c r="F74" s="1125"/>
      <c r="G74" s="1126"/>
      <c r="H74" s="32"/>
      <c r="I74" s="1249" t="s">
        <v>5</v>
      </c>
      <c r="J74" s="1250"/>
      <c r="K74" s="1250"/>
      <c r="L74" s="1251"/>
    </row>
  </sheetData>
  <mergeCells count="117">
    <mergeCell ref="C74:G74"/>
    <mergeCell ref="I74:L74"/>
    <mergeCell ref="C69:G69"/>
    <mergeCell ref="C70:G70"/>
    <mergeCell ref="I70:L70"/>
    <mergeCell ref="I71:L71"/>
    <mergeCell ref="I72:L72"/>
    <mergeCell ref="I73:L73"/>
    <mergeCell ref="C66:G66"/>
    <mergeCell ref="I66:L66"/>
    <mergeCell ref="C67:G67"/>
    <mergeCell ref="I67:L67"/>
    <mergeCell ref="C68:G68"/>
    <mergeCell ref="I68:L68"/>
    <mergeCell ref="C63:G63"/>
    <mergeCell ref="I63:L63"/>
    <mergeCell ref="C64:G64"/>
    <mergeCell ref="I64:L64"/>
    <mergeCell ref="C65:G65"/>
    <mergeCell ref="I65:L65"/>
    <mergeCell ref="C60:G60"/>
    <mergeCell ref="I60:L60"/>
    <mergeCell ref="C61:G61"/>
    <mergeCell ref="I61:L61"/>
    <mergeCell ref="C62:G62"/>
    <mergeCell ref="I62:L62"/>
    <mergeCell ref="C57:G57"/>
    <mergeCell ref="I57:L57"/>
    <mergeCell ref="C58:G58"/>
    <mergeCell ref="I58:L58"/>
    <mergeCell ref="C59:G59"/>
    <mergeCell ref="I59:L59"/>
    <mergeCell ref="C54:G54"/>
    <mergeCell ref="I54:L54"/>
    <mergeCell ref="C55:G55"/>
    <mergeCell ref="I55:L55"/>
    <mergeCell ref="C56:G56"/>
    <mergeCell ref="I56:L56"/>
    <mergeCell ref="C51:G51"/>
    <mergeCell ref="I51:L51"/>
    <mergeCell ref="C52:G52"/>
    <mergeCell ref="I52:L52"/>
    <mergeCell ref="C53:G53"/>
    <mergeCell ref="I53:L53"/>
    <mergeCell ref="C46:G46"/>
    <mergeCell ref="I46:L46"/>
    <mergeCell ref="I47:L47"/>
    <mergeCell ref="C49:G49"/>
    <mergeCell ref="I49:L49"/>
    <mergeCell ref="C50:G50"/>
    <mergeCell ref="I50:L50"/>
    <mergeCell ref="C43:G43"/>
    <mergeCell ref="I43:L43"/>
    <mergeCell ref="C44:G44"/>
    <mergeCell ref="I44:L44"/>
    <mergeCell ref="C45:G45"/>
    <mergeCell ref="I45:L45"/>
    <mergeCell ref="C40:G40"/>
    <mergeCell ref="I40:L40"/>
    <mergeCell ref="C41:G41"/>
    <mergeCell ref="I41:L41"/>
    <mergeCell ref="C42:G42"/>
    <mergeCell ref="I42:L42"/>
    <mergeCell ref="C35:G35"/>
    <mergeCell ref="I35:L35"/>
    <mergeCell ref="C36:G36"/>
    <mergeCell ref="C38:G38"/>
    <mergeCell ref="I38:L38"/>
    <mergeCell ref="C39:G39"/>
    <mergeCell ref="I39:L39"/>
    <mergeCell ref="C30:G30"/>
    <mergeCell ref="I30:L30"/>
    <mergeCell ref="I31:L31"/>
    <mergeCell ref="I32:L32"/>
    <mergeCell ref="C34:G34"/>
    <mergeCell ref="I34:L34"/>
    <mergeCell ref="C27:G27"/>
    <mergeCell ref="I27:L27"/>
    <mergeCell ref="C28:G28"/>
    <mergeCell ref="I28:L28"/>
    <mergeCell ref="C29:G29"/>
    <mergeCell ref="I29:L29"/>
    <mergeCell ref="C24:G24"/>
    <mergeCell ref="I24:L24"/>
    <mergeCell ref="C25:G25"/>
    <mergeCell ref="I25:L25"/>
    <mergeCell ref="C26:G26"/>
    <mergeCell ref="I26:L26"/>
    <mergeCell ref="B22:C22"/>
    <mergeCell ref="D22:F22"/>
    <mergeCell ref="I22:L22"/>
    <mergeCell ref="B23:G23"/>
    <mergeCell ref="I23:L23"/>
    <mergeCell ref="B14:D14"/>
    <mergeCell ref="E14:F14"/>
    <mergeCell ref="B16:G16"/>
    <mergeCell ref="B17:G17"/>
    <mergeCell ref="B18:G18"/>
    <mergeCell ref="A1:L1"/>
    <mergeCell ref="A3:J3"/>
    <mergeCell ref="A5:L5"/>
    <mergeCell ref="B6:L7"/>
    <mergeCell ref="A8:L8"/>
    <mergeCell ref="B9:L9"/>
    <mergeCell ref="A19:A21"/>
    <mergeCell ref="B19:C19"/>
    <mergeCell ref="D19:L19"/>
    <mergeCell ref="D20:L20"/>
    <mergeCell ref="B21:C21"/>
    <mergeCell ref="B10:L10"/>
    <mergeCell ref="B11:D11"/>
    <mergeCell ref="E11:F11"/>
    <mergeCell ref="B12:D12"/>
    <mergeCell ref="E12:F12"/>
    <mergeCell ref="B13:D13"/>
    <mergeCell ref="E13:F13"/>
    <mergeCell ref="D21:L21"/>
  </mergeCells>
  <phoneticPr fontId="3"/>
  <pageMargins left="0.59055118110236227" right="0.59055118110236227" top="0.59055118110236227" bottom="0.59055118110236227" header="0.51181102362204722" footer="0.39370078740157483"/>
  <pageSetup paperSize="9" scale="99" fitToHeight="0" orientation="portrait" r:id="rId1"/>
  <headerFooter alignWithMargins="0"/>
  <rowBreaks count="1" manualBreakCount="1">
    <brk id="48"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T30"/>
  <sheetViews>
    <sheetView view="pageBreakPreview" zoomScaleNormal="130" zoomScaleSheetLayoutView="100" workbookViewId="0">
      <selection activeCell="I37" sqref="I37:L37"/>
    </sheetView>
  </sheetViews>
  <sheetFormatPr defaultColWidth="9" defaultRowHeight="13.2" x14ac:dyDescent="0.2"/>
  <cols>
    <col min="1" max="1" width="18" style="1" customWidth="1"/>
    <col min="2" max="5" width="3.109375" style="1" customWidth="1"/>
    <col min="6" max="6" width="6.33203125" style="1" customWidth="1"/>
    <col min="7" max="12" width="9.109375" style="1" customWidth="1"/>
    <col min="13" max="13" width="9" style="1"/>
    <col min="14" max="14" width="6.33203125" style="1" customWidth="1"/>
    <col min="15" max="15" width="3.33203125" style="1" bestFit="1" customWidth="1"/>
    <col min="16" max="16" width="2.21875" style="1" customWidth="1"/>
    <col min="17" max="17" width="4.44140625" style="1" bestFit="1" customWidth="1"/>
    <col min="18" max="18" width="2.44140625" style="1" bestFit="1" customWidth="1"/>
    <col min="19" max="19" width="4.44140625" style="1" bestFit="1" customWidth="1"/>
    <col min="20" max="20" width="9" style="1"/>
    <col min="21" max="21" width="12.21875" style="1" customWidth="1"/>
    <col min="22" max="16384" width="9" style="1"/>
  </cols>
  <sheetData>
    <row r="1" spans="1:20" ht="18" customHeight="1" x14ac:dyDescent="0.2">
      <c r="A1" s="1060" t="s">
        <v>138</v>
      </c>
      <c r="B1" s="1060"/>
      <c r="C1" s="1060"/>
      <c r="D1" s="1060"/>
      <c r="E1" s="1060"/>
      <c r="F1" s="1060"/>
      <c r="G1" s="1060"/>
      <c r="H1" s="1060"/>
      <c r="I1" s="1060"/>
      <c r="J1" s="1060"/>
      <c r="K1" s="1060"/>
      <c r="L1" s="1060"/>
    </row>
    <row r="2" spans="1:20" ht="18" customHeight="1" x14ac:dyDescent="0.2"/>
    <row r="3" spans="1:20" ht="18" customHeight="1" x14ac:dyDescent="0.2">
      <c r="A3" s="1219" t="s">
        <v>139</v>
      </c>
      <c r="B3" s="1219"/>
      <c r="C3" s="1219"/>
      <c r="D3" s="1219"/>
      <c r="E3" s="1219"/>
      <c r="F3" s="1219"/>
      <c r="G3" s="1219"/>
      <c r="H3" s="1219"/>
      <c r="I3" s="1219"/>
      <c r="J3" s="1219"/>
      <c r="K3" s="2"/>
      <c r="L3" s="3"/>
    </row>
    <row r="4" spans="1:20" ht="16.5" customHeight="1" x14ac:dyDescent="0.2"/>
    <row r="5" spans="1:20" ht="16.5" customHeight="1" x14ac:dyDescent="0.2">
      <c r="A5" s="1062" t="s">
        <v>140</v>
      </c>
      <c r="B5" s="1063"/>
      <c r="C5" s="1063"/>
      <c r="D5" s="1063"/>
      <c r="E5" s="1063"/>
      <c r="F5" s="1063"/>
      <c r="G5" s="1063"/>
      <c r="H5" s="1063"/>
      <c r="I5" s="1063"/>
      <c r="J5" s="1063"/>
      <c r="K5" s="1063"/>
      <c r="L5" s="1064"/>
    </row>
    <row r="6" spans="1:20" ht="16.5" customHeight="1" x14ac:dyDescent="0.2">
      <c r="A6" s="1545" t="s">
        <v>141</v>
      </c>
      <c r="B6" s="1495" t="s">
        <v>142</v>
      </c>
      <c r="C6" s="1398"/>
      <c r="D6" s="1398"/>
      <c r="E6" s="1398"/>
      <c r="F6" s="1398"/>
      <c r="G6" s="1398"/>
      <c r="H6" s="1398"/>
      <c r="I6" s="1398"/>
      <c r="J6" s="1398"/>
      <c r="K6" s="1398"/>
      <c r="L6" s="1399"/>
      <c r="M6" s="1" t="s">
        <v>143</v>
      </c>
    </row>
    <row r="7" spans="1:20" ht="16.5" customHeight="1" x14ac:dyDescent="0.2">
      <c r="A7" s="1546"/>
      <c r="B7" s="1496"/>
      <c r="C7" s="1402"/>
      <c r="D7" s="1402"/>
      <c r="E7" s="1402"/>
      <c r="F7" s="1402"/>
      <c r="G7" s="1402"/>
      <c r="H7" s="1402"/>
      <c r="I7" s="1402"/>
      <c r="J7" s="1402"/>
      <c r="K7" s="1402"/>
      <c r="L7" s="1403"/>
    </row>
    <row r="8" spans="1:20" ht="16.5" customHeight="1" x14ac:dyDescent="0.2">
      <c r="A8" s="1071" t="s">
        <v>144</v>
      </c>
      <c r="B8" s="1497"/>
      <c r="C8" s="1497"/>
      <c r="D8" s="1497"/>
      <c r="E8" s="1497"/>
      <c r="F8" s="1497"/>
      <c r="G8" s="1497"/>
      <c r="H8" s="1497"/>
      <c r="I8" s="1497"/>
      <c r="J8" s="1497"/>
      <c r="K8" s="1497"/>
      <c r="L8" s="1073"/>
    </row>
    <row r="9" spans="1:20" ht="39.75" customHeight="1" x14ac:dyDescent="0.2">
      <c r="A9" s="38" t="s">
        <v>145</v>
      </c>
      <c r="B9" s="1173" t="s">
        <v>613</v>
      </c>
      <c r="C9" s="1226"/>
      <c r="D9" s="1226"/>
      <c r="E9" s="1226"/>
      <c r="F9" s="1226"/>
      <c r="G9" s="1226"/>
      <c r="H9" s="1226"/>
      <c r="I9" s="1226"/>
      <c r="J9" s="1226"/>
      <c r="K9" s="1226"/>
      <c r="L9" s="1227"/>
    </row>
    <row r="10" spans="1:20" ht="16.5" customHeight="1" x14ac:dyDescent="0.2">
      <c r="A10" s="7" t="s">
        <v>146</v>
      </c>
      <c r="B10" s="1214"/>
      <c r="C10" s="1215"/>
      <c r="D10" s="1216"/>
      <c r="E10" s="1168" t="s">
        <v>147</v>
      </c>
      <c r="F10" s="1170"/>
      <c r="G10" s="277" t="s">
        <v>10</v>
      </c>
      <c r="H10" s="277" t="s">
        <v>148</v>
      </c>
      <c r="I10" s="277" t="s">
        <v>149</v>
      </c>
      <c r="J10" s="39"/>
      <c r="K10" s="40"/>
      <c r="L10" s="10"/>
    </row>
    <row r="11" spans="1:20" ht="16.5" customHeight="1" x14ac:dyDescent="0.2">
      <c r="A11" s="11"/>
      <c r="B11" s="1168" t="s">
        <v>11</v>
      </c>
      <c r="C11" s="1169"/>
      <c r="D11" s="1170"/>
      <c r="E11" s="1217">
        <v>242</v>
      </c>
      <c r="F11" s="1218"/>
      <c r="G11" s="308">
        <v>239</v>
      </c>
      <c r="H11" s="308">
        <v>234</v>
      </c>
      <c r="I11" s="308">
        <v>8</v>
      </c>
      <c r="J11" s="41"/>
      <c r="K11" s="8"/>
      <c r="L11" s="13"/>
    </row>
    <row r="12" spans="1:20" ht="16.5" customHeight="1" x14ac:dyDescent="0.2">
      <c r="A12" s="11"/>
      <c r="B12" s="1168" t="s">
        <v>12</v>
      </c>
      <c r="C12" s="1169"/>
      <c r="D12" s="1170"/>
      <c r="E12" s="1217">
        <v>166</v>
      </c>
      <c r="F12" s="1218"/>
      <c r="G12" s="308">
        <v>204</v>
      </c>
      <c r="H12" s="308">
        <v>159</v>
      </c>
      <c r="I12" s="308">
        <v>7</v>
      </c>
      <c r="J12" s="41"/>
      <c r="K12" s="8"/>
      <c r="L12" s="13"/>
    </row>
    <row r="13" spans="1:20" ht="16.5" customHeight="1" x14ac:dyDescent="0.2">
      <c r="A13" s="11"/>
      <c r="B13" s="1207" t="s">
        <v>13</v>
      </c>
      <c r="C13" s="1208"/>
      <c r="D13" s="1209"/>
      <c r="E13" s="1383">
        <f>E12/E11*100</f>
        <v>68.59504132231406</v>
      </c>
      <c r="F13" s="1384"/>
      <c r="G13" s="15">
        <f>G12/G11*100</f>
        <v>85.355648535564853</v>
      </c>
      <c r="H13" s="15">
        <f>H12/H11*100</f>
        <v>67.948717948717956</v>
      </c>
      <c r="I13" s="15">
        <f>I12/I11*100</f>
        <v>87.5</v>
      </c>
      <c r="J13" s="41"/>
      <c r="K13" s="8"/>
      <c r="L13" s="13"/>
      <c r="S13" s="42"/>
      <c r="T13" s="6"/>
    </row>
    <row r="14" spans="1:20" ht="16.5" customHeight="1" x14ac:dyDescent="0.2">
      <c r="A14" s="11"/>
      <c r="B14" s="43"/>
      <c r="C14" s="8"/>
      <c r="D14" s="8"/>
      <c r="E14" s="8"/>
      <c r="F14" s="8"/>
      <c r="G14" s="8"/>
      <c r="H14" s="8"/>
      <c r="I14" s="8"/>
      <c r="J14" s="8"/>
      <c r="K14" s="8"/>
      <c r="L14" s="13"/>
    </row>
    <row r="15" spans="1:20" ht="16.5" customHeight="1" x14ac:dyDescent="0.2">
      <c r="A15" s="11"/>
      <c r="B15" s="1214"/>
      <c r="C15" s="1215"/>
      <c r="D15" s="1215"/>
      <c r="E15" s="1215"/>
      <c r="F15" s="1215"/>
      <c r="G15" s="1216"/>
      <c r="H15" s="277" t="s">
        <v>14</v>
      </c>
      <c r="I15" s="277" t="s">
        <v>10</v>
      </c>
      <c r="J15" s="277" t="s">
        <v>15</v>
      </c>
      <c r="K15" s="8"/>
      <c r="L15" s="13"/>
    </row>
    <row r="16" spans="1:20" ht="16.5" customHeight="1" x14ac:dyDescent="0.2">
      <c r="A16" s="11"/>
      <c r="B16" s="1105" t="s">
        <v>135</v>
      </c>
      <c r="C16" s="1106"/>
      <c r="D16" s="1106"/>
      <c r="E16" s="1106"/>
      <c r="F16" s="1106"/>
      <c r="G16" s="1107"/>
      <c r="H16" s="44">
        <v>83.8</v>
      </c>
      <c r="I16" s="44">
        <v>80.900000000000006</v>
      </c>
      <c r="J16" s="18">
        <f>IF(H16="","",H16-I16)</f>
        <v>2.8999999999999915</v>
      </c>
      <c r="K16" s="8"/>
      <c r="L16" s="13"/>
    </row>
    <row r="17" spans="1:13" ht="16.5" customHeight="1" x14ac:dyDescent="0.2">
      <c r="A17" s="19"/>
      <c r="B17" s="1108" t="s">
        <v>136</v>
      </c>
      <c r="C17" s="1109"/>
      <c r="D17" s="1109"/>
      <c r="E17" s="1109"/>
      <c r="F17" s="1109"/>
      <c r="G17" s="1110"/>
      <c r="H17" s="44">
        <v>4.3</v>
      </c>
      <c r="I17" s="44">
        <v>4.0999999999999996</v>
      </c>
      <c r="J17" s="18">
        <f>IF(H17="","",H17-I17)</f>
        <v>0.20000000000000018</v>
      </c>
      <c r="K17" s="45"/>
      <c r="L17" s="46"/>
    </row>
    <row r="18" spans="1:13" s="21" customFormat="1" ht="27.75" customHeight="1" x14ac:dyDescent="0.2">
      <c r="A18" s="47" t="s">
        <v>150</v>
      </c>
      <c r="B18" s="1199" t="s">
        <v>151</v>
      </c>
      <c r="C18" s="1200"/>
      <c r="D18" s="1201" t="s">
        <v>614</v>
      </c>
      <c r="E18" s="1202"/>
      <c r="F18" s="1202"/>
      <c r="G18" s="1202"/>
      <c r="H18" s="1202"/>
      <c r="I18" s="1202"/>
      <c r="J18" s="1202"/>
      <c r="K18" s="1202"/>
      <c r="L18" s="1203"/>
    </row>
    <row r="19" spans="1:13" ht="16.5" customHeight="1" x14ac:dyDescent="0.2">
      <c r="A19" s="48"/>
      <c r="B19" s="1171" t="s">
        <v>20</v>
      </c>
      <c r="C19" s="1172"/>
      <c r="D19" s="1173" t="s">
        <v>152</v>
      </c>
      <c r="E19" s="1093"/>
      <c r="F19" s="1093"/>
      <c r="G19" s="1093"/>
      <c r="H19" s="1093"/>
      <c r="I19" s="1093"/>
      <c r="J19" s="1093"/>
      <c r="K19" s="1093"/>
      <c r="L19" s="1094"/>
    </row>
    <row r="20" spans="1:13" ht="16.5" customHeight="1" x14ac:dyDescent="0.2">
      <c r="A20" s="5" t="s">
        <v>153</v>
      </c>
      <c r="B20" s="1178" t="s">
        <v>22</v>
      </c>
      <c r="C20" s="1178"/>
      <c r="D20" s="1376" t="s">
        <v>154</v>
      </c>
      <c r="E20" s="1377"/>
      <c r="F20" s="1378"/>
      <c r="G20" s="277" t="s">
        <v>23</v>
      </c>
      <c r="H20" s="49" t="s">
        <v>155</v>
      </c>
      <c r="I20" s="1346" t="s">
        <v>24</v>
      </c>
      <c r="J20" s="1346"/>
      <c r="K20" s="1346"/>
      <c r="L20" s="1346"/>
    </row>
    <row r="21" spans="1:13" ht="16.5" customHeight="1" x14ac:dyDescent="0.2">
      <c r="A21" s="7" t="s">
        <v>156</v>
      </c>
      <c r="B21" s="1078" t="s">
        <v>26</v>
      </c>
      <c r="C21" s="1079"/>
      <c r="D21" s="1079"/>
      <c r="E21" s="1079"/>
      <c r="F21" s="1079"/>
      <c r="G21" s="1080"/>
      <c r="H21" s="310" t="s">
        <v>27</v>
      </c>
      <c r="I21" s="1078" t="s">
        <v>28</v>
      </c>
      <c r="J21" s="1079"/>
      <c r="K21" s="1079"/>
      <c r="L21" s="1080"/>
    </row>
    <row r="22" spans="1:13" ht="16.5" customHeight="1" x14ac:dyDescent="0.2">
      <c r="A22" s="11"/>
      <c r="B22" s="187" t="s">
        <v>157</v>
      </c>
      <c r="C22" s="1543" t="s">
        <v>30</v>
      </c>
      <c r="D22" s="1543"/>
      <c r="E22" s="1543"/>
      <c r="F22" s="1543"/>
      <c r="G22" s="1544"/>
      <c r="H22" s="50"/>
      <c r="I22" s="1375"/>
      <c r="J22" s="1375"/>
      <c r="K22" s="1375"/>
      <c r="L22" s="1375"/>
      <c r="M22" s="51"/>
    </row>
    <row r="23" spans="1:13" ht="16.5" customHeight="1" x14ac:dyDescent="0.2">
      <c r="A23" s="16"/>
      <c r="B23" s="30" t="s">
        <v>33</v>
      </c>
      <c r="C23" s="1366" t="s">
        <v>158</v>
      </c>
      <c r="D23" s="1366"/>
      <c r="E23" s="1366"/>
      <c r="F23" s="1366"/>
      <c r="G23" s="1367"/>
      <c r="H23" s="50" t="s">
        <v>159</v>
      </c>
      <c r="I23" s="1373" t="s">
        <v>160</v>
      </c>
      <c r="J23" s="1373"/>
      <c r="K23" s="1373"/>
      <c r="L23" s="1373"/>
      <c r="M23" s="51"/>
    </row>
    <row r="24" spans="1:13" ht="16.5" customHeight="1" x14ac:dyDescent="0.2">
      <c r="A24" s="16"/>
      <c r="B24" s="30"/>
      <c r="C24" s="1147" t="s">
        <v>161</v>
      </c>
      <c r="D24" s="1147"/>
      <c r="E24" s="1147"/>
      <c r="F24" s="1147"/>
      <c r="G24" s="1148"/>
      <c r="H24" s="50"/>
      <c r="I24" s="1373" t="s">
        <v>162</v>
      </c>
      <c r="J24" s="1373"/>
      <c r="K24" s="1373"/>
      <c r="L24" s="1373"/>
      <c r="M24" s="51"/>
    </row>
    <row r="25" spans="1:13" ht="16.5" customHeight="1" x14ac:dyDescent="0.2">
      <c r="A25" s="16"/>
      <c r="B25" s="30"/>
      <c r="C25" s="304" t="s">
        <v>163</v>
      </c>
      <c r="D25" s="304"/>
      <c r="E25" s="304"/>
      <c r="F25" s="304"/>
      <c r="G25" s="305"/>
      <c r="H25" s="50"/>
      <c r="I25" s="1539" t="s">
        <v>164</v>
      </c>
      <c r="J25" s="1539"/>
      <c r="K25" s="1539"/>
      <c r="L25" s="1539"/>
      <c r="M25" s="51"/>
    </row>
    <row r="26" spans="1:13" ht="16.5" customHeight="1" x14ac:dyDescent="0.2">
      <c r="A26" s="16"/>
      <c r="B26" s="30"/>
      <c r="C26" s="1366"/>
      <c r="D26" s="1366"/>
      <c r="E26" s="1366"/>
      <c r="F26" s="1366"/>
      <c r="G26" s="1367"/>
      <c r="H26" s="50"/>
      <c r="I26" s="1539" t="s">
        <v>165</v>
      </c>
      <c r="J26" s="1539"/>
      <c r="K26" s="1539"/>
      <c r="L26" s="1539"/>
      <c r="M26" s="51"/>
    </row>
    <row r="27" spans="1:13" ht="16.5" customHeight="1" x14ac:dyDescent="0.2">
      <c r="A27" s="16"/>
      <c r="B27" s="30"/>
      <c r="C27" s="1366"/>
      <c r="D27" s="1366"/>
      <c r="E27" s="1366"/>
      <c r="F27" s="1366"/>
      <c r="G27" s="1367"/>
      <c r="H27" s="50"/>
      <c r="I27" s="1373" t="s">
        <v>166</v>
      </c>
      <c r="J27" s="1373"/>
      <c r="K27" s="1373"/>
      <c r="L27" s="1373"/>
      <c r="M27" s="51"/>
    </row>
    <row r="28" spans="1:13" ht="16.5" customHeight="1" x14ac:dyDescent="0.2">
      <c r="A28" s="16"/>
      <c r="B28" s="30"/>
      <c r="C28" s="1366"/>
      <c r="D28" s="1366"/>
      <c r="E28" s="1366"/>
      <c r="F28" s="1366"/>
      <c r="G28" s="1367"/>
      <c r="H28" s="50"/>
      <c r="I28" s="1539" t="s">
        <v>167</v>
      </c>
      <c r="J28" s="1539"/>
      <c r="K28" s="1539"/>
      <c r="L28" s="1539"/>
      <c r="M28" s="51"/>
    </row>
    <row r="29" spans="1:13" ht="16.5" customHeight="1" x14ac:dyDescent="0.2">
      <c r="A29" s="16"/>
      <c r="B29" s="30"/>
      <c r="C29" s="1366"/>
      <c r="D29" s="1366"/>
      <c r="E29" s="1366"/>
      <c r="F29" s="1366"/>
      <c r="G29" s="1367"/>
      <c r="H29" s="50"/>
      <c r="I29" s="1539" t="s">
        <v>168</v>
      </c>
      <c r="J29" s="1539"/>
      <c r="K29" s="1539"/>
      <c r="L29" s="1539"/>
      <c r="M29" s="51"/>
    </row>
    <row r="30" spans="1:13" ht="16.5" customHeight="1" x14ac:dyDescent="0.2">
      <c r="A30" s="31"/>
      <c r="B30" s="32"/>
      <c r="C30" s="1357"/>
      <c r="D30" s="1357"/>
      <c r="E30" s="1357"/>
      <c r="F30" s="1357"/>
      <c r="G30" s="1358"/>
      <c r="H30" s="36"/>
      <c r="I30" s="1540"/>
      <c r="J30" s="1541"/>
      <c r="K30" s="1541"/>
      <c r="L30" s="1542"/>
      <c r="M30" s="51"/>
    </row>
  </sheetData>
  <mergeCells count="44">
    <mergeCell ref="B12:D12"/>
    <mergeCell ref="E12:F12"/>
    <mergeCell ref="A1:L1"/>
    <mergeCell ref="A3:J3"/>
    <mergeCell ref="A5:L5"/>
    <mergeCell ref="A6:A7"/>
    <mergeCell ref="B6:L7"/>
    <mergeCell ref="A8:L8"/>
    <mergeCell ref="B9:L9"/>
    <mergeCell ref="B10:D10"/>
    <mergeCell ref="E10:F10"/>
    <mergeCell ref="B11:D11"/>
    <mergeCell ref="E11:F11"/>
    <mergeCell ref="B21:G21"/>
    <mergeCell ref="I21:L21"/>
    <mergeCell ref="B13:D13"/>
    <mergeCell ref="E13:F13"/>
    <mergeCell ref="B15:G15"/>
    <mergeCell ref="B16:G16"/>
    <mergeCell ref="B17:G17"/>
    <mergeCell ref="B18:C18"/>
    <mergeCell ref="D18:L18"/>
    <mergeCell ref="B19:C19"/>
    <mergeCell ref="D19:L19"/>
    <mergeCell ref="B20:C20"/>
    <mergeCell ref="D20:F20"/>
    <mergeCell ref="I20:L20"/>
    <mergeCell ref="I25:L25"/>
    <mergeCell ref="C26:G26"/>
    <mergeCell ref="I26:L26"/>
    <mergeCell ref="C27:G27"/>
    <mergeCell ref="I27:L27"/>
    <mergeCell ref="C22:G22"/>
    <mergeCell ref="I22:L22"/>
    <mergeCell ref="C23:G23"/>
    <mergeCell ref="I23:L23"/>
    <mergeCell ref="C24:G24"/>
    <mergeCell ref="I24:L24"/>
    <mergeCell ref="C29:G29"/>
    <mergeCell ref="I29:L29"/>
    <mergeCell ref="C30:G30"/>
    <mergeCell ref="I30:L30"/>
    <mergeCell ref="C28:G28"/>
    <mergeCell ref="I28:L28"/>
  </mergeCells>
  <phoneticPr fontId="3"/>
  <conditionalFormatting sqref="E11:F12">
    <cfRule type="cellIs" dxfId="171" priority="21" operator="lessThanOrEqual">
      <formula>0</formula>
    </cfRule>
  </conditionalFormatting>
  <conditionalFormatting sqref="H16">
    <cfRule type="cellIs" dxfId="170" priority="20" operator="lessThanOrEqual">
      <formula>0</formula>
    </cfRule>
  </conditionalFormatting>
  <conditionalFormatting sqref="H17">
    <cfRule type="cellIs" dxfId="169" priority="19" operator="lessThanOrEqual">
      <formula>0</formula>
    </cfRule>
  </conditionalFormatting>
  <conditionalFormatting sqref="E13:F13">
    <cfRule type="cellIs" dxfId="168" priority="17" operator="lessThanOrEqual">
      <formula>0</formula>
    </cfRule>
  </conditionalFormatting>
  <conditionalFormatting sqref="E12:F12">
    <cfRule type="cellIs" dxfId="167" priority="16" operator="lessThanOrEqual">
      <formula>0</formula>
    </cfRule>
  </conditionalFormatting>
  <conditionalFormatting sqref="H11:H13 E11:F13">
    <cfRule type="containsBlanks" dxfId="166" priority="15">
      <formula>LEN(TRIM(E11))=0</formula>
    </cfRule>
  </conditionalFormatting>
  <conditionalFormatting sqref="H16:H17">
    <cfRule type="containsBlanks" dxfId="165" priority="14">
      <formula>LEN(TRIM(H16))=0</formula>
    </cfRule>
  </conditionalFormatting>
  <conditionalFormatting sqref="G11:G13">
    <cfRule type="containsBlanks" dxfId="164" priority="10">
      <formula>LEN(TRIM(G11))=0</formula>
    </cfRule>
  </conditionalFormatting>
  <conditionalFormatting sqref="I11:I13">
    <cfRule type="containsBlanks" dxfId="163" priority="9">
      <formula>LEN(TRIM(I11))=0</formula>
    </cfRule>
  </conditionalFormatting>
  <conditionalFormatting sqref="I16">
    <cfRule type="cellIs" dxfId="162" priority="7" operator="lessThanOrEqual">
      <formula>0</formula>
    </cfRule>
  </conditionalFormatting>
  <conditionalFormatting sqref="I17">
    <cfRule type="cellIs" dxfId="161" priority="6" operator="lessThanOrEqual">
      <formula>0</formula>
    </cfRule>
  </conditionalFormatting>
  <conditionalFormatting sqref="I16:I17">
    <cfRule type="containsBlanks" dxfId="160" priority="5">
      <formula>LEN(TRIM(I16))=0</formula>
    </cfRule>
  </conditionalFormatting>
  <printOptions horizontalCentered="1"/>
  <pageMargins left="0.59055118110236227" right="0.59055118110236227" top="0.59055118110236227" bottom="0.59055118110236227" header="0.51181102362204722" footer="0.39370078740157483"/>
  <pageSetup paperSize="9" fitToHeight="0" orientation="portrait"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1C1B3-85DE-4FC8-84B0-9B4330502ECF}">
  <sheetPr>
    <tabColor theme="5" tint="0.59999389629810485"/>
  </sheetPr>
  <dimension ref="A1:M35"/>
  <sheetViews>
    <sheetView view="pageBreakPreview" zoomScaleNormal="130" zoomScaleSheetLayoutView="100" workbookViewId="0">
      <selection activeCell="I37" sqref="I37:L37"/>
    </sheetView>
  </sheetViews>
  <sheetFormatPr defaultColWidth="9" defaultRowHeight="13.2" x14ac:dyDescent="0.2"/>
  <cols>
    <col min="1" max="1" width="20.88671875" style="217" customWidth="1"/>
    <col min="2" max="5" width="3" style="217" customWidth="1"/>
    <col min="6" max="6" width="6" style="217" customWidth="1"/>
    <col min="7" max="10" width="9" style="217"/>
    <col min="11" max="12" width="8.44140625" style="217" customWidth="1"/>
    <col min="13" max="13" width="1.33203125" style="217" customWidth="1"/>
    <col min="14" max="14" width="6.3320312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13" ht="18" customHeight="1" x14ac:dyDescent="0.2">
      <c r="A1" s="1060" t="s">
        <v>138</v>
      </c>
      <c r="B1" s="1060"/>
      <c r="C1" s="1060"/>
      <c r="D1" s="1060"/>
      <c r="E1" s="1060"/>
      <c r="F1" s="1060"/>
      <c r="G1" s="1060"/>
      <c r="H1" s="1060"/>
      <c r="I1" s="1060"/>
      <c r="J1" s="1060"/>
      <c r="K1" s="1060"/>
      <c r="L1" s="1060"/>
    </row>
    <row r="2" spans="1:13" ht="18" customHeight="1" x14ac:dyDescent="0.2"/>
    <row r="3" spans="1:13" ht="18" customHeight="1" x14ac:dyDescent="0.2">
      <c r="A3" s="1061" t="s">
        <v>1129</v>
      </c>
      <c r="B3" s="1061"/>
      <c r="C3" s="1061"/>
      <c r="D3" s="1061"/>
      <c r="E3" s="1061"/>
      <c r="F3" s="1061"/>
      <c r="G3" s="1061"/>
      <c r="H3" s="1061"/>
      <c r="I3" s="1061"/>
      <c r="J3" s="1061"/>
      <c r="K3" s="218"/>
      <c r="L3" s="3"/>
    </row>
    <row r="4" spans="1:13" ht="16.5" customHeight="1" x14ac:dyDescent="0.2"/>
    <row r="5" spans="1:13" ht="16.5" customHeight="1" x14ac:dyDescent="0.2">
      <c r="A5" s="1062" t="s">
        <v>2</v>
      </c>
      <c r="B5" s="1063"/>
      <c r="C5" s="1063"/>
      <c r="D5" s="1063"/>
      <c r="E5" s="1063"/>
      <c r="F5" s="1063"/>
      <c r="G5" s="1063"/>
      <c r="H5" s="1063"/>
      <c r="I5" s="1063"/>
      <c r="J5" s="1063"/>
      <c r="K5" s="1063"/>
      <c r="L5" s="1064"/>
    </row>
    <row r="6" spans="1:13" ht="16.5" customHeight="1" x14ac:dyDescent="0.2">
      <c r="A6" s="347" t="s">
        <v>3</v>
      </c>
      <c r="B6" s="1083" t="s">
        <v>1130</v>
      </c>
      <c r="C6" s="1095"/>
      <c r="D6" s="1095"/>
      <c r="E6" s="1095"/>
      <c r="F6" s="1095"/>
      <c r="G6" s="1095"/>
      <c r="H6" s="1095"/>
      <c r="I6" s="1095"/>
      <c r="J6" s="1095"/>
      <c r="K6" s="1095"/>
      <c r="L6" s="1255"/>
      <c r="M6" s="217" t="s">
        <v>5</v>
      </c>
    </row>
    <row r="7" spans="1:13" ht="16.2" customHeight="1" x14ac:dyDescent="0.2">
      <c r="A7" s="359"/>
      <c r="B7" s="1084"/>
      <c r="C7" s="1256"/>
      <c r="D7" s="1256"/>
      <c r="E7" s="1256"/>
      <c r="F7" s="1256"/>
      <c r="G7" s="1256"/>
      <c r="H7" s="1256"/>
      <c r="I7" s="1256"/>
      <c r="J7" s="1256"/>
      <c r="K7" s="1256"/>
      <c r="L7" s="1257"/>
    </row>
    <row r="8" spans="1:13" ht="16.5" customHeight="1" x14ac:dyDescent="0.2">
      <c r="A8" s="1071" t="s">
        <v>6</v>
      </c>
      <c r="B8" s="1072"/>
      <c r="C8" s="1072"/>
      <c r="D8" s="1072"/>
      <c r="E8" s="1072"/>
      <c r="F8" s="1072"/>
      <c r="G8" s="1072"/>
      <c r="H8" s="1072"/>
      <c r="I8" s="1072"/>
      <c r="J8" s="1072"/>
      <c r="K8" s="1072"/>
      <c r="L8" s="1073"/>
    </row>
    <row r="9" spans="1:13" ht="28.2" customHeight="1" x14ac:dyDescent="0.2">
      <c r="A9" s="75" t="s">
        <v>7</v>
      </c>
      <c r="B9" s="1547" t="s">
        <v>1131</v>
      </c>
      <c r="C9" s="1548"/>
      <c r="D9" s="1548"/>
      <c r="E9" s="1548"/>
      <c r="F9" s="1548"/>
      <c r="G9" s="1548"/>
      <c r="H9" s="1548"/>
      <c r="I9" s="1548"/>
      <c r="J9" s="1548"/>
      <c r="K9" s="1095"/>
      <c r="L9" s="1549"/>
    </row>
    <row r="10" spans="1:13" ht="16.5" customHeight="1" x14ac:dyDescent="0.2">
      <c r="A10" s="53" t="s">
        <v>8</v>
      </c>
      <c r="B10" s="1074"/>
      <c r="C10" s="1075"/>
      <c r="D10" s="1076"/>
      <c r="E10" s="1077" t="s">
        <v>618</v>
      </c>
      <c r="F10" s="1077"/>
      <c r="G10" s="52" t="s">
        <v>619</v>
      </c>
      <c r="H10" s="465" t="s">
        <v>148</v>
      </c>
      <c r="I10" s="465" t="s">
        <v>205</v>
      </c>
      <c r="J10" s="551"/>
      <c r="K10" s="466"/>
      <c r="L10" s="467"/>
    </row>
    <row r="11" spans="1:13" ht="16.5" customHeight="1" x14ac:dyDescent="0.2">
      <c r="A11" s="248"/>
      <c r="B11" s="1078" t="s">
        <v>11</v>
      </c>
      <c r="C11" s="1079"/>
      <c r="D11" s="1080"/>
      <c r="E11" s="1550">
        <f>H11</f>
        <v>128</v>
      </c>
      <c r="F11" s="1551"/>
      <c r="G11" s="468"/>
      <c r="H11" s="469">
        <v>128</v>
      </c>
      <c r="I11" s="468"/>
      <c r="J11" s="552"/>
      <c r="L11" s="404"/>
    </row>
    <row r="12" spans="1:13" ht="16.5" customHeight="1" x14ac:dyDescent="0.2">
      <c r="A12" s="248"/>
      <c r="B12" s="1078" t="s">
        <v>12</v>
      </c>
      <c r="C12" s="1079"/>
      <c r="D12" s="1080"/>
      <c r="E12" s="1550">
        <f>H12</f>
        <v>101</v>
      </c>
      <c r="F12" s="1551"/>
      <c r="G12" s="468"/>
      <c r="H12" s="469">
        <v>101</v>
      </c>
      <c r="I12" s="468"/>
      <c r="J12" s="552"/>
      <c r="L12" s="404"/>
    </row>
    <row r="13" spans="1:13" ht="16.5" customHeight="1" x14ac:dyDescent="0.2">
      <c r="A13" s="248"/>
      <c r="B13" s="1101" t="s">
        <v>13</v>
      </c>
      <c r="C13" s="1102"/>
      <c r="D13" s="1103"/>
      <c r="E13" s="1552">
        <f>E12/E11*100</f>
        <v>78.90625</v>
      </c>
      <c r="F13" s="1553"/>
      <c r="G13" s="468"/>
      <c r="H13" s="553">
        <f>H12/H11*100</f>
        <v>78.90625</v>
      </c>
      <c r="I13" s="468"/>
      <c r="J13" s="554"/>
      <c r="L13" s="404"/>
    </row>
    <row r="14" spans="1:13" ht="16.5" customHeight="1" x14ac:dyDescent="0.2">
      <c r="A14" s="248"/>
      <c r="B14" s="265"/>
      <c r="C14" s="266"/>
      <c r="D14" s="266"/>
      <c r="E14" s="266"/>
      <c r="F14" s="266"/>
      <c r="G14" s="266"/>
      <c r="H14" s="266"/>
      <c r="I14" s="266"/>
      <c r="J14" s="266"/>
      <c r="K14" s="266"/>
      <c r="L14" s="388"/>
    </row>
    <row r="15" spans="1:13" ht="16.5" customHeight="1" x14ac:dyDescent="0.2">
      <c r="A15" s="248"/>
      <c r="B15" s="1074"/>
      <c r="C15" s="1075"/>
      <c r="D15" s="1075"/>
      <c r="E15" s="1075"/>
      <c r="F15" s="1075"/>
      <c r="G15" s="1076"/>
      <c r="H15" s="52" t="s">
        <v>14</v>
      </c>
      <c r="I15" s="52" t="s">
        <v>10</v>
      </c>
      <c r="J15" s="52" t="s">
        <v>15</v>
      </c>
      <c r="K15" s="266"/>
      <c r="L15" s="388"/>
    </row>
    <row r="16" spans="1:13" ht="16.5" customHeight="1" x14ac:dyDescent="0.2">
      <c r="A16" s="248"/>
      <c r="B16" s="1105" t="s">
        <v>135</v>
      </c>
      <c r="C16" s="1106"/>
      <c r="D16" s="1106"/>
      <c r="E16" s="1106"/>
      <c r="F16" s="1106"/>
      <c r="G16" s="1107"/>
      <c r="H16" s="471">
        <v>84.4</v>
      </c>
      <c r="I16" s="468"/>
      <c r="J16" s="468"/>
      <c r="K16" s="266"/>
      <c r="L16" s="388"/>
    </row>
    <row r="17" spans="1:12" ht="16.5" customHeight="1" x14ac:dyDescent="0.2">
      <c r="A17" s="392"/>
      <c r="B17" s="1108" t="s">
        <v>136</v>
      </c>
      <c r="C17" s="1109"/>
      <c r="D17" s="1109"/>
      <c r="E17" s="1109"/>
      <c r="F17" s="1109"/>
      <c r="G17" s="1110"/>
      <c r="H17" s="471">
        <v>4.4000000000000004</v>
      </c>
      <c r="I17" s="468"/>
      <c r="J17" s="468"/>
      <c r="K17" s="393"/>
      <c r="L17" s="394"/>
    </row>
    <row r="18" spans="1:12" s="21" customFormat="1" ht="16.5" customHeight="1" x14ac:dyDescent="0.2">
      <c r="A18" s="1083" t="s">
        <v>18</v>
      </c>
      <c r="B18" s="1085" t="s">
        <v>19</v>
      </c>
      <c r="C18" s="1086"/>
      <c r="D18" s="1087" t="s">
        <v>1132</v>
      </c>
      <c r="E18" s="1088"/>
      <c r="F18" s="1088"/>
      <c r="G18" s="1088"/>
      <c r="H18" s="1088"/>
      <c r="I18" s="1088"/>
      <c r="J18" s="1088"/>
      <c r="K18" s="1088"/>
      <c r="L18" s="1089"/>
    </row>
    <row r="19" spans="1:12" s="21" customFormat="1" ht="16.5" customHeight="1" x14ac:dyDescent="0.2">
      <c r="A19" s="1238"/>
      <c r="B19" s="340"/>
      <c r="C19" s="341"/>
      <c r="D19" s="1270" t="s">
        <v>1133</v>
      </c>
      <c r="E19" s="1271"/>
      <c r="F19" s="1271"/>
      <c r="G19" s="1271"/>
      <c r="H19" s="1271"/>
      <c r="I19" s="1271"/>
      <c r="J19" s="1271"/>
      <c r="K19" s="1271"/>
      <c r="L19" s="1272"/>
    </row>
    <row r="20" spans="1:12" s="21" customFormat="1" ht="16.5" customHeight="1" x14ac:dyDescent="0.2">
      <c r="A20" s="1238"/>
      <c r="B20" s="340"/>
      <c r="C20" s="341"/>
      <c r="D20" s="1270" t="s">
        <v>1134</v>
      </c>
      <c r="E20" s="1271"/>
      <c r="F20" s="1271"/>
      <c r="G20" s="1271"/>
      <c r="H20" s="1271"/>
      <c r="I20" s="1271"/>
      <c r="J20" s="1271"/>
      <c r="K20" s="1271"/>
      <c r="L20" s="1272"/>
    </row>
    <row r="21" spans="1:12" s="21" customFormat="1" ht="16.5" customHeight="1" x14ac:dyDescent="0.2">
      <c r="A21" s="1238"/>
      <c r="B21" s="340"/>
      <c r="C21" s="341"/>
      <c r="D21" s="1299" t="s">
        <v>809</v>
      </c>
      <c r="E21" s="1300"/>
      <c r="F21" s="1300"/>
      <c r="G21" s="1300"/>
      <c r="H21" s="1300"/>
      <c r="I21" s="1300"/>
      <c r="J21" s="1300"/>
      <c r="K21" s="1300"/>
      <c r="L21" s="1301"/>
    </row>
    <row r="22" spans="1:12" ht="16.5" customHeight="1" x14ac:dyDescent="0.2">
      <c r="A22" s="1084"/>
      <c r="B22" s="1090" t="s">
        <v>20</v>
      </c>
      <c r="C22" s="1091"/>
      <c r="D22" s="1092" t="s">
        <v>1135</v>
      </c>
      <c r="E22" s="1093"/>
      <c r="F22" s="1093"/>
      <c r="G22" s="1093"/>
      <c r="H22" s="1093"/>
      <c r="I22" s="1093"/>
      <c r="J22" s="1093"/>
      <c r="K22" s="1093"/>
      <c r="L22" s="1094"/>
    </row>
    <row r="23" spans="1:12" ht="16.5" customHeight="1" x14ac:dyDescent="0.2">
      <c r="A23" s="75" t="s">
        <v>21</v>
      </c>
      <c r="B23" s="1077" t="s">
        <v>22</v>
      </c>
      <c r="C23" s="1077"/>
      <c r="D23" s="1503" t="s">
        <v>827</v>
      </c>
      <c r="E23" s="1504"/>
      <c r="F23" s="1505"/>
      <c r="G23" s="52" t="s">
        <v>23</v>
      </c>
      <c r="H23" s="459" t="s">
        <v>828</v>
      </c>
      <c r="I23" s="1114" t="s">
        <v>24</v>
      </c>
      <c r="J23" s="1114"/>
      <c r="K23" s="1114"/>
      <c r="L23" s="1114"/>
    </row>
    <row r="24" spans="1:12" ht="16.5" customHeight="1" x14ac:dyDescent="0.2">
      <c r="A24" s="53" t="s">
        <v>25</v>
      </c>
      <c r="B24" s="1078" t="s">
        <v>26</v>
      </c>
      <c r="C24" s="1079"/>
      <c r="D24" s="1079"/>
      <c r="E24" s="1079"/>
      <c r="F24" s="1079"/>
      <c r="G24" s="1080"/>
      <c r="H24" s="355" t="s">
        <v>27</v>
      </c>
      <c r="I24" s="1078" t="s">
        <v>28</v>
      </c>
      <c r="J24" s="1079"/>
      <c r="K24" s="1079"/>
      <c r="L24" s="1080"/>
    </row>
    <row r="25" spans="1:12" ht="16.5" customHeight="1" x14ac:dyDescent="0.2">
      <c r="A25" s="248"/>
      <c r="B25" s="187" t="s">
        <v>157</v>
      </c>
      <c r="C25" s="1099" t="s">
        <v>30</v>
      </c>
      <c r="D25" s="1287"/>
      <c r="E25" s="1287"/>
      <c r="F25" s="1287"/>
      <c r="G25" s="1288"/>
      <c r="H25" s="30"/>
      <c r="I25" s="1286"/>
      <c r="J25" s="1287"/>
      <c r="K25" s="1287"/>
      <c r="L25" s="1288"/>
    </row>
    <row r="26" spans="1:12" ht="16.5" customHeight="1" x14ac:dyDescent="0.2">
      <c r="A26" s="265"/>
      <c r="B26" s="30"/>
      <c r="C26" s="1230" t="s">
        <v>35</v>
      </c>
      <c r="D26" s="1230"/>
      <c r="E26" s="1230"/>
      <c r="F26" s="1230"/>
      <c r="G26" s="1131"/>
      <c r="H26" s="30" t="s">
        <v>828</v>
      </c>
      <c r="I26" s="1536" t="s">
        <v>1136</v>
      </c>
      <c r="J26" s="1554"/>
      <c r="K26" s="1554"/>
      <c r="L26" s="1555"/>
    </row>
    <row r="27" spans="1:12" ht="16.5" customHeight="1" x14ac:dyDescent="0.2">
      <c r="A27" s="265"/>
      <c r="B27" s="30"/>
      <c r="C27" s="1230" t="s">
        <v>917</v>
      </c>
      <c r="D27" s="1230"/>
      <c r="E27" s="1230"/>
      <c r="F27" s="1230"/>
      <c r="G27" s="1131"/>
      <c r="H27" s="30"/>
      <c r="I27" s="1536" t="s">
        <v>1137</v>
      </c>
      <c r="J27" s="1554"/>
      <c r="K27" s="1554"/>
      <c r="L27" s="1555"/>
    </row>
    <row r="28" spans="1:12" ht="14.4" customHeight="1" x14ac:dyDescent="0.2">
      <c r="A28" s="265"/>
      <c r="B28" s="30"/>
      <c r="C28" s="1116"/>
      <c r="D28" s="1116"/>
      <c r="E28" s="1116"/>
      <c r="F28" s="1116"/>
      <c r="G28" s="1117"/>
      <c r="H28" s="30"/>
      <c r="I28" s="1536" t="s">
        <v>1138</v>
      </c>
      <c r="J28" s="1554"/>
      <c r="K28" s="1554"/>
      <c r="L28" s="1555"/>
    </row>
    <row r="29" spans="1:12" ht="16.5" customHeight="1" x14ac:dyDescent="0.2">
      <c r="A29" s="265"/>
      <c r="B29" s="30"/>
      <c r="C29" s="1116"/>
      <c r="D29" s="1116"/>
      <c r="E29" s="1116"/>
      <c r="F29" s="1116"/>
      <c r="G29" s="1117"/>
      <c r="H29" s="30"/>
      <c r="I29" s="1536" t="s">
        <v>1139</v>
      </c>
      <c r="J29" s="1554"/>
      <c r="K29" s="1554"/>
      <c r="L29" s="1555"/>
    </row>
    <row r="30" spans="1:12" ht="16.5" customHeight="1" x14ac:dyDescent="0.2">
      <c r="A30" s="265"/>
      <c r="B30" s="30"/>
      <c r="C30" s="1116"/>
      <c r="D30" s="1116"/>
      <c r="E30" s="1116"/>
      <c r="F30" s="1116"/>
      <c r="G30" s="1117"/>
      <c r="H30" s="30"/>
      <c r="I30" s="1536" t="s">
        <v>1140</v>
      </c>
      <c r="J30" s="1554"/>
      <c r="K30" s="1554"/>
      <c r="L30" s="1555"/>
    </row>
    <row r="31" spans="1:12" ht="16.5" customHeight="1" x14ac:dyDescent="0.2">
      <c r="A31" s="265"/>
      <c r="B31" s="30"/>
      <c r="C31" s="1237"/>
      <c r="D31" s="1237"/>
      <c r="E31" s="1237"/>
      <c r="F31" s="1237"/>
      <c r="G31" s="1556"/>
      <c r="H31" s="30"/>
      <c r="I31" s="1536" t="s">
        <v>1141</v>
      </c>
      <c r="J31" s="1537"/>
      <c r="K31" s="1537"/>
      <c r="L31" s="1538"/>
    </row>
    <row r="32" spans="1:12" ht="16.5" customHeight="1" x14ac:dyDescent="0.2">
      <c r="A32" s="265"/>
      <c r="B32" s="30"/>
      <c r="C32" s="1237"/>
      <c r="D32" s="1237"/>
      <c r="E32" s="1237"/>
      <c r="F32" s="1237"/>
      <c r="G32" s="1556"/>
      <c r="H32" s="30"/>
      <c r="I32" s="1536" t="s">
        <v>1142</v>
      </c>
      <c r="J32" s="1537"/>
      <c r="K32" s="1537"/>
      <c r="L32" s="1538"/>
    </row>
    <row r="33" spans="1:12" ht="16.5" customHeight="1" x14ac:dyDescent="0.2">
      <c r="A33" s="265"/>
      <c r="B33" s="30"/>
      <c r="C33" s="1237"/>
      <c r="D33" s="1237"/>
      <c r="E33" s="1237"/>
      <c r="F33" s="1237"/>
      <c r="G33" s="1556"/>
      <c r="H33" s="30"/>
      <c r="I33" s="1536" t="s">
        <v>1143</v>
      </c>
      <c r="J33" s="1537"/>
      <c r="K33" s="1537"/>
      <c r="L33" s="1538"/>
    </row>
    <row r="34" spans="1:12" ht="16.5" customHeight="1" x14ac:dyDescent="0.2">
      <c r="A34" s="265"/>
      <c r="B34" s="30"/>
      <c r="C34" s="1116"/>
      <c r="D34" s="1116"/>
      <c r="E34" s="1116"/>
      <c r="F34" s="1116"/>
      <c r="G34" s="1117"/>
      <c r="H34" s="30"/>
      <c r="I34" s="1536" t="s">
        <v>1144</v>
      </c>
      <c r="J34" s="1537"/>
      <c r="K34" s="1537"/>
      <c r="L34" s="1538"/>
    </row>
    <row r="35" spans="1:12" ht="16.5" customHeight="1" x14ac:dyDescent="0.2">
      <c r="A35" s="399"/>
      <c r="B35" s="32"/>
      <c r="C35" s="1541"/>
      <c r="D35" s="1541"/>
      <c r="E35" s="1541"/>
      <c r="F35" s="1541"/>
      <c r="G35" s="1542"/>
      <c r="H35" s="32"/>
      <c r="I35" s="1540"/>
      <c r="J35" s="1541"/>
      <c r="K35" s="1541"/>
      <c r="L35" s="1542"/>
    </row>
  </sheetData>
  <mergeCells count="52">
    <mergeCell ref="C34:G34"/>
    <mergeCell ref="I34:L34"/>
    <mergeCell ref="C35:G35"/>
    <mergeCell ref="I35:L35"/>
    <mergeCell ref="C31:G31"/>
    <mergeCell ref="I31:L31"/>
    <mergeCell ref="C32:G32"/>
    <mergeCell ref="I32:L32"/>
    <mergeCell ref="C33:G33"/>
    <mergeCell ref="I33:L33"/>
    <mergeCell ref="C28:G28"/>
    <mergeCell ref="I28:L28"/>
    <mergeCell ref="C29:G29"/>
    <mergeCell ref="I29:L29"/>
    <mergeCell ref="C30:G30"/>
    <mergeCell ref="I30:L30"/>
    <mergeCell ref="C25:G25"/>
    <mergeCell ref="I25:L25"/>
    <mergeCell ref="C26:G26"/>
    <mergeCell ref="I26:L26"/>
    <mergeCell ref="C27:G27"/>
    <mergeCell ref="I27:L27"/>
    <mergeCell ref="B23:C23"/>
    <mergeCell ref="D23:F23"/>
    <mergeCell ref="I23:L23"/>
    <mergeCell ref="B24:G24"/>
    <mergeCell ref="I24:L24"/>
    <mergeCell ref="B13:D13"/>
    <mergeCell ref="E13:F13"/>
    <mergeCell ref="B15:G15"/>
    <mergeCell ref="B16:G16"/>
    <mergeCell ref="B17:G17"/>
    <mergeCell ref="A18:A22"/>
    <mergeCell ref="B18:C18"/>
    <mergeCell ref="D18:L18"/>
    <mergeCell ref="D19:L19"/>
    <mergeCell ref="D20:L20"/>
    <mergeCell ref="D21:L21"/>
    <mergeCell ref="B22:C22"/>
    <mergeCell ref="D22:L22"/>
    <mergeCell ref="B10:D10"/>
    <mergeCell ref="E10:F10"/>
    <mergeCell ref="B11:D11"/>
    <mergeCell ref="E11:F11"/>
    <mergeCell ref="B12:D12"/>
    <mergeCell ref="E12:F12"/>
    <mergeCell ref="B9:L9"/>
    <mergeCell ref="A1:L1"/>
    <mergeCell ref="A3:J3"/>
    <mergeCell ref="A5:L5"/>
    <mergeCell ref="B6:L7"/>
    <mergeCell ref="A8:L8"/>
  </mergeCells>
  <phoneticPr fontId="3"/>
  <pageMargins left="0.59055118110236227" right="0.59055118110236227" top="0.59055118110236227" bottom="0.59055118110236227" header="0.51181102362204722" footer="0.39370078740157483"/>
  <pageSetup paperSize="9"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3ADB1-6FAE-44BD-BA6E-381D0299AF3A}">
  <sheetPr>
    <tabColor theme="5" tint="0.59999389629810485"/>
  </sheetPr>
  <dimension ref="A1:M68"/>
  <sheetViews>
    <sheetView view="pageBreakPreview" zoomScaleNormal="130" zoomScaleSheetLayoutView="100" workbookViewId="0">
      <selection activeCell="S30" sqref="S30"/>
    </sheetView>
  </sheetViews>
  <sheetFormatPr defaultColWidth="9" defaultRowHeight="13.2" x14ac:dyDescent="0.2"/>
  <cols>
    <col min="1" max="1" width="18" style="217" customWidth="1"/>
    <col min="2" max="5" width="3.109375" style="217" customWidth="1"/>
    <col min="6" max="6" width="7.33203125" style="217" customWidth="1"/>
    <col min="7" max="7" width="10.109375" style="217" customWidth="1"/>
    <col min="8" max="10" width="9.6640625" style="217" customWidth="1"/>
    <col min="11" max="12" width="9" style="217" customWidth="1"/>
    <col min="13" max="16384" width="9" style="217"/>
  </cols>
  <sheetData>
    <row r="1" spans="1:13" ht="18" customHeight="1" x14ac:dyDescent="0.2">
      <c r="A1" s="1060" t="s">
        <v>138</v>
      </c>
      <c r="B1" s="1060"/>
      <c r="C1" s="1060"/>
      <c r="D1" s="1060"/>
      <c r="E1" s="1060"/>
      <c r="F1" s="1060"/>
      <c r="G1" s="1060"/>
      <c r="H1" s="1060"/>
      <c r="I1" s="1060"/>
      <c r="J1" s="1060"/>
      <c r="K1" s="1060"/>
      <c r="L1" s="1060"/>
    </row>
    <row r="2" spans="1:13" ht="10.5" customHeight="1" x14ac:dyDescent="0.2"/>
    <row r="3" spans="1:13" ht="18" customHeight="1" x14ac:dyDescent="0.2">
      <c r="A3" s="1061" t="s">
        <v>1145</v>
      </c>
      <c r="B3" s="1061"/>
      <c r="C3" s="1061"/>
      <c r="D3" s="1061"/>
      <c r="E3" s="1061"/>
      <c r="F3" s="1061"/>
      <c r="G3" s="1061"/>
      <c r="H3" s="1061"/>
      <c r="I3" s="1061"/>
      <c r="J3" s="1061"/>
      <c r="K3" s="218"/>
      <c r="L3" s="3"/>
    </row>
    <row r="4" spans="1:13" ht="10.5" customHeight="1" x14ac:dyDescent="0.2"/>
    <row r="5" spans="1:13" ht="16.5" customHeight="1" x14ac:dyDescent="0.2">
      <c r="A5" s="1062" t="s">
        <v>140</v>
      </c>
      <c r="B5" s="1063"/>
      <c r="C5" s="1063"/>
      <c r="D5" s="1063"/>
      <c r="E5" s="1063"/>
      <c r="F5" s="1063"/>
      <c r="G5" s="1063"/>
      <c r="H5" s="1063"/>
      <c r="I5" s="1063"/>
      <c r="J5" s="1063"/>
      <c r="K5" s="1063"/>
      <c r="L5" s="1064"/>
    </row>
    <row r="6" spans="1:13" ht="15" customHeight="1" x14ac:dyDescent="0.2">
      <c r="A6" s="347" t="s">
        <v>171</v>
      </c>
      <c r="B6" s="1557" t="s">
        <v>1146</v>
      </c>
      <c r="C6" s="1558"/>
      <c r="D6" s="1558"/>
      <c r="E6" s="1558"/>
      <c r="F6" s="1558"/>
      <c r="G6" s="1558"/>
      <c r="H6" s="1558"/>
      <c r="I6" s="1558"/>
      <c r="J6" s="1558"/>
      <c r="K6" s="1558"/>
      <c r="L6" s="1559"/>
      <c r="M6" s="217" t="s">
        <v>143</v>
      </c>
    </row>
    <row r="7" spans="1:13" ht="15" customHeight="1" x14ac:dyDescent="0.2">
      <c r="A7" s="359"/>
      <c r="B7" s="1560"/>
      <c r="C7" s="1561"/>
      <c r="D7" s="1561"/>
      <c r="E7" s="1561"/>
      <c r="F7" s="1561"/>
      <c r="G7" s="1561"/>
      <c r="H7" s="1561"/>
      <c r="I7" s="1561"/>
      <c r="J7" s="1561"/>
      <c r="K7" s="1561"/>
      <c r="L7" s="1562"/>
    </row>
    <row r="8" spans="1:13" ht="16.5" customHeight="1" x14ac:dyDescent="0.2">
      <c r="A8" s="1071" t="s">
        <v>144</v>
      </c>
      <c r="B8" s="1072"/>
      <c r="C8" s="1072"/>
      <c r="D8" s="1072"/>
      <c r="E8" s="1072"/>
      <c r="F8" s="1072"/>
      <c r="G8" s="1072"/>
      <c r="H8" s="1072"/>
      <c r="I8" s="1072"/>
      <c r="J8" s="1072"/>
      <c r="K8" s="1072"/>
      <c r="L8" s="1073"/>
    </row>
    <row r="9" spans="1:13" ht="30" customHeight="1" x14ac:dyDescent="0.2">
      <c r="A9" s="75" t="s">
        <v>145</v>
      </c>
      <c r="B9" s="1479" t="s">
        <v>1793</v>
      </c>
      <c r="C9" s="1480"/>
      <c r="D9" s="1480"/>
      <c r="E9" s="1480"/>
      <c r="F9" s="1480"/>
      <c r="G9" s="1480"/>
      <c r="H9" s="1480"/>
      <c r="I9" s="1480"/>
      <c r="J9" s="1480"/>
      <c r="K9" s="1480"/>
      <c r="L9" s="1481"/>
    </row>
    <row r="10" spans="1:13" ht="16.5" customHeight="1" x14ac:dyDescent="0.2">
      <c r="A10" s="53" t="s">
        <v>146</v>
      </c>
      <c r="B10" s="1566"/>
      <c r="C10" s="1567"/>
      <c r="D10" s="1568"/>
      <c r="E10" s="1572" t="s">
        <v>147</v>
      </c>
      <c r="F10" s="1573"/>
      <c r="G10" s="485" t="s">
        <v>10</v>
      </c>
      <c r="H10" s="485" t="s">
        <v>148</v>
      </c>
      <c r="I10" s="485" t="s">
        <v>149</v>
      </c>
      <c r="J10" s="263"/>
      <c r="K10" s="263"/>
      <c r="L10" s="264"/>
    </row>
    <row r="11" spans="1:13" ht="16.5" customHeight="1" x14ac:dyDescent="0.2">
      <c r="A11" s="248"/>
      <c r="B11" s="1572" t="s">
        <v>11</v>
      </c>
      <c r="C11" s="1574"/>
      <c r="D11" s="1573"/>
      <c r="E11" s="1575">
        <f>SUM(H11:I11)</f>
        <v>189</v>
      </c>
      <c r="F11" s="1576"/>
      <c r="G11" s="413">
        <v>187</v>
      </c>
      <c r="H11" s="413">
        <v>161</v>
      </c>
      <c r="I11" s="413">
        <v>28</v>
      </c>
      <c r="J11" s="266"/>
      <c r="K11" s="266"/>
      <c r="L11" s="388"/>
    </row>
    <row r="12" spans="1:13" ht="16.5" customHeight="1" x14ac:dyDescent="0.2">
      <c r="A12" s="248"/>
      <c r="B12" s="1572" t="s">
        <v>12</v>
      </c>
      <c r="C12" s="1574"/>
      <c r="D12" s="1573"/>
      <c r="E12" s="1575">
        <f>SUM(H12:I12)</f>
        <v>156</v>
      </c>
      <c r="F12" s="1576"/>
      <c r="G12" s="413">
        <v>148</v>
      </c>
      <c r="H12" s="413">
        <v>133</v>
      </c>
      <c r="I12" s="413">
        <v>23</v>
      </c>
      <c r="J12" s="266"/>
      <c r="K12" s="266"/>
      <c r="L12" s="388"/>
    </row>
    <row r="13" spans="1:13" ht="16.5" customHeight="1" x14ac:dyDescent="0.2">
      <c r="A13" s="248"/>
      <c r="B13" s="1563" t="s">
        <v>13</v>
      </c>
      <c r="C13" s="1564"/>
      <c r="D13" s="1565"/>
      <c r="E13" s="1492">
        <f>E12/E11*100</f>
        <v>82.539682539682531</v>
      </c>
      <c r="F13" s="1493"/>
      <c r="G13" s="161">
        <f>G12/G11*100</f>
        <v>79.144385026737979</v>
      </c>
      <c r="H13" s="161">
        <f>H12/H11*100</f>
        <v>82.608695652173907</v>
      </c>
      <c r="I13" s="161">
        <f>I12/I11*100</f>
        <v>82.142857142857139</v>
      </c>
      <c r="J13" s="266"/>
      <c r="K13" s="266"/>
      <c r="L13" s="388"/>
    </row>
    <row r="14" spans="1:13" ht="16.5" customHeight="1" x14ac:dyDescent="0.2">
      <c r="A14" s="248"/>
      <c r="B14" s="555"/>
      <c r="C14" s="556"/>
      <c r="D14" s="556"/>
      <c r="E14" s="556"/>
      <c r="F14" s="556"/>
      <c r="G14" s="556"/>
      <c r="H14" s="557"/>
      <c r="I14" s="557"/>
      <c r="J14" s="558"/>
      <c r="K14" s="266"/>
      <c r="L14" s="388"/>
    </row>
    <row r="15" spans="1:13" ht="16.5" customHeight="1" x14ac:dyDescent="0.2">
      <c r="A15" s="248"/>
      <c r="B15" s="1566"/>
      <c r="C15" s="1567"/>
      <c r="D15" s="1567"/>
      <c r="E15" s="1567"/>
      <c r="F15" s="1567"/>
      <c r="G15" s="1568"/>
      <c r="H15" s="485" t="s">
        <v>14</v>
      </c>
      <c r="I15" s="485" t="s">
        <v>10</v>
      </c>
      <c r="J15" s="485" t="s">
        <v>15</v>
      </c>
      <c r="K15" s="266"/>
      <c r="L15" s="388"/>
    </row>
    <row r="16" spans="1:13" ht="16.5" customHeight="1" x14ac:dyDescent="0.2">
      <c r="A16" s="248"/>
      <c r="B16" s="1569" t="s">
        <v>135</v>
      </c>
      <c r="C16" s="1570"/>
      <c r="D16" s="1570"/>
      <c r="E16" s="1570"/>
      <c r="F16" s="1570"/>
      <c r="G16" s="1571"/>
      <c r="H16" s="407">
        <v>85.1</v>
      </c>
      <c r="I16" s="407">
        <v>84</v>
      </c>
      <c r="J16" s="151">
        <f>H16-I16</f>
        <v>1.0999999999999943</v>
      </c>
      <c r="K16" s="266"/>
      <c r="L16" s="388"/>
    </row>
    <row r="17" spans="1:13" ht="10.5" customHeight="1" x14ac:dyDescent="0.2">
      <c r="A17" s="392"/>
      <c r="B17" s="1579" t="s">
        <v>136</v>
      </c>
      <c r="C17" s="1580"/>
      <c r="D17" s="1580"/>
      <c r="E17" s="1580"/>
      <c r="F17" s="1580"/>
      <c r="G17" s="1581"/>
      <c r="H17" s="407">
        <v>4.3</v>
      </c>
      <c r="I17" s="407">
        <v>4.3</v>
      </c>
      <c r="J17" s="151">
        <f>H17-I17</f>
        <v>0</v>
      </c>
      <c r="K17" s="393"/>
      <c r="L17" s="394"/>
    </row>
    <row r="18" spans="1:13" ht="16.5" customHeight="1" x14ac:dyDescent="0.2">
      <c r="A18" s="1083" t="s">
        <v>18</v>
      </c>
      <c r="B18" s="1085" t="s">
        <v>19</v>
      </c>
      <c r="C18" s="1086"/>
      <c r="D18" s="1582" t="s">
        <v>1147</v>
      </c>
      <c r="E18" s="1583"/>
      <c r="F18" s="1583"/>
      <c r="G18" s="1583"/>
      <c r="H18" s="1583"/>
      <c r="I18" s="1583"/>
      <c r="J18" s="1583"/>
      <c r="K18" s="1583"/>
      <c r="L18" s="1584"/>
      <c r="M18" s="21"/>
    </row>
    <row r="19" spans="1:13" ht="16.5" customHeight="1" x14ac:dyDescent="0.2">
      <c r="A19" s="1238"/>
      <c r="B19" s="340"/>
      <c r="C19" s="341"/>
      <c r="D19" s="1585" t="s">
        <v>1148</v>
      </c>
      <c r="E19" s="1586"/>
      <c r="F19" s="1586"/>
      <c r="G19" s="1586"/>
      <c r="H19" s="1586"/>
      <c r="I19" s="1586"/>
      <c r="J19" s="1586"/>
      <c r="K19" s="1586"/>
      <c r="L19" s="1587"/>
      <c r="M19" s="21"/>
    </row>
    <row r="20" spans="1:13" ht="16.5" customHeight="1" x14ac:dyDescent="0.2">
      <c r="A20" s="1084"/>
      <c r="B20" s="1090" t="s">
        <v>20</v>
      </c>
      <c r="C20" s="1091"/>
      <c r="D20" s="1479" t="s">
        <v>794</v>
      </c>
      <c r="E20" s="1588"/>
      <c r="F20" s="1588"/>
      <c r="G20" s="1588"/>
      <c r="H20" s="1588"/>
      <c r="I20" s="1588"/>
      <c r="J20" s="1588"/>
      <c r="K20" s="1588"/>
      <c r="L20" s="1589"/>
    </row>
    <row r="21" spans="1:13" s="21" customFormat="1" ht="16.5" customHeight="1" x14ac:dyDescent="0.2">
      <c r="A21" s="75" t="s">
        <v>153</v>
      </c>
      <c r="B21" s="1077" t="s">
        <v>22</v>
      </c>
      <c r="C21" s="1077"/>
      <c r="D21" s="1503" t="s">
        <v>196</v>
      </c>
      <c r="E21" s="1504"/>
      <c r="F21" s="1505"/>
      <c r="G21" s="52" t="s">
        <v>23</v>
      </c>
      <c r="H21" s="723" t="s">
        <v>1800</v>
      </c>
      <c r="I21" s="1114" t="s">
        <v>24</v>
      </c>
      <c r="J21" s="1114"/>
      <c r="K21" s="1114"/>
      <c r="L21" s="1114"/>
      <c r="M21" s="217"/>
    </row>
    <row r="22" spans="1:13" s="21" customFormat="1" ht="16.5" customHeight="1" x14ac:dyDescent="0.2">
      <c r="A22" s="53" t="s">
        <v>156</v>
      </c>
      <c r="B22" s="1078" t="s">
        <v>26</v>
      </c>
      <c r="C22" s="1079"/>
      <c r="D22" s="1079"/>
      <c r="E22" s="1079"/>
      <c r="F22" s="1079"/>
      <c r="G22" s="1080"/>
      <c r="H22" s="355" t="s">
        <v>27</v>
      </c>
      <c r="I22" s="1078" t="s">
        <v>28</v>
      </c>
      <c r="J22" s="1079"/>
      <c r="K22" s="1079"/>
      <c r="L22" s="1080"/>
      <c r="M22" s="217"/>
    </row>
    <row r="23" spans="1:13" ht="16.5" customHeight="1" x14ac:dyDescent="0.2">
      <c r="A23" s="248"/>
      <c r="B23" s="559"/>
      <c r="C23" s="1577"/>
      <c r="D23" s="1577"/>
      <c r="E23" s="1577"/>
      <c r="F23" s="1577"/>
      <c r="G23" s="1578"/>
      <c r="H23" s="30"/>
      <c r="I23" s="1286"/>
      <c r="J23" s="1287"/>
      <c r="K23" s="1287"/>
      <c r="L23" s="1288"/>
    </row>
    <row r="24" spans="1:13" ht="16.5" customHeight="1" x14ac:dyDescent="0.2">
      <c r="A24" s="265"/>
      <c r="B24" s="35" t="s">
        <v>157</v>
      </c>
      <c r="C24" s="1590" t="s">
        <v>218</v>
      </c>
      <c r="D24" s="1590"/>
      <c r="E24" s="1590"/>
      <c r="F24" s="1590"/>
      <c r="G24" s="1591"/>
      <c r="H24" s="30" t="s">
        <v>349</v>
      </c>
      <c r="I24" s="1120" t="s">
        <v>1149</v>
      </c>
      <c r="J24" s="1115"/>
      <c r="K24" s="1115"/>
      <c r="L24" s="1122"/>
    </row>
    <row r="25" spans="1:13" ht="16.5" customHeight="1" x14ac:dyDescent="0.2">
      <c r="A25" s="265"/>
      <c r="B25" s="35" t="s">
        <v>33</v>
      </c>
      <c r="C25" s="1590" t="s">
        <v>1150</v>
      </c>
      <c r="D25" s="1590"/>
      <c r="E25" s="1590"/>
      <c r="F25" s="1590"/>
      <c r="G25" s="1591"/>
      <c r="H25" s="30"/>
      <c r="I25" s="1120" t="s">
        <v>1151</v>
      </c>
      <c r="J25" s="1115"/>
      <c r="K25" s="1115"/>
      <c r="L25" s="1122"/>
    </row>
    <row r="26" spans="1:13" ht="10.5" customHeight="1" x14ac:dyDescent="0.2">
      <c r="A26" s="265"/>
      <c r="B26" s="35"/>
      <c r="C26" s="560" t="s">
        <v>395</v>
      </c>
      <c r="D26" s="560"/>
      <c r="E26" s="560"/>
      <c r="F26" s="560"/>
      <c r="G26" s="561"/>
      <c r="H26" s="30"/>
      <c r="I26" s="1120" t="s">
        <v>1152</v>
      </c>
      <c r="J26" s="1115"/>
      <c r="K26" s="1115"/>
      <c r="L26" s="1122"/>
    </row>
    <row r="27" spans="1:13" ht="15" customHeight="1" x14ac:dyDescent="0.2">
      <c r="A27" s="265"/>
      <c r="B27" s="35"/>
      <c r="C27" s="560"/>
      <c r="D27" s="560"/>
      <c r="E27" s="560"/>
      <c r="F27" s="560"/>
      <c r="G27" s="561"/>
      <c r="H27" s="30"/>
      <c r="I27" s="1120" t="s">
        <v>1153</v>
      </c>
      <c r="J27" s="1115"/>
      <c r="K27" s="1115"/>
      <c r="L27" s="1122"/>
    </row>
    <row r="28" spans="1:13" ht="15" customHeight="1" x14ac:dyDescent="0.2">
      <c r="A28" s="265"/>
      <c r="B28" s="35"/>
      <c r="C28" s="1590" t="s">
        <v>225</v>
      </c>
      <c r="D28" s="1590"/>
      <c r="E28" s="1590"/>
      <c r="F28" s="1590"/>
      <c r="G28" s="1591"/>
      <c r="H28" s="30"/>
      <c r="I28" s="1243" t="s">
        <v>1154</v>
      </c>
      <c r="J28" s="1244"/>
      <c r="K28" s="1244"/>
      <c r="L28" s="1245"/>
    </row>
    <row r="29" spans="1:13" ht="15" customHeight="1" x14ac:dyDescent="0.2">
      <c r="A29" s="265"/>
      <c r="B29" s="35"/>
      <c r="C29" s="1590" t="s">
        <v>1155</v>
      </c>
      <c r="D29" s="1590"/>
      <c r="E29" s="1590"/>
      <c r="F29" s="1590"/>
      <c r="G29" s="1591"/>
      <c r="H29" s="30"/>
      <c r="I29" s="1238" t="s">
        <v>1156</v>
      </c>
      <c r="J29" s="1239"/>
      <c r="K29" s="1239"/>
      <c r="L29" s="1240"/>
    </row>
    <row r="30" spans="1:13" ht="15" customHeight="1" x14ac:dyDescent="0.2">
      <c r="A30" s="265"/>
      <c r="B30" s="35"/>
      <c r="C30" s="560"/>
      <c r="D30" s="560"/>
      <c r="E30" s="560"/>
      <c r="F30" s="560"/>
      <c r="G30" s="561"/>
      <c r="H30" s="30"/>
      <c r="I30" s="1238" t="s">
        <v>1157</v>
      </c>
      <c r="J30" s="1239"/>
      <c r="K30" s="1239"/>
      <c r="L30" s="1240"/>
    </row>
    <row r="31" spans="1:13" ht="15" customHeight="1" x14ac:dyDescent="0.2">
      <c r="A31" s="265"/>
      <c r="B31" s="35"/>
      <c r="C31" s="1592"/>
      <c r="D31" s="1592"/>
      <c r="E31" s="1592"/>
      <c r="F31" s="1592"/>
      <c r="G31" s="1593"/>
      <c r="H31" s="30"/>
      <c r="I31" s="1238" t="s">
        <v>1158</v>
      </c>
      <c r="J31" s="1239"/>
      <c r="K31" s="1239"/>
      <c r="L31" s="1240"/>
    </row>
    <row r="32" spans="1:13" ht="15" customHeight="1" x14ac:dyDescent="0.2">
      <c r="A32" s="265"/>
      <c r="B32" s="35"/>
      <c r="C32" s="560"/>
      <c r="D32" s="560"/>
      <c r="E32" s="560"/>
      <c r="F32" s="560"/>
      <c r="G32" s="561"/>
      <c r="H32" s="30"/>
      <c r="I32" s="346"/>
      <c r="J32" s="382"/>
      <c r="K32" s="382"/>
      <c r="L32" s="383"/>
    </row>
    <row r="33" spans="1:12" ht="15" customHeight="1" x14ac:dyDescent="0.2">
      <c r="A33" s="265"/>
      <c r="B33" s="35" t="s">
        <v>33</v>
      </c>
      <c r="C33" s="1590" t="s">
        <v>1159</v>
      </c>
      <c r="D33" s="1590"/>
      <c r="E33" s="1590"/>
      <c r="F33" s="1590"/>
      <c r="G33" s="1591"/>
      <c r="H33" s="418" t="s">
        <v>1777</v>
      </c>
      <c r="I33" s="1120" t="s">
        <v>1160</v>
      </c>
      <c r="J33" s="1115"/>
      <c r="K33" s="1115"/>
      <c r="L33" s="1122"/>
    </row>
    <row r="34" spans="1:12" ht="15" customHeight="1" x14ac:dyDescent="0.2">
      <c r="A34" s="265"/>
      <c r="B34" s="35"/>
      <c r="C34" s="1590" t="s">
        <v>225</v>
      </c>
      <c r="D34" s="1590"/>
      <c r="E34" s="1590"/>
      <c r="F34" s="1590"/>
      <c r="G34" s="1591"/>
      <c r="H34" s="418"/>
      <c r="I34" s="1120" t="s">
        <v>1161</v>
      </c>
      <c r="J34" s="1115"/>
      <c r="K34" s="1115"/>
      <c r="L34" s="1122"/>
    </row>
    <row r="35" spans="1:12" ht="10.5" customHeight="1" x14ac:dyDescent="0.2">
      <c r="A35" s="265"/>
      <c r="B35" s="35"/>
      <c r="C35" s="1592" t="s">
        <v>1162</v>
      </c>
      <c r="D35" s="1592"/>
      <c r="E35" s="1592"/>
      <c r="F35" s="1592"/>
      <c r="G35" s="1593"/>
      <c r="H35" s="418"/>
      <c r="I35" s="1293" t="s">
        <v>1163</v>
      </c>
      <c r="J35" s="1230"/>
      <c r="K35" s="1230"/>
      <c r="L35" s="1131"/>
    </row>
    <row r="36" spans="1:12" ht="16.5" customHeight="1" x14ac:dyDescent="0.2">
      <c r="A36" s="265"/>
      <c r="B36" s="35"/>
      <c r="C36" s="1592"/>
      <c r="D36" s="1592"/>
      <c r="E36" s="1592"/>
      <c r="F36" s="1592"/>
      <c r="G36" s="1593"/>
      <c r="H36" s="30"/>
      <c r="I36" s="1120" t="s">
        <v>1164</v>
      </c>
      <c r="J36" s="1115"/>
      <c r="K36" s="1115"/>
      <c r="L36" s="1122"/>
    </row>
    <row r="37" spans="1:12" ht="16.5" customHeight="1" x14ac:dyDescent="0.2">
      <c r="A37" s="265"/>
      <c r="B37" s="35"/>
      <c r="C37" s="1592"/>
      <c r="D37" s="1592"/>
      <c r="E37" s="1592"/>
      <c r="F37" s="1592"/>
      <c r="G37" s="1593"/>
      <c r="H37" s="30"/>
      <c r="I37" s="1120" t="s">
        <v>1165</v>
      </c>
      <c r="J37" s="1115"/>
      <c r="K37" s="1115"/>
      <c r="L37" s="1122"/>
    </row>
    <row r="38" spans="1:12" ht="13.65" customHeight="1" x14ac:dyDescent="0.2">
      <c r="A38" s="265"/>
      <c r="B38" s="35"/>
      <c r="C38" s="1592"/>
      <c r="D38" s="1592"/>
      <c r="E38" s="1592"/>
      <c r="F38" s="1592"/>
      <c r="G38" s="1593"/>
      <c r="H38" s="30"/>
      <c r="I38" s="1120" t="s">
        <v>1166</v>
      </c>
      <c r="J38" s="1115"/>
      <c r="K38" s="1115"/>
      <c r="L38" s="1122"/>
    </row>
    <row r="39" spans="1:12" ht="16.5" customHeight="1" x14ac:dyDescent="0.2">
      <c r="A39" s="265"/>
      <c r="B39" s="35"/>
      <c r="C39" s="560"/>
      <c r="D39" s="560"/>
      <c r="E39" s="560"/>
      <c r="F39" s="560"/>
      <c r="G39" s="561"/>
      <c r="H39" s="30"/>
      <c r="I39" s="1120"/>
      <c r="J39" s="1115"/>
      <c r="K39" s="1115"/>
      <c r="L39" s="1122"/>
    </row>
    <row r="40" spans="1:12" ht="16.5" customHeight="1" x14ac:dyDescent="0.2">
      <c r="A40" s="265"/>
      <c r="B40" s="35" t="s">
        <v>157</v>
      </c>
      <c r="C40" s="560" t="s">
        <v>45</v>
      </c>
      <c r="D40" s="560"/>
      <c r="E40" s="560"/>
      <c r="F40" s="560"/>
      <c r="G40" s="561"/>
      <c r="H40" s="30"/>
      <c r="I40" s="1120"/>
      <c r="J40" s="1115"/>
      <c r="K40" s="1115"/>
      <c r="L40" s="1122"/>
    </row>
    <row r="41" spans="1:12" ht="16.5" customHeight="1" x14ac:dyDescent="0.2">
      <c r="A41" s="265"/>
      <c r="B41" s="35" t="s">
        <v>33</v>
      </c>
      <c r="C41" s="1590" t="s">
        <v>1167</v>
      </c>
      <c r="D41" s="1590"/>
      <c r="E41" s="1590"/>
      <c r="F41" s="1590"/>
      <c r="G41" s="1591"/>
      <c r="H41" s="30" t="s">
        <v>1104</v>
      </c>
      <c r="I41" s="1120" t="s">
        <v>1168</v>
      </c>
      <c r="J41" s="1115"/>
      <c r="K41" s="1115"/>
      <c r="L41" s="1122"/>
    </row>
    <row r="42" spans="1:12" ht="16.5" customHeight="1" x14ac:dyDescent="0.2">
      <c r="A42" s="265"/>
      <c r="B42" s="35"/>
      <c r="C42" s="1116"/>
      <c r="D42" s="1116"/>
      <c r="E42" s="1116"/>
      <c r="F42" s="1116"/>
      <c r="G42" s="1117"/>
      <c r="H42" s="30"/>
      <c r="I42" s="1120"/>
      <c r="J42" s="1115"/>
      <c r="K42" s="1115"/>
      <c r="L42" s="1122"/>
    </row>
    <row r="43" spans="1:12" ht="16.5" customHeight="1" x14ac:dyDescent="0.2">
      <c r="A43" s="265"/>
      <c r="B43" s="35"/>
      <c r="C43" s="1590"/>
      <c r="D43" s="1590"/>
      <c r="E43" s="1590"/>
      <c r="F43" s="1590"/>
      <c r="G43" s="1591"/>
      <c r="H43" s="30"/>
      <c r="I43" s="1120"/>
      <c r="J43" s="1115"/>
      <c r="K43" s="1115"/>
      <c r="L43" s="1122"/>
    </row>
    <row r="44" spans="1:12" ht="13.65" customHeight="1" x14ac:dyDescent="0.2">
      <c r="A44" s="265"/>
      <c r="B44" s="35" t="s">
        <v>33</v>
      </c>
      <c r="C44" s="1592" t="s">
        <v>1169</v>
      </c>
      <c r="D44" s="1592"/>
      <c r="E44" s="1592"/>
      <c r="F44" s="1592"/>
      <c r="G44" s="1593"/>
      <c r="H44" s="30" t="s">
        <v>68</v>
      </c>
      <c r="I44" s="265" t="s">
        <v>1170</v>
      </c>
      <c r="L44" s="404"/>
    </row>
    <row r="45" spans="1:12" ht="16.5" customHeight="1" x14ac:dyDescent="0.2">
      <c r="A45" s="265"/>
      <c r="B45" s="35"/>
      <c r="C45" s="1592" t="s">
        <v>1171</v>
      </c>
      <c r="D45" s="1592"/>
      <c r="E45" s="1592"/>
      <c r="F45" s="1592"/>
      <c r="G45" s="1593"/>
      <c r="H45" s="30"/>
      <c r="I45" s="1120" t="s">
        <v>1172</v>
      </c>
      <c r="J45" s="1115"/>
      <c r="K45" s="1115"/>
      <c r="L45" s="1122"/>
    </row>
    <row r="46" spans="1:12" ht="10.5" customHeight="1" x14ac:dyDescent="0.2">
      <c r="A46" s="265"/>
      <c r="B46" s="35"/>
      <c r="C46" s="1116"/>
      <c r="D46" s="1116"/>
      <c r="E46" s="1116"/>
      <c r="F46" s="1116"/>
      <c r="G46" s="1117"/>
      <c r="H46" s="30"/>
      <c r="I46" s="1120"/>
      <c r="J46" s="1115"/>
      <c r="K46" s="1115"/>
      <c r="L46" s="1122"/>
    </row>
    <row r="47" spans="1:12" ht="16.5" customHeight="1" x14ac:dyDescent="0.2">
      <c r="A47" s="265"/>
      <c r="B47" s="35"/>
      <c r="C47" s="1592"/>
      <c r="D47" s="1592"/>
      <c r="E47" s="1592"/>
      <c r="F47" s="1592"/>
      <c r="G47" s="1593"/>
      <c r="H47" s="30"/>
      <c r="I47" s="1120"/>
      <c r="J47" s="1115"/>
      <c r="K47" s="1115"/>
      <c r="L47" s="1122"/>
    </row>
    <row r="48" spans="1:12" ht="16.5" customHeight="1" x14ac:dyDescent="0.2">
      <c r="A48" s="265"/>
      <c r="B48" s="35" t="s">
        <v>33</v>
      </c>
      <c r="C48" s="1592" t="s">
        <v>1173</v>
      </c>
      <c r="D48" s="1592"/>
      <c r="E48" s="1592"/>
      <c r="F48" s="1592"/>
      <c r="G48" s="1593"/>
      <c r="H48" s="30" t="s">
        <v>1042</v>
      </c>
      <c r="I48" s="1120" t="s">
        <v>1174</v>
      </c>
      <c r="J48" s="1115"/>
      <c r="K48" s="1115"/>
      <c r="L48" s="1122"/>
    </row>
    <row r="49" spans="1:12" ht="16.5" customHeight="1" x14ac:dyDescent="0.2">
      <c r="A49" s="265"/>
      <c r="B49" s="35"/>
      <c r="C49" s="1592" t="s">
        <v>1175</v>
      </c>
      <c r="D49" s="1592"/>
      <c r="E49" s="1592"/>
      <c r="F49" s="1592"/>
      <c r="G49" s="1593"/>
      <c r="H49" s="30"/>
      <c r="I49" s="265" t="s">
        <v>1176</v>
      </c>
      <c r="J49" s="266"/>
      <c r="K49" s="266"/>
      <c r="L49" s="388"/>
    </row>
    <row r="50" spans="1:12" ht="10.5" customHeight="1" x14ac:dyDescent="0.2">
      <c r="A50" s="265"/>
      <c r="B50" s="35"/>
      <c r="C50" s="1230"/>
      <c r="D50" s="1230"/>
      <c r="E50" s="1230"/>
      <c r="F50" s="1230"/>
      <c r="G50" s="1131"/>
      <c r="H50" s="30"/>
      <c r="I50" s="1120"/>
      <c r="J50" s="1115"/>
      <c r="K50" s="1115"/>
      <c r="L50" s="1122"/>
    </row>
    <row r="51" spans="1:12" ht="16.5" customHeight="1" x14ac:dyDescent="0.2">
      <c r="A51" s="265"/>
      <c r="B51" s="35"/>
      <c r="C51" s="1230"/>
      <c r="D51" s="1230"/>
      <c r="E51" s="1230"/>
      <c r="F51" s="1230"/>
      <c r="G51" s="1131"/>
      <c r="H51" s="30"/>
      <c r="I51" s="1120"/>
      <c r="J51" s="1115"/>
      <c r="K51" s="1115"/>
      <c r="L51" s="1122"/>
    </row>
    <row r="52" spans="1:12" ht="16.5" customHeight="1" x14ac:dyDescent="0.2">
      <c r="A52" s="248"/>
      <c r="B52" s="35"/>
      <c r="C52" s="1592"/>
      <c r="D52" s="1592"/>
      <c r="E52" s="1592"/>
      <c r="F52" s="1592"/>
      <c r="G52" s="1593"/>
      <c r="H52" s="30"/>
      <c r="I52" s="1120"/>
      <c r="J52" s="1115"/>
      <c r="K52" s="1115"/>
      <c r="L52" s="1122"/>
    </row>
    <row r="53" spans="1:12" ht="16.5" customHeight="1" x14ac:dyDescent="0.2">
      <c r="A53" s="248"/>
      <c r="B53" s="35" t="s">
        <v>33</v>
      </c>
      <c r="C53" s="1592" t="s">
        <v>1177</v>
      </c>
      <c r="D53" s="1592"/>
      <c r="E53" s="1592"/>
      <c r="F53" s="1592"/>
      <c r="G53" s="1593"/>
      <c r="H53" s="30" t="s">
        <v>63</v>
      </c>
      <c r="I53" s="1120" t="s">
        <v>1178</v>
      </c>
      <c r="J53" s="1115"/>
      <c r="K53" s="1115"/>
      <c r="L53" s="1122"/>
    </row>
    <row r="54" spans="1:12" ht="16.5" customHeight="1" x14ac:dyDescent="0.2">
      <c r="A54" s="265"/>
      <c r="B54" s="35"/>
      <c r="C54" s="1590" t="s">
        <v>1105</v>
      </c>
      <c r="D54" s="1590"/>
      <c r="E54" s="1590"/>
      <c r="F54" s="1590"/>
      <c r="G54" s="1591"/>
      <c r="H54" s="30"/>
      <c r="I54" s="1243" t="s">
        <v>1179</v>
      </c>
      <c r="J54" s="1244"/>
      <c r="K54" s="1244"/>
      <c r="L54" s="1245"/>
    </row>
    <row r="55" spans="1:12" ht="10.5" customHeight="1" x14ac:dyDescent="0.2">
      <c r="A55" s="265"/>
      <c r="B55" s="35"/>
      <c r="C55" s="1116"/>
      <c r="D55" s="1116"/>
      <c r="E55" s="1116"/>
      <c r="F55" s="1116"/>
      <c r="G55" s="1117"/>
      <c r="H55" s="30"/>
      <c r="I55" s="1120" t="s">
        <v>1180</v>
      </c>
      <c r="J55" s="1115"/>
      <c r="K55" s="1115"/>
      <c r="L55" s="1122"/>
    </row>
    <row r="56" spans="1:12" ht="16.5" customHeight="1" x14ac:dyDescent="0.2">
      <c r="A56" s="247"/>
      <c r="B56" s="559" t="s">
        <v>33</v>
      </c>
      <c r="C56" s="1137" t="s">
        <v>396</v>
      </c>
      <c r="D56" s="1137"/>
      <c r="E56" s="1137"/>
      <c r="F56" s="1137"/>
      <c r="G56" s="1138"/>
      <c r="H56" s="187" t="s">
        <v>1104</v>
      </c>
      <c r="I56" s="1594" t="s">
        <v>397</v>
      </c>
      <c r="J56" s="1595"/>
      <c r="K56" s="1595"/>
      <c r="L56" s="1596"/>
    </row>
    <row r="57" spans="1:12" ht="16.5" customHeight="1" x14ac:dyDescent="0.2">
      <c r="A57" s="265"/>
      <c r="B57" s="35"/>
      <c r="C57" s="1116" t="s">
        <v>398</v>
      </c>
      <c r="D57" s="1116"/>
      <c r="E57" s="1116"/>
      <c r="F57" s="1116"/>
      <c r="G57" s="1117"/>
      <c r="H57" s="30"/>
      <c r="I57" s="1522" t="s">
        <v>399</v>
      </c>
      <c r="J57" s="1523"/>
      <c r="K57" s="1523"/>
      <c r="L57" s="1524"/>
    </row>
    <row r="58" spans="1:12" ht="16.5" customHeight="1" x14ac:dyDescent="0.2">
      <c r="A58" s="265"/>
      <c r="B58" s="35"/>
      <c r="C58" s="1116"/>
      <c r="D58" s="1116"/>
      <c r="E58" s="1116"/>
      <c r="F58" s="1116"/>
      <c r="G58" s="1117"/>
      <c r="H58" s="30"/>
      <c r="I58" s="1510" t="s">
        <v>400</v>
      </c>
      <c r="J58" s="1511"/>
      <c r="K58" s="1511"/>
      <c r="L58" s="1512"/>
    </row>
    <row r="59" spans="1:12" ht="16.5" customHeight="1" x14ac:dyDescent="0.2">
      <c r="A59" s="265"/>
      <c r="B59" s="35"/>
      <c r="C59" s="1592"/>
      <c r="D59" s="1592"/>
      <c r="E59" s="1592"/>
      <c r="F59" s="1592"/>
      <c r="G59" s="1593"/>
      <c r="H59" s="30"/>
      <c r="I59" s="1289"/>
      <c r="J59" s="1116"/>
      <c r="K59" s="1116"/>
      <c r="L59" s="1117"/>
    </row>
    <row r="60" spans="1:12" ht="16.5" customHeight="1" x14ac:dyDescent="0.2">
      <c r="A60" s="248"/>
      <c r="B60" s="35" t="s">
        <v>33</v>
      </c>
      <c r="C60" s="1116" t="s">
        <v>401</v>
      </c>
      <c r="D60" s="1116"/>
      <c r="E60" s="1116"/>
      <c r="F60" s="1116"/>
      <c r="G60" s="1117"/>
      <c r="H60" s="30" t="s">
        <v>68</v>
      </c>
      <c r="I60" s="1510" t="s">
        <v>402</v>
      </c>
      <c r="J60" s="1511"/>
      <c r="K60" s="1511"/>
      <c r="L60" s="1512"/>
    </row>
    <row r="61" spans="1:12" ht="16.5" customHeight="1" x14ac:dyDescent="0.2">
      <c r="A61" s="265"/>
      <c r="B61" s="35"/>
      <c r="C61" s="1116" t="s">
        <v>403</v>
      </c>
      <c r="D61" s="1116"/>
      <c r="E61" s="1116"/>
      <c r="F61" s="1116"/>
      <c r="G61" s="1117"/>
      <c r="H61" s="30"/>
      <c r="I61" s="1510" t="s">
        <v>404</v>
      </c>
      <c r="J61" s="1511"/>
      <c r="K61" s="1511"/>
      <c r="L61" s="1512"/>
    </row>
    <row r="62" spans="1:12" ht="10.5" customHeight="1" x14ac:dyDescent="0.2">
      <c r="A62" s="265"/>
      <c r="B62" s="35"/>
      <c r="C62" s="1116" t="s">
        <v>398</v>
      </c>
      <c r="D62" s="1116"/>
      <c r="E62" s="1116"/>
      <c r="F62" s="1116"/>
      <c r="G62" s="1117"/>
      <c r="H62" s="30"/>
      <c r="I62" s="1510"/>
      <c r="J62" s="1511"/>
      <c r="K62" s="1511"/>
      <c r="L62" s="1512"/>
    </row>
    <row r="63" spans="1:12" ht="16.5" customHeight="1" x14ac:dyDescent="0.2">
      <c r="A63" s="265"/>
      <c r="B63" s="35"/>
      <c r="C63" s="1116"/>
      <c r="D63" s="1116"/>
      <c r="E63" s="1116"/>
      <c r="F63" s="1116"/>
      <c r="G63" s="1117"/>
      <c r="H63" s="30"/>
      <c r="I63" s="1510"/>
      <c r="J63" s="1511"/>
      <c r="K63" s="1511"/>
      <c r="L63" s="1512"/>
    </row>
    <row r="64" spans="1:12" ht="16.5" customHeight="1" x14ac:dyDescent="0.2">
      <c r="A64" s="265"/>
      <c r="B64" s="35"/>
      <c r="C64" s="1592"/>
      <c r="D64" s="1592"/>
      <c r="E64" s="1592"/>
      <c r="F64" s="1592"/>
      <c r="G64" s="1593"/>
      <c r="H64" s="30"/>
      <c r="I64" s="1289"/>
      <c r="J64" s="1116"/>
      <c r="K64" s="1116"/>
      <c r="L64" s="1117"/>
    </row>
    <row r="65" spans="1:12" ht="16.5" customHeight="1" x14ac:dyDescent="0.2">
      <c r="A65" s="399"/>
      <c r="B65" s="562"/>
      <c r="C65" s="1597"/>
      <c r="D65" s="1597"/>
      <c r="E65" s="1597"/>
      <c r="F65" s="1597"/>
      <c r="G65" s="1598"/>
      <c r="H65" s="32"/>
      <c r="I65" s="1540"/>
      <c r="J65" s="1541"/>
      <c r="K65" s="1541"/>
      <c r="L65" s="1542"/>
    </row>
    <row r="66" spans="1:12" ht="16.5" customHeight="1" x14ac:dyDescent="0.2"/>
    <row r="67" spans="1:12" ht="10.5" customHeight="1" x14ac:dyDescent="0.2"/>
    <row r="68" spans="1:12" ht="10.5" customHeight="1" x14ac:dyDescent="0.2"/>
  </sheetData>
  <mergeCells count="105">
    <mergeCell ref="C63:G63"/>
    <mergeCell ref="I63:L63"/>
    <mergeCell ref="C64:G64"/>
    <mergeCell ref="I64:L64"/>
    <mergeCell ref="C65:G65"/>
    <mergeCell ref="I65:L65"/>
    <mergeCell ref="C60:G60"/>
    <mergeCell ref="I60:L60"/>
    <mergeCell ref="C61:G61"/>
    <mergeCell ref="I61:L61"/>
    <mergeCell ref="C62:G62"/>
    <mergeCell ref="I62:L62"/>
    <mergeCell ref="C57:G57"/>
    <mergeCell ref="I57:L57"/>
    <mergeCell ref="C58:G58"/>
    <mergeCell ref="I58:L58"/>
    <mergeCell ref="C59:G59"/>
    <mergeCell ref="I59:L59"/>
    <mergeCell ref="C54:G54"/>
    <mergeCell ref="I54:L54"/>
    <mergeCell ref="C55:G55"/>
    <mergeCell ref="I55:L55"/>
    <mergeCell ref="C56:G56"/>
    <mergeCell ref="I56:L56"/>
    <mergeCell ref="C51:G51"/>
    <mergeCell ref="I51:L51"/>
    <mergeCell ref="C52:G52"/>
    <mergeCell ref="I52:L52"/>
    <mergeCell ref="C53:G53"/>
    <mergeCell ref="I53:L53"/>
    <mergeCell ref="C47:G47"/>
    <mergeCell ref="I47:L47"/>
    <mergeCell ref="C48:G48"/>
    <mergeCell ref="I48:L48"/>
    <mergeCell ref="C49:G49"/>
    <mergeCell ref="C50:G50"/>
    <mergeCell ref="I50:L50"/>
    <mergeCell ref="C43:G43"/>
    <mergeCell ref="I43:L43"/>
    <mergeCell ref="C44:G44"/>
    <mergeCell ref="C45:G45"/>
    <mergeCell ref="I45:L45"/>
    <mergeCell ref="C46:G46"/>
    <mergeCell ref="I46:L46"/>
    <mergeCell ref="I39:L39"/>
    <mergeCell ref="I40:L40"/>
    <mergeCell ref="C41:G41"/>
    <mergeCell ref="I41:L41"/>
    <mergeCell ref="C42:G42"/>
    <mergeCell ref="I42:L42"/>
    <mergeCell ref="C36:G36"/>
    <mergeCell ref="I36:L36"/>
    <mergeCell ref="C37:G37"/>
    <mergeCell ref="I37:L37"/>
    <mergeCell ref="C38:G38"/>
    <mergeCell ref="I38:L38"/>
    <mergeCell ref="C33:G33"/>
    <mergeCell ref="I33:L33"/>
    <mergeCell ref="C34:G34"/>
    <mergeCell ref="I34:L34"/>
    <mergeCell ref="C35:G35"/>
    <mergeCell ref="I35:L35"/>
    <mergeCell ref="C28:G28"/>
    <mergeCell ref="I28:L28"/>
    <mergeCell ref="C29:G29"/>
    <mergeCell ref="I29:L29"/>
    <mergeCell ref="I30:L30"/>
    <mergeCell ref="C31:G31"/>
    <mergeCell ref="I31:L31"/>
    <mergeCell ref="C24:G24"/>
    <mergeCell ref="I24:L24"/>
    <mergeCell ref="C25:G25"/>
    <mergeCell ref="I25:L25"/>
    <mergeCell ref="I26:L26"/>
    <mergeCell ref="I27:L27"/>
    <mergeCell ref="I21:L21"/>
    <mergeCell ref="B22:G22"/>
    <mergeCell ref="I22:L22"/>
    <mergeCell ref="C23:G23"/>
    <mergeCell ref="I23:L23"/>
    <mergeCell ref="B17:G17"/>
    <mergeCell ref="A18:A20"/>
    <mergeCell ref="B18:C18"/>
    <mergeCell ref="D18:L18"/>
    <mergeCell ref="D19:L19"/>
    <mergeCell ref="B20:C20"/>
    <mergeCell ref="D20:L20"/>
    <mergeCell ref="B16:G16"/>
    <mergeCell ref="B10:D10"/>
    <mergeCell ref="E10:F10"/>
    <mergeCell ref="B11:D11"/>
    <mergeCell ref="E11:F11"/>
    <mergeCell ref="B12:D12"/>
    <mergeCell ref="E12:F12"/>
    <mergeCell ref="B21:C21"/>
    <mergeCell ref="D21:F21"/>
    <mergeCell ref="A1:L1"/>
    <mergeCell ref="A3:J3"/>
    <mergeCell ref="A5:L5"/>
    <mergeCell ref="B6:L7"/>
    <mergeCell ref="A8:L8"/>
    <mergeCell ref="B9:L9"/>
    <mergeCell ref="B13:D13"/>
    <mergeCell ref="E13:F13"/>
    <mergeCell ref="B15:G15"/>
  </mergeCells>
  <phoneticPr fontId="3"/>
  <conditionalFormatting sqref="H16">
    <cfRule type="cellIs" dxfId="159" priority="4" operator="lessThanOrEqual">
      <formula>0</formula>
    </cfRule>
  </conditionalFormatting>
  <conditionalFormatting sqref="I16">
    <cfRule type="cellIs" dxfId="158" priority="3" operator="lessThanOrEqual">
      <formula>0</formula>
    </cfRule>
  </conditionalFormatting>
  <conditionalFormatting sqref="I17">
    <cfRule type="cellIs" dxfId="157" priority="2" operator="lessThanOrEqual">
      <formula>0</formula>
    </cfRule>
  </conditionalFormatting>
  <conditionalFormatting sqref="H17">
    <cfRule type="cellIs" dxfId="156" priority="1" operator="lessThanOrEqual">
      <formula>0</formula>
    </cfRule>
  </conditionalFormatting>
  <printOptions horizontalCentered="1"/>
  <pageMargins left="0.39370078740157483" right="0.39370078740157483" top="0.39370078740157483" bottom="0.39370078740157483" header="0.51181102362204722" footer="0.19685039370078741"/>
  <pageSetup paperSize="9" scale="98" fitToHeight="0" orientation="portrait" r:id="rId1"/>
  <headerFooter alignWithMargins="0"/>
  <rowBreaks count="1" manualBreakCount="1">
    <brk id="55"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D447C-7115-4E20-9636-8BD5605ADC33}">
  <sheetPr>
    <tabColor theme="5" tint="0.59999389629810485"/>
  </sheetPr>
  <dimension ref="A1:U82"/>
  <sheetViews>
    <sheetView view="pageBreakPreview" zoomScaleNormal="130" zoomScaleSheetLayoutView="100" workbookViewId="0">
      <selection activeCell="I58" sqref="I58:L58"/>
    </sheetView>
  </sheetViews>
  <sheetFormatPr defaultColWidth="9" defaultRowHeight="13.2" x14ac:dyDescent="0.2"/>
  <cols>
    <col min="1" max="1" width="18" style="217" customWidth="1"/>
    <col min="2" max="5" width="3" style="217" customWidth="1"/>
    <col min="6" max="6" width="6" style="217" customWidth="1"/>
    <col min="7" max="9" width="9.77734375" style="217" customWidth="1"/>
    <col min="10" max="10" width="9" style="217" customWidth="1"/>
    <col min="11" max="12" width="10.44140625" style="217" customWidth="1"/>
    <col min="13" max="13" width="3.21875" style="217" customWidth="1"/>
    <col min="14" max="14" width="13.21875" style="217" customWidth="1"/>
    <col min="15" max="15" width="5.88671875" style="217" customWidth="1"/>
    <col min="16" max="16" width="3.21875" style="217" customWidth="1"/>
    <col min="17" max="17" width="4.44140625" style="217" customWidth="1"/>
    <col min="18" max="18" width="3.21875" style="217" customWidth="1"/>
    <col min="19" max="19" width="4.44140625" style="217" bestFit="1" customWidth="1"/>
    <col min="20" max="20" width="9" style="217"/>
    <col min="21" max="21" width="12.21875" style="217" customWidth="1"/>
    <col min="22" max="16384" width="9" style="217"/>
  </cols>
  <sheetData>
    <row r="1" spans="1:13" ht="18" customHeight="1" x14ac:dyDescent="0.2">
      <c r="A1" s="1060" t="s">
        <v>364</v>
      </c>
      <c r="B1" s="1060"/>
      <c r="C1" s="1060"/>
      <c r="D1" s="1060"/>
      <c r="E1" s="1060"/>
      <c r="F1" s="1060"/>
      <c r="G1" s="1060"/>
      <c r="H1" s="1060"/>
      <c r="I1" s="1060"/>
      <c r="J1" s="1060"/>
      <c r="K1" s="1060"/>
      <c r="L1" s="1060"/>
    </row>
    <row r="2" spans="1:13" ht="12" customHeight="1" x14ac:dyDescent="0.2"/>
    <row r="3" spans="1:13" ht="18" customHeight="1" x14ac:dyDescent="0.2">
      <c r="A3" s="1061" t="s">
        <v>1181</v>
      </c>
      <c r="B3" s="1061"/>
      <c r="C3" s="1061"/>
      <c r="D3" s="1061"/>
      <c r="E3" s="1061"/>
      <c r="F3" s="1061"/>
      <c r="G3" s="1061"/>
      <c r="H3" s="1061"/>
      <c r="I3" s="1061"/>
      <c r="J3" s="1061"/>
      <c r="K3" s="218"/>
      <c r="L3" s="3"/>
    </row>
    <row r="4" spans="1:13" ht="12" customHeight="1" x14ac:dyDescent="0.2"/>
    <row r="5" spans="1:13" ht="16.5" customHeight="1" x14ac:dyDescent="0.2">
      <c r="A5" s="1062" t="s">
        <v>140</v>
      </c>
      <c r="B5" s="1063"/>
      <c r="C5" s="1063"/>
      <c r="D5" s="1063"/>
      <c r="E5" s="1063"/>
      <c r="F5" s="1063"/>
      <c r="G5" s="1063"/>
      <c r="H5" s="1063"/>
      <c r="I5" s="1063"/>
      <c r="J5" s="1063"/>
      <c r="K5" s="1063"/>
      <c r="L5" s="1064"/>
    </row>
    <row r="6" spans="1:13" ht="27.6" customHeight="1" x14ac:dyDescent="0.2">
      <c r="A6" s="150" t="s">
        <v>171</v>
      </c>
      <c r="B6" s="1547" t="s">
        <v>1182</v>
      </c>
      <c r="C6" s="1548"/>
      <c r="D6" s="1548"/>
      <c r="E6" s="1548"/>
      <c r="F6" s="1548"/>
      <c r="G6" s="1548"/>
      <c r="H6" s="1548"/>
      <c r="I6" s="1548"/>
      <c r="J6" s="1548"/>
      <c r="K6" s="1548"/>
      <c r="L6" s="1549"/>
      <c r="M6" s="217" t="s">
        <v>143</v>
      </c>
    </row>
    <row r="7" spans="1:13" ht="16.5" customHeight="1" x14ac:dyDescent="0.2">
      <c r="A7" s="1220" t="s">
        <v>144</v>
      </c>
      <c r="B7" s="1221"/>
      <c r="C7" s="1221"/>
      <c r="D7" s="1221"/>
      <c r="E7" s="1221"/>
      <c r="F7" s="1221"/>
      <c r="G7" s="1221"/>
      <c r="H7" s="1221"/>
      <c r="I7" s="1221"/>
      <c r="J7" s="1221"/>
      <c r="K7" s="1221"/>
      <c r="L7" s="1222"/>
    </row>
    <row r="8" spans="1:13" ht="49.95" customHeight="1" x14ac:dyDescent="0.2">
      <c r="A8" s="75" t="s">
        <v>145</v>
      </c>
      <c r="B8" s="1547" t="s">
        <v>1778</v>
      </c>
      <c r="C8" s="1548"/>
      <c r="D8" s="1548"/>
      <c r="E8" s="1548"/>
      <c r="F8" s="1548"/>
      <c r="G8" s="1548"/>
      <c r="H8" s="1548"/>
      <c r="I8" s="1548"/>
      <c r="J8" s="1548"/>
      <c r="K8" s="1548"/>
      <c r="L8" s="1549"/>
    </row>
    <row r="9" spans="1:13" ht="16.5" customHeight="1" x14ac:dyDescent="0.2">
      <c r="A9" s="53" t="s">
        <v>146</v>
      </c>
      <c r="B9" s="1074"/>
      <c r="C9" s="1075"/>
      <c r="D9" s="1076"/>
      <c r="E9" s="1078" t="s">
        <v>147</v>
      </c>
      <c r="F9" s="1080"/>
      <c r="G9" s="52" t="s">
        <v>1183</v>
      </c>
      <c r="H9" s="52" t="s">
        <v>148</v>
      </c>
      <c r="I9" s="355" t="s">
        <v>149</v>
      </c>
      <c r="J9" s="460"/>
      <c r="K9" s="263"/>
      <c r="L9" s="264"/>
    </row>
    <row r="10" spans="1:13" ht="16.5" customHeight="1" x14ac:dyDescent="0.2">
      <c r="A10" s="248"/>
      <c r="B10" s="1078" t="s">
        <v>11</v>
      </c>
      <c r="C10" s="1079"/>
      <c r="D10" s="1080"/>
      <c r="E10" s="1228">
        <f>H10+I10</f>
        <v>168</v>
      </c>
      <c r="F10" s="1229"/>
      <c r="G10" s="439">
        <v>166</v>
      </c>
      <c r="H10" s="439">
        <v>160</v>
      </c>
      <c r="I10" s="461">
        <v>8</v>
      </c>
      <c r="J10" s="462"/>
      <c r="K10" s="266"/>
      <c r="L10" s="388"/>
    </row>
    <row r="11" spans="1:13" ht="16.5" customHeight="1" x14ac:dyDescent="0.2">
      <c r="A11" s="248"/>
      <c r="B11" s="1078" t="s">
        <v>12</v>
      </c>
      <c r="C11" s="1079"/>
      <c r="D11" s="1080"/>
      <c r="E11" s="1228">
        <f>H11+I11</f>
        <v>122</v>
      </c>
      <c r="F11" s="1229"/>
      <c r="G11" s="491">
        <v>124</v>
      </c>
      <c r="H11" s="491">
        <v>114</v>
      </c>
      <c r="I11" s="563">
        <v>8</v>
      </c>
      <c r="J11" s="462"/>
      <c r="K11" s="266"/>
      <c r="L11" s="388"/>
    </row>
    <row r="12" spans="1:13" ht="16.5" customHeight="1" x14ac:dyDescent="0.2">
      <c r="A12" s="248"/>
      <c r="B12" s="1101" t="s">
        <v>13</v>
      </c>
      <c r="C12" s="1102"/>
      <c r="D12" s="1103"/>
      <c r="E12" s="1599">
        <f>E11/E10*100</f>
        <v>72.61904761904762</v>
      </c>
      <c r="F12" s="1600"/>
      <c r="G12" s="564">
        <f>G11/G10*100</f>
        <v>74.698795180722882</v>
      </c>
      <c r="H12" s="564">
        <f t="shared" ref="H12:I12" si="0">H11/H10*100</f>
        <v>71.25</v>
      </c>
      <c r="I12" s="564">
        <f t="shared" si="0"/>
        <v>100</v>
      </c>
      <c r="J12" s="462"/>
      <c r="K12" s="266"/>
      <c r="L12" s="388"/>
    </row>
    <row r="13" spans="1:13" ht="12" customHeight="1" x14ac:dyDescent="0.2">
      <c r="A13" s="248"/>
      <c r="B13" s="265"/>
      <c r="C13" s="266"/>
      <c r="D13" s="266"/>
      <c r="E13" s="266"/>
      <c r="F13" s="266"/>
      <c r="G13" s="266"/>
      <c r="H13" s="266"/>
      <c r="I13" s="266"/>
      <c r="J13" s="266"/>
      <c r="K13" s="266"/>
      <c r="L13" s="388"/>
    </row>
    <row r="14" spans="1:13" ht="16.5" customHeight="1" x14ac:dyDescent="0.2">
      <c r="A14" s="248"/>
      <c r="B14" s="1074"/>
      <c r="C14" s="1075"/>
      <c r="D14" s="1075"/>
      <c r="E14" s="1075"/>
      <c r="F14" s="1075"/>
      <c r="G14" s="1076"/>
      <c r="H14" s="52" t="s">
        <v>14</v>
      </c>
      <c r="I14" s="52" t="s">
        <v>1183</v>
      </c>
      <c r="J14" s="52" t="s">
        <v>15</v>
      </c>
      <c r="K14" s="266"/>
      <c r="L14" s="388"/>
    </row>
    <row r="15" spans="1:13" ht="16.5" customHeight="1" x14ac:dyDescent="0.2">
      <c r="A15" s="248"/>
      <c r="B15" s="1105" t="s">
        <v>135</v>
      </c>
      <c r="C15" s="1106"/>
      <c r="D15" s="1106"/>
      <c r="E15" s="1106"/>
      <c r="F15" s="1106"/>
      <c r="G15" s="1107"/>
      <c r="H15" s="407">
        <v>83.1</v>
      </c>
      <c r="I15" s="407">
        <v>81.900000000000006</v>
      </c>
      <c r="J15" s="151">
        <f>H15-I15</f>
        <v>1.1999999999999886</v>
      </c>
      <c r="K15" s="266"/>
      <c r="L15" s="388"/>
    </row>
    <row r="16" spans="1:13" ht="16.5" customHeight="1" x14ac:dyDescent="0.2">
      <c r="A16" s="392"/>
      <c r="B16" s="1108" t="s">
        <v>136</v>
      </c>
      <c r="C16" s="1109"/>
      <c r="D16" s="1109"/>
      <c r="E16" s="1109"/>
      <c r="F16" s="1109"/>
      <c r="G16" s="1110"/>
      <c r="H16" s="407">
        <v>4.0999999999999996</v>
      </c>
      <c r="I16" s="407">
        <v>4.2</v>
      </c>
      <c r="J16" s="151">
        <f>H16-I16</f>
        <v>-0.10000000000000053</v>
      </c>
      <c r="K16" s="393"/>
      <c r="L16" s="394"/>
    </row>
    <row r="17" spans="1:21" s="21" customFormat="1" ht="16.5" customHeight="1" x14ac:dyDescent="0.2">
      <c r="A17" s="1083" t="s">
        <v>18</v>
      </c>
      <c r="B17" s="1199" t="s">
        <v>19</v>
      </c>
      <c r="C17" s="1200"/>
      <c r="D17" s="1088" t="s">
        <v>1184</v>
      </c>
      <c r="E17" s="1088"/>
      <c r="F17" s="1088"/>
      <c r="G17" s="1088"/>
      <c r="H17" s="1088"/>
      <c r="I17" s="1088"/>
      <c r="J17" s="1088"/>
      <c r="K17" s="1088"/>
      <c r="L17" s="1089"/>
    </row>
    <row r="18" spans="1:21" s="21" customFormat="1" ht="16.5" customHeight="1" x14ac:dyDescent="0.2">
      <c r="A18" s="1238"/>
      <c r="B18" s="1247"/>
      <c r="C18" s="1248"/>
      <c r="D18" s="1601" t="s">
        <v>1185</v>
      </c>
      <c r="E18" s="1601"/>
      <c r="F18" s="1601"/>
      <c r="G18" s="1601"/>
      <c r="H18" s="1601"/>
      <c r="I18" s="1601"/>
      <c r="J18" s="1601"/>
      <c r="K18" s="1601"/>
      <c r="L18" s="1602"/>
    </row>
    <row r="19" spans="1:21" s="21" customFormat="1" ht="16.5" customHeight="1" x14ac:dyDescent="0.2">
      <c r="A19" s="1238"/>
      <c r="B19" s="1482"/>
      <c r="C19" s="1483"/>
      <c r="D19" s="1603" t="s">
        <v>1186</v>
      </c>
      <c r="E19" s="1604"/>
      <c r="F19" s="1604"/>
      <c r="G19" s="1604"/>
      <c r="H19" s="1604"/>
      <c r="I19" s="1604"/>
      <c r="J19" s="1604"/>
      <c r="K19" s="1604"/>
      <c r="L19" s="1605"/>
    </row>
    <row r="20" spans="1:21" ht="16.5" customHeight="1" x14ac:dyDescent="0.2">
      <c r="A20" s="1238"/>
      <c r="B20" s="1199" t="s">
        <v>20</v>
      </c>
      <c r="C20" s="1200"/>
      <c r="D20" s="1606" t="s">
        <v>747</v>
      </c>
      <c r="E20" s="1607"/>
      <c r="F20" s="1607"/>
      <c r="G20" s="1607"/>
      <c r="H20" s="1607"/>
      <c r="I20" s="1607"/>
      <c r="J20" s="1607"/>
      <c r="K20" s="1607"/>
      <c r="L20" s="1608"/>
    </row>
    <row r="21" spans="1:21" ht="16.5" customHeight="1" x14ac:dyDescent="0.2">
      <c r="A21" s="75" t="s">
        <v>153</v>
      </c>
      <c r="B21" s="1077" t="s">
        <v>22</v>
      </c>
      <c r="C21" s="1077"/>
      <c r="D21" s="1503">
        <v>1</v>
      </c>
      <c r="E21" s="1504"/>
      <c r="F21" s="1505"/>
      <c r="G21" s="52" t="s">
        <v>23</v>
      </c>
      <c r="H21" s="565" t="s">
        <v>1779</v>
      </c>
      <c r="I21" s="1114" t="s">
        <v>24</v>
      </c>
      <c r="J21" s="1114"/>
      <c r="K21" s="1114"/>
      <c r="L21" s="1114"/>
    </row>
    <row r="22" spans="1:21" ht="16.5" customHeight="1" x14ac:dyDescent="0.2">
      <c r="A22" s="53" t="s">
        <v>156</v>
      </c>
      <c r="B22" s="1078" t="s">
        <v>26</v>
      </c>
      <c r="C22" s="1079"/>
      <c r="D22" s="1079"/>
      <c r="E22" s="1079"/>
      <c r="F22" s="1079"/>
      <c r="G22" s="1080"/>
      <c r="H22" s="355" t="s">
        <v>27</v>
      </c>
      <c r="I22" s="1078" t="s">
        <v>28</v>
      </c>
      <c r="J22" s="1079"/>
      <c r="K22" s="1079"/>
      <c r="L22" s="1080"/>
    </row>
    <row r="23" spans="1:21" ht="16.5" customHeight="1" x14ac:dyDescent="0.2">
      <c r="A23" s="248"/>
      <c r="B23" s="566" t="s">
        <v>157</v>
      </c>
      <c r="C23" s="1287" t="s">
        <v>45</v>
      </c>
      <c r="D23" s="1287"/>
      <c r="E23" s="1287"/>
      <c r="F23" s="1287"/>
      <c r="G23" s="1288"/>
      <c r="H23" s="30"/>
      <c r="I23" s="1286"/>
      <c r="J23" s="1287"/>
      <c r="K23" s="1287"/>
      <c r="L23" s="1288"/>
      <c r="M23" s="270"/>
    </row>
    <row r="24" spans="1:21" ht="16.5" customHeight="1" x14ac:dyDescent="0.2">
      <c r="A24" s="265"/>
      <c r="B24" s="152" t="s">
        <v>33</v>
      </c>
      <c r="C24" s="1230" t="s">
        <v>1187</v>
      </c>
      <c r="D24" s="1230"/>
      <c r="E24" s="1230"/>
      <c r="F24" s="1230"/>
      <c r="G24" s="1131"/>
      <c r="H24" s="30" t="s">
        <v>63</v>
      </c>
      <c r="I24" s="1120" t="s">
        <v>1188</v>
      </c>
      <c r="J24" s="1115"/>
      <c r="K24" s="1115"/>
      <c r="L24" s="1122"/>
      <c r="M24" s="270"/>
      <c r="N24" s="1116"/>
      <c r="O24" s="1116"/>
      <c r="P24" s="242"/>
      <c r="Q24" s="1115"/>
      <c r="R24" s="1115"/>
      <c r="S24" s="1115"/>
      <c r="T24" s="1115"/>
    </row>
    <row r="25" spans="1:21" ht="16.5" customHeight="1" x14ac:dyDescent="0.2">
      <c r="A25" s="265"/>
      <c r="B25" s="152"/>
      <c r="C25" s="1116" t="s">
        <v>589</v>
      </c>
      <c r="D25" s="1116"/>
      <c r="E25" s="1116"/>
      <c r="F25" s="1116"/>
      <c r="G25" s="1117"/>
      <c r="H25" s="30"/>
      <c r="I25" s="1120" t="s">
        <v>1189</v>
      </c>
      <c r="J25" s="1115"/>
      <c r="K25" s="1115"/>
      <c r="L25" s="1122"/>
      <c r="M25" s="270"/>
      <c r="N25" s="1116"/>
      <c r="O25" s="1116"/>
      <c r="P25" s="242"/>
      <c r="Q25" s="1115"/>
      <c r="R25" s="1115"/>
      <c r="S25" s="1115"/>
      <c r="T25" s="1115"/>
    </row>
    <row r="26" spans="1:21" ht="16.5" customHeight="1" x14ac:dyDescent="0.2">
      <c r="A26" s="265"/>
      <c r="B26" s="152"/>
      <c r="C26" s="1116"/>
      <c r="D26" s="1116"/>
      <c r="E26" s="1116"/>
      <c r="F26" s="1116"/>
      <c r="G26" s="1117"/>
      <c r="H26" s="30"/>
      <c r="I26" s="1120"/>
      <c r="J26" s="1115"/>
      <c r="K26" s="1115"/>
      <c r="L26" s="1122"/>
      <c r="M26" s="270"/>
      <c r="N26" s="1116"/>
      <c r="O26" s="1116"/>
      <c r="P26" s="242"/>
      <c r="Q26" s="1115"/>
      <c r="R26" s="1115"/>
      <c r="S26" s="1115"/>
      <c r="T26" s="1115"/>
    </row>
    <row r="27" spans="1:21" ht="16.5" customHeight="1" x14ac:dyDescent="0.2">
      <c r="A27" s="265"/>
      <c r="B27" s="152"/>
      <c r="C27" s="1116"/>
      <c r="D27" s="1116"/>
      <c r="E27" s="1116"/>
      <c r="F27" s="1116"/>
      <c r="G27" s="1117"/>
      <c r="H27" s="30"/>
      <c r="I27" s="1120"/>
      <c r="J27" s="1115"/>
      <c r="K27" s="1115"/>
      <c r="L27" s="1122"/>
      <c r="M27" s="270"/>
    </row>
    <row r="28" spans="1:21" ht="16.5" customHeight="1" x14ac:dyDescent="0.2">
      <c r="A28" s="265"/>
      <c r="B28" s="152" t="s">
        <v>33</v>
      </c>
      <c r="C28" s="1116" t="s">
        <v>1190</v>
      </c>
      <c r="D28" s="1116"/>
      <c r="E28" s="1116"/>
      <c r="F28" s="1116"/>
      <c r="G28" s="1117"/>
      <c r="H28" s="30" t="s">
        <v>100</v>
      </c>
      <c r="I28" s="1120" t="s">
        <v>1191</v>
      </c>
      <c r="J28" s="1115"/>
      <c r="K28" s="1115"/>
      <c r="L28" s="1122"/>
      <c r="M28" s="270"/>
      <c r="N28" s="1230"/>
      <c r="O28" s="1230"/>
      <c r="P28" s="1230"/>
      <c r="Q28" s="242"/>
      <c r="R28" s="1115"/>
      <c r="S28" s="1115"/>
      <c r="T28" s="1115"/>
      <c r="U28" s="1115"/>
    </row>
    <row r="29" spans="1:21" ht="16.5" customHeight="1" x14ac:dyDescent="0.2">
      <c r="A29" s="265"/>
      <c r="B29" s="152"/>
      <c r="C29" s="1230" t="s">
        <v>1192</v>
      </c>
      <c r="D29" s="1230"/>
      <c r="E29" s="1230"/>
      <c r="F29" s="1230"/>
      <c r="G29" s="1131"/>
      <c r="H29" s="30"/>
      <c r="I29" s="1120" t="s">
        <v>1193</v>
      </c>
      <c r="J29" s="1115"/>
      <c r="K29" s="1115"/>
      <c r="L29" s="1122"/>
      <c r="M29" s="270"/>
      <c r="N29" s="376"/>
      <c r="O29" s="376"/>
      <c r="P29" s="376"/>
      <c r="Q29" s="242"/>
      <c r="R29" s="385"/>
      <c r="S29" s="385"/>
      <c r="T29" s="385"/>
      <c r="U29" s="385"/>
    </row>
    <row r="30" spans="1:21" ht="16.5" customHeight="1" x14ac:dyDescent="0.2">
      <c r="A30" s="265"/>
      <c r="B30" s="152"/>
      <c r="C30" s="1230" t="s">
        <v>1194</v>
      </c>
      <c r="D30" s="1230"/>
      <c r="E30" s="1230"/>
      <c r="F30" s="1230"/>
      <c r="G30" s="1131"/>
      <c r="H30" s="30"/>
      <c r="I30" s="1120" t="s">
        <v>1195</v>
      </c>
      <c r="J30" s="1115"/>
      <c r="K30" s="1115"/>
      <c r="L30" s="1122"/>
      <c r="M30" s="270"/>
      <c r="N30" s="376"/>
      <c r="O30" s="376"/>
      <c r="P30" s="376"/>
      <c r="Q30" s="242"/>
      <c r="R30" s="385"/>
      <c r="S30" s="385"/>
      <c r="T30" s="385"/>
      <c r="U30" s="385"/>
    </row>
    <row r="31" spans="1:21" ht="16.5" customHeight="1" x14ac:dyDescent="0.2">
      <c r="A31" s="265"/>
      <c r="B31" s="152"/>
      <c r="C31" s="1116" t="s">
        <v>1196</v>
      </c>
      <c r="D31" s="1116"/>
      <c r="E31" s="1116"/>
      <c r="F31" s="1116"/>
      <c r="G31" s="1117"/>
      <c r="H31" s="30"/>
      <c r="I31" s="1120" t="s">
        <v>1197</v>
      </c>
      <c r="J31" s="1115"/>
      <c r="K31" s="1115"/>
      <c r="L31" s="1122"/>
      <c r="M31" s="270"/>
      <c r="N31" s="1116"/>
      <c r="O31" s="1116"/>
      <c r="P31" s="1116"/>
      <c r="Q31" s="242"/>
      <c r="R31" s="1115"/>
      <c r="S31" s="1115"/>
      <c r="T31" s="1115"/>
      <c r="U31" s="1115"/>
    </row>
    <row r="32" spans="1:21" ht="16.5" customHeight="1" x14ac:dyDescent="0.2">
      <c r="A32" s="265"/>
      <c r="B32" s="152"/>
      <c r="C32" s="1508" t="s">
        <v>1198</v>
      </c>
      <c r="D32" s="1508"/>
      <c r="E32" s="1508"/>
      <c r="F32" s="1508"/>
      <c r="G32" s="1509"/>
      <c r="H32" s="30"/>
      <c r="I32" s="1120" t="s">
        <v>1199</v>
      </c>
      <c r="J32" s="1115"/>
      <c r="K32" s="1115"/>
      <c r="L32" s="1122"/>
      <c r="M32" s="270"/>
      <c r="N32" s="1116"/>
      <c r="O32" s="1116"/>
      <c r="P32" s="1116"/>
      <c r="Q32" s="242"/>
      <c r="R32" s="1115"/>
      <c r="S32" s="1115"/>
      <c r="T32" s="1115"/>
      <c r="U32" s="1115"/>
    </row>
    <row r="33" spans="1:21" ht="16.5" customHeight="1" x14ac:dyDescent="0.2">
      <c r="A33" s="265"/>
      <c r="B33" s="152"/>
      <c r="C33" s="1116"/>
      <c r="D33" s="1116"/>
      <c r="E33" s="1116"/>
      <c r="F33" s="1116"/>
      <c r="G33" s="1117"/>
      <c r="H33" s="30"/>
      <c r="I33" s="1120" t="s">
        <v>1200</v>
      </c>
      <c r="J33" s="1115"/>
      <c r="K33" s="1115"/>
      <c r="L33" s="1122"/>
      <c r="M33" s="270"/>
      <c r="N33" s="423"/>
      <c r="O33" s="423"/>
      <c r="P33" s="423"/>
      <c r="Q33" s="242"/>
      <c r="R33" s="385"/>
      <c r="S33" s="385"/>
      <c r="T33" s="385"/>
      <c r="U33" s="385"/>
    </row>
    <row r="34" spans="1:21" ht="16.5" customHeight="1" x14ac:dyDescent="0.2">
      <c r="A34" s="265"/>
      <c r="B34" s="152"/>
      <c r="C34" s="1116"/>
      <c r="D34" s="1116"/>
      <c r="E34" s="1116"/>
      <c r="F34" s="1116"/>
      <c r="G34" s="1117"/>
      <c r="H34" s="30"/>
      <c r="I34" s="1120"/>
      <c r="J34" s="1115"/>
      <c r="K34" s="1115"/>
      <c r="L34" s="1122"/>
      <c r="M34" s="270"/>
      <c r="N34" s="1116"/>
      <c r="O34" s="1116"/>
      <c r="P34" s="1116"/>
      <c r="Q34" s="242"/>
      <c r="R34" s="1115"/>
      <c r="S34" s="1115"/>
      <c r="T34" s="1115"/>
      <c r="U34" s="1115"/>
    </row>
    <row r="35" spans="1:21" ht="16.5" customHeight="1" x14ac:dyDescent="0.2">
      <c r="A35" s="265"/>
      <c r="B35" s="152" t="s">
        <v>33</v>
      </c>
      <c r="C35" s="1116" t="s">
        <v>1201</v>
      </c>
      <c r="D35" s="1116"/>
      <c r="E35" s="1116"/>
      <c r="F35" s="1116"/>
      <c r="G35" s="1117"/>
      <c r="H35" s="30" t="s">
        <v>100</v>
      </c>
      <c r="I35" s="1293" t="s">
        <v>1202</v>
      </c>
      <c r="J35" s="1230"/>
      <c r="K35" s="1230"/>
      <c r="L35" s="1131"/>
      <c r="M35" s="270"/>
    </row>
    <row r="36" spans="1:21" ht="16.5" customHeight="1" x14ac:dyDescent="0.2">
      <c r="A36" s="265"/>
      <c r="B36" s="152"/>
      <c r="C36" s="1116" t="s">
        <v>1203</v>
      </c>
      <c r="D36" s="1116"/>
      <c r="E36" s="1116"/>
      <c r="F36" s="1116"/>
      <c r="G36" s="1117"/>
      <c r="H36" s="30"/>
      <c r="I36" s="1293" t="s">
        <v>1204</v>
      </c>
      <c r="J36" s="1230"/>
      <c r="K36" s="1230"/>
      <c r="L36" s="1131"/>
      <c r="M36" s="270"/>
    </row>
    <row r="37" spans="1:21" ht="16.5" customHeight="1" x14ac:dyDescent="0.2">
      <c r="A37" s="265"/>
      <c r="B37" s="152"/>
      <c r="C37" s="1116" t="s">
        <v>1205</v>
      </c>
      <c r="D37" s="1116"/>
      <c r="E37" s="1116"/>
      <c r="F37" s="1116"/>
      <c r="G37" s="1117"/>
      <c r="H37" s="30"/>
      <c r="I37" s="1293" t="s">
        <v>1206</v>
      </c>
      <c r="J37" s="1230"/>
      <c r="K37" s="1230"/>
      <c r="L37" s="1131"/>
      <c r="M37" s="270"/>
    </row>
    <row r="38" spans="1:21" ht="16.5" customHeight="1" x14ac:dyDescent="0.2">
      <c r="A38" s="265"/>
      <c r="B38" s="152"/>
      <c r="C38" s="1116" t="s">
        <v>1207</v>
      </c>
      <c r="D38" s="1116"/>
      <c r="E38" s="1116"/>
      <c r="F38" s="1116"/>
      <c r="G38" s="1117"/>
      <c r="H38" s="30"/>
      <c r="I38" s="1609" t="s">
        <v>1868</v>
      </c>
      <c r="J38" s="1610"/>
      <c r="K38" s="1610"/>
      <c r="L38" s="1611"/>
      <c r="M38" s="270"/>
    </row>
    <row r="39" spans="1:21" ht="16.5" customHeight="1" x14ac:dyDescent="0.2">
      <c r="A39" s="265"/>
      <c r="B39" s="152"/>
      <c r="C39" s="1116"/>
      <c r="D39" s="1116"/>
      <c r="E39" s="1116"/>
      <c r="F39" s="1116"/>
      <c r="G39" s="1117"/>
      <c r="H39" s="30"/>
      <c r="I39" s="1293"/>
      <c r="J39" s="1230"/>
      <c r="K39" s="1230"/>
      <c r="L39" s="1131"/>
      <c r="M39" s="270"/>
    </row>
    <row r="40" spans="1:21" ht="16.5" customHeight="1" x14ac:dyDescent="0.2">
      <c r="A40" s="265"/>
      <c r="B40" s="152"/>
      <c r="C40" s="423"/>
      <c r="D40" s="423"/>
      <c r="E40" s="423"/>
      <c r="F40" s="423"/>
      <c r="G40" s="363"/>
      <c r="H40" s="30"/>
      <c r="I40" s="1612"/>
      <c r="J40" s="1508"/>
      <c r="K40" s="1508"/>
      <c r="L40" s="1509"/>
      <c r="M40" s="270"/>
    </row>
    <row r="41" spans="1:21" ht="16.5" customHeight="1" x14ac:dyDescent="0.2">
      <c r="A41" s="265"/>
      <c r="B41" s="152"/>
      <c r="C41" s="1116"/>
      <c r="D41" s="1116"/>
      <c r="E41" s="1116"/>
      <c r="F41" s="1116"/>
      <c r="G41" s="1117"/>
      <c r="H41" s="30"/>
      <c r="I41" s="1293"/>
      <c r="J41" s="1230"/>
      <c r="K41" s="1230"/>
      <c r="L41" s="1131"/>
      <c r="M41" s="270"/>
      <c r="N41" s="1116"/>
      <c r="O41" s="1116"/>
      <c r="P41" s="242"/>
      <c r="Q41" s="1115"/>
      <c r="R41" s="1115"/>
      <c r="S41" s="1115"/>
      <c r="T41" s="1115"/>
    </row>
    <row r="42" spans="1:21" ht="16.5" customHeight="1" x14ac:dyDescent="0.2">
      <c r="A42" s="265"/>
      <c r="B42" s="152"/>
      <c r="C42" s="423"/>
      <c r="D42" s="423"/>
      <c r="E42" s="423"/>
      <c r="F42" s="423"/>
      <c r="G42" s="363"/>
      <c r="H42" s="30"/>
      <c r="I42" s="1293"/>
      <c r="J42" s="1230"/>
      <c r="K42" s="1230"/>
      <c r="L42" s="1131"/>
      <c r="M42" s="270"/>
      <c r="N42" s="423"/>
      <c r="O42" s="423"/>
      <c r="P42" s="242"/>
      <c r="Q42" s="385"/>
      <c r="R42" s="385"/>
      <c r="S42" s="385"/>
      <c r="T42" s="385"/>
    </row>
    <row r="43" spans="1:21" ht="16.5" customHeight="1" x14ac:dyDescent="0.2">
      <c r="A43" s="265"/>
      <c r="B43" s="152"/>
      <c r="C43" s="423"/>
      <c r="D43" s="423"/>
      <c r="E43" s="423"/>
      <c r="F43" s="423"/>
      <c r="G43" s="363"/>
      <c r="H43" s="30"/>
      <c r="I43" s="1293"/>
      <c r="J43" s="1230"/>
      <c r="K43" s="1230"/>
      <c r="L43" s="1131"/>
      <c r="M43" s="270"/>
      <c r="N43" s="423"/>
      <c r="O43" s="423"/>
      <c r="P43" s="242"/>
      <c r="Q43" s="385"/>
      <c r="R43" s="385"/>
      <c r="S43" s="385"/>
      <c r="T43" s="385"/>
    </row>
    <row r="44" spans="1:21" ht="16.5" customHeight="1" x14ac:dyDescent="0.2">
      <c r="A44" s="265"/>
      <c r="B44" s="152"/>
      <c r="C44" s="1116"/>
      <c r="D44" s="1116"/>
      <c r="E44" s="1116"/>
      <c r="F44" s="1116"/>
      <c r="G44" s="1117"/>
      <c r="H44" s="30"/>
      <c r="I44" s="1293"/>
      <c r="J44" s="1230"/>
      <c r="K44" s="1230"/>
      <c r="L44" s="1131"/>
      <c r="M44" s="270"/>
      <c r="N44" s="1116"/>
      <c r="O44" s="1116"/>
      <c r="P44" s="242"/>
      <c r="Q44" s="1115"/>
      <c r="R44" s="1115"/>
      <c r="S44" s="1115"/>
      <c r="T44" s="1115"/>
    </row>
    <row r="45" spans="1:21" ht="16.5" customHeight="1" x14ac:dyDescent="0.2">
      <c r="A45" s="399"/>
      <c r="B45" s="446"/>
      <c r="C45" s="361"/>
      <c r="D45" s="361"/>
      <c r="E45" s="361"/>
      <c r="F45" s="361"/>
      <c r="G45" s="362"/>
      <c r="H45" s="32"/>
      <c r="I45" s="350"/>
      <c r="J45" s="372"/>
      <c r="K45" s="372"/>
      <c r="L45" s="373"/>
      <c r="M45" s="270"/>
      <c r="N45" s="423"/>
      <c r="O45" s="423"/>
      <c r="P45" s="242"/>
      <c r="Q45" s="385"/>
      <c r="R45" s="385"/>
      <c r="S45" s="385"/>
      <c r="T45" s="385"/>
    </row>
    <row r="46" spans="1:21" ht="16.5" customHeight="1" x14ac:dyDescent="0.2">
      <c r="A46" s="261"/>
      <c r="B46" s="566" t="s">
        <v>33</v>
      </c>
      <c r="C46" s="1287" t="s">
        <v>1208</v>
      </c>
      <c r="D46" s="1287"/>
      <c r="E46" s="1287"/>
      <c r="F46" s="1287"/>
      <c r="G46" s="1288"/>
      <c r="H46" s="187" t="s">
        <v>100</v>
      </c>
      <c r="I46" s="1098" t="s">
        <v>1209</v>
      </c>
      <c r="J46" s="1099"/>
      <c r="K46" s="1099"/>
      <c r="L46" s="1100"/>
      <c r="M46" s="270"/>
    </row>
    <row r="47" spans="1:21" ht="16.5" customHeight="1" x14ac:dyDescent="0.2">
      <c r="A47" s="265"/>
      <c r="B47" s="152"/>
      <c r="C47" s="1237" t="s">
        <v>1210</v>
      </c>
      <c r="D47" s="1237"/>
      <c r="E47" s="1237"/>
      <c r="F47" s="1237"/>
      <c r="G47" s="1556"/>
      <c r="H47" s="30"/>
      <c r="I47" s="1120" t="s">
        <v>1869</v>
      </c>
      <c r="J47" s="1115"/>
      <c r="K47" s="1115"/>
      <c r="L47" s="1122"/>
      <c r="M47" s="270"/>
    </row>
    <row r="48" spans="1:21" ht="16.5" customHeight="1" x14ac:dyDescent="0.2">
      <c r="A48" s="265"/>
      <c r="B48" s="152"/>
      <c r="C48" s="1116" t="s">
        <v>1211</v>
      </c>
      <c r="D48" s="1116"/>
      <c r="E48" s="1116"/>
      <c r="F48" s="1116"/>
      <c r="G48" s="1117"/>
      <c r="H48" s="30"/>
      <c r="I48" s="1120" t="s">
        <v>1212</v>
      </c>
      <c r="J48" s="1115"/>
      <c r="K48" s="1115"/>
      <c r="L48" s="1122"/>
      <c r="M48" s="270"/>
    </row>
    <row r="49" spans="1:13" ht="16.5" customHeight="1" x14ac:dyDescent="0.2">
      <c r="A49" s="265"/>
      <c r="B49" s="152"/>
      <c r="C49" s="1116" t="s">
        <v>1213</v>
      </c>
      <c r="D49" s="1116"/>
      <c r="E49" s="1116"/>
      <c r="F49" s="1116"/>
      <c r="G49" s="1117"/>
      <c r="H49" s="30"/>
      <c r="I49" s="1120" t="s">
        <v>1870</v>
      </c>
      <c r="J49" s="1115"/>
      <c r="K49" s="1115"/>
      <c r="L49" s="1122"/>
      <c r="M49" s="270"/>
    </row>
    <row r="50" spans="1:13" ht="16.5" customHeight="1" x14ac:dyDescent="0.2">
      <c r="A50" s="265"/>
      <c r="B50" s="152"/>
      <c r="C50" s="1116" t="s">
        <v>1214</v>
      </c>
      <c r="D50" s="1116"/>
      <c r="E50" s="1116"/>
      <c r="F50" s="1116"/>
      <c r="G50" s="1117"/>
      <c r="H50" s="30"/>
      <c r="I50" s="1120" t="s">
        <v>1871</v>
      </c>
      <c r="J50" s="1115"/>
      <c r="K50" s="1115"/>
      <c r="L50" s="1122"/>
      <c r="M50" s="270"/>
    </row>
    <row r="51" spans="1:13" ht="13.95" customHeight="1" x14ac:dyDescent="0.2">
      <c r="A51" s="265"/>
      <c r="B51" s="152"/>
      <c r="C51" s="1116"/>
      <c r="D51" s="1116"/>
      <c r="E51" s="1116"/>
      <c r="F51" s="1116"/>
      <c r="G51" s="1117"/>
      <c r="H51" s="30"/>
      <c r="I51" s="1120"/>
      <c r="J51" s="1115"/>
      <c r="K51" s="1115"/>
      <c r="L51" s="1122"/>
      <c r="M51" s="270"/>
    </row>
    <row r="52" spans="1:13" ht="13.95" customHeight="1" x14ac:dyDescent="0.2">
      <c r="A52" s="265"/>
      <c r="B52" s="30" t="s">
        <v>33</v>
      </c>
      <c r="C52" s="1116" t="s">
        <v>421</v>
      </c>
      <c r="D52" s="1116"/>
      <c r="E52" s="1116"/>
      <c r="F52" s="1116"/>
      <c r="G52" s="1117"/>
      <c r="H52" s="30" t="s">
        <v>47</v>
      </c>
      <c r="I52" s="1293" t="s">
        <v>1215</v>
      </c>
      <c r="J52" s="1230"/>
      <c r="K52" s="1230"/>
      <c r="L52" s="1131"/>
      <c r="M52" s="270"/>
    </row>
    <row r="53" spans="1:13" ht="16.5" customHeight="1" x14ac:dyDescent="0.2">
      <c r="A53" s="265"/>
      <c r="B53" s="30"/>
      <c r="C53" s="1116" t="s">
        <v>423</v>
      </c>
      <c r="D53" s="1116"/>
      <c r="E53" s="1116"/>
      <c r="F53" s="1116"/>
      <c r="G53" s="1117"/>
      <c r="H53" s="30"/>
      <c r="I53" s="1120" t="s">
        <v>1216</v>
      </c>
      <c r="J53" s="1115"/>
      <c r="K53" s="1115"/>
      <c r="L53" s="1122"/>
      <c r="M53" s="270"/>
    </row>
    <row r="54" spans="1:13" ht="16.5" customHeight="1" x14ac:dyDescent="0.2">
      <c r="A54" s="265"/>
      <c r="B54" s="30"/>
      <c r="C54" s="1613" t="s">
        <v>1217</v>
      </c>
      <c r="D54" s="1614"/>
      <c r="E54" s="1614"/>
      <c r="F54" s="1614"/>
      <c r="G54" s="1615"/>
      <c r="H54" s="30"/>
      <c r="I54" s="1293" t="s">
        <v>1218</v>
      </c>
      <c r="J54" s="1230"/>
      <c r="K54" s="1230"/>
      <c r="L54" s="1131"/>
    </row>
    <row r="55" spans="1:13" ht="16.5" customHeight="1" x14ac:dyDescent="0.2">
      <c r="A55" s="265"/>
      <c r="B55" s="30"/>
      <c r="C55" s="1116"/>
      <c r="D55" s="1116"/>
      <c r="E55" s="1116"/>
      <c r="F55" s="1116"/>
      <c r="G55" s="1117"/>
      <c r="H55" s="30"/>
      <c r="I55" s="1120" t="s">
        <v>1219</v>
      </c>
      <c r="J55" s="1115"/>
      <c r="K55" s="1115"/>
      <c r="L55" s="1122"/>
    </row>
    <row r="56" spans="1:13" ht="16.5" customHeight="1" x14ac:dyDescent="0.2">
      <c r="A56" s="265"/>
      <c r="B56" s="30"/>
      <c r="C56" s="1116"/>
      <c r="D56" s="1116"/>
      <c r="E56" s="1116"/>
      <c r="F56" s="1116"/>
      <c r="G56" s="1117"/>
      <c r="H56" s="30"/>
      <c r="I56" s="1120" t="s">
        <v>1220</v>
      </c>
      <c r="J56" s="1115"/>
      <c r="K56" s="1115"/>
      <c r="L56" s="1122"/>
    </row>
    <row r="57" spans="1:13" ht="16.5" customHeight="1" x14ac:dyDescent="0.2">
      <c r="A57" s="265"/>
      <c r="B57" s="30"/>
      <c r="C57" s="1116"/>
      <c r="D57" s="1116"/>
      <c r="E57" s="1116"/>
      <c r="F57" s="1116"/>
      <c r="G57" s="1117"/>
      <c r="H57" s="30"/>
      <c r="I57" s="1120" t="s">
        <v>1221</v>
      </c>
      <c r="J57" s="1115"/>
      <c r="K57" s="1115"/>
      <c r="L57" s="1122"/>
    </row>
    <row r="58" spans="1:13" ht="16.5" customHeight="1" x14ac:dyDescent="0.2">
      <c r="A58" s="265"/>
      <c r="B58" s="30"/>
      <c r="C58" s="1116"/>
      <c r="D58" s="1116"/>
      <c r="E58" s="1116"/>
      <c r="F58" s="1116"/>
      <c r="G58" s="1117"/>
      <c r="H58" s="30"/>
      <c r="I58" s="1120" t="s">
        <v>1872</v>
      </c>
      <c r="J58" s="1115"/>
      <c r="K58" s="1115"/>
      <c r="L58" s="1122"/>
    </row>
    <row r="59" spans="1:13" ht="16.5" customHeight="1" x14ac:dyDescent="0.2">
      <c r="A59" s="265"/>
      <c r="B59" s="30"/>
      <c r="C59" s="423"/>
      <c r="D59" s="423"/>
      <c r="E59" s="423"/>
      <c r="F59" s="423"/>
      <c r="G59" s="363"/>
      <c r="H59" s="30"/>
      <c r="I59" s="1120" t="s">
        <v>1222</v>
      </c>
      <c r="J59" s="1115"/>
      <c r="K59" s="1115"/>
      <c r="L59" s="1122"/>
    </row>
    <row r="60" spans="1:13" ht="16.5" customHeight="1" x14ac:dyDescent="0.2">
      <c r="A60" s="265"/>
      <c r="B60" s="30"/>
      <c r="C60" s="1237"/>
      <c r="D60" s="1237"/>
      <c r="E60" s="1237"/>
      <c r="F60" s="1237"/>
      <c r="G60" s="1556"/>
      <c r="H60" s="30"/>
      <c r="I60" s="1247"/>
      <c r="J60" s="1236"/>
      <c r="K60" s="1236"/>
      <c r="L60" s="1248"/>
    </row>
    <row r="61" spans="1:13" ht="16.5" customHeight="1" x14ac:dyDescent="0.2">
      <c r="A61" s="265"/>
      <c r="B61" s="30" t="s">
        <v>33</v>
      </c>
      <c r="C61" s="1116" t="s">
        <v>1223</v>
      </c>
      <c r="D61" s="1116"/>
      <c r="E61" s="1116"/>
      <c r="F61" s="1116"/>
      <c r="G61" s="1117"/>
      <c r="H61" s="30" t="s">
        <v>49</v>
      </c>
      <c r="I61" s="1120" t="s">
        <v>1224</v>
      </c>
      <c r="J61" s="1115"/>
      <c r="K61" s="1115"/>
      <c r="L61" s="1122"/>
    </row>
    <row r="62" spans="1:13" ht="16.5" customHeight="1" x14ac:dyDescent="0.2">
      <c r="A62" s="265"/>
      <c r="B62" s="30"/>
      <c r="C62" s="1116" t="s">
        <v>1225</v>
      </c>
      <c r="D62" s="1116"/>
      <c r="E62" s="1116"/>
      <c r="F62" s="1116"/>
      <c r="G62" s="1117"/>
      <c r="H62" s="30"/>
      <c r="I62" s="1120" t="s">
        <v>1226</v>
      </c>
      <c r="J62" s="1115"/>
      <c r="K62" s="1115"/>
      <c r="L62" s="1122"/>
    </row>
    <row r="63" spans="1:13" ht="16.5" customHeight="1" x14ac:dyDescent="0.2">
      <c r="A63" s="265"/>
      <c r="B63" s="30"/>
      <c r="C63" s="1115" t="s">
        <v>1227</v>
      </c>
      <c r="D63" s="1116"/>
      <c r="E63" s="1116"/>
      <c r="F63" s="1116"/>
      <c r="G63" s="1117"/>
      <c r="H63" s="30"/>
      <c r="I63" s="1120" t="s">
        <v>1228</v>
      </c>
      <c r="J63" s="1115"/>
      <c r="K63" s="1115"/>
      <c r="L63" s="1122"/>
    </row>
    <row r="64" spans="1:13" ht="16.5" customHeight="1" x14ac:dyDescent="0.2">
      <c r="A64" s="265"/>
      <c r="B64" s="30"/>
      <c r="C64" s="1230" t="s">
        <v>1230</v>
      </c>
      <c r="D64" s="1230"/>
      <c r="E64" s="1230"/>
      <c r="F64" s="1230"/>
      <c r="G64" s="1131"/>
      <c r="H64" s="30"/>
      <c r="I64" s="1120" t="s">
        <v>1229</v>
      </c>
      <c r="J64" s="1115"/>
      <c r="K64" s="1115"/>
      <c r="L64" s="1122"/>
    </row>
    <row r="65" spans="1:16" ht="16.5" customHeight="1" x14ac:dyDescent="0.2">
      <c r="A65" s="265"/>
      <c r="B65" s="30"/>
      <c r="C65" s="1230"/>
      <c r="D65" s="1230"/>
      <c r="E65" s="1230"/>
      <c r="F65" s="1230"/>
      <c r="G65" s="1131"/>
      <c r="H65" s="30"/>
      <c r="I65" s="1120" t="s">
        <v>1231</v>
      </c>
      <c r="J65" s="1115"/>
      <c r="K65" s="1115"/>
      <c r="L65" s="1122"/>
    </row>
    <row r="66" spans="1:16" ht="16.5" customHeight="1" x14ac:dyDescent="0.2">
      <c r="A66" s="265"/>
      <c r="B66" s="30"/>
      <c r="C66" s="1116"/>
      <c r="D66" s="1116"/>
      <c r="E66" s="1116"/>
      <c r="F66" s="1116"/>
      <c r="G66" s="1117"/>
      <c r="H66" s="30"/>
      <c r="I66" s="1120" t="s">
        <v>1232</v>
      </c>
      <c r="J66" s="1115"/>
      <c r="K66" s="1115"/>
      <c r="L66" s="1122"/>
    </row>
    <row r="67" spans="1:16" ht="16.5" customHeight="1" x14ac:dyDescent="0.2">
      <c r="A67" s="265"/>
      <c r="B67" s="30"/>
      <c r="C67" s="242"/>
      <c r="D67" s="242"/>
      <c r="E67" s="242"/>
      <c r="F67" s="242"/>
      <c r="G67" s="367"/>
      <c r="H67" s="30"/>
      <c r="I67" s="24"/>
      <c r="J67" s="567"/>
      <c r="K67" s="567"/>
      <c r="L67" s="25"/>
    </row>
    <row r="68" spans="1:16" ht="16.5" customHeight="1" x14ac:dyDescent="0.2">
      <c r="A68" s="265"/>
      <c r="B68" s="30" t="s">
        <v>33</v>
      </c>
      <c r="C68" s="1116" t="s">
        <v>1233</v>
      </c>
      <c r="D68" s="1116"/>
      <c r="E68" s="1116"/>
      <c r="F68" s="1116"/>
      <c r="G68" s="1117"/>
      <c r="H68" s="30" t="s">
        <v>632</v>
      </c>
      <c r="I68" s="1120" t="s">
        <v>1234</v>
      </c>
      <c r="J68" s="1115"/>
      <c r="K68" s="1115"/>
      <c r="L68" s="1122"/>
    </row>
    <row r="69" spans="1:16" ht="16.5" customHeight="1" x14ac:dyDescent="0.2">
      <c r="A69" s="265"/>
      <c r="B69" s="30"/>
      <c r="C69" s="1116" t="s">
        <v>1235</v>
      </c>
      <c r="D69" s="1116"/>
      <c r="E69" s="1116"/>
      <c r="F69" s="1116"/>
      <c r="G69" s="1117"/>
      <c r="H69" s="30"/>
      <c r="I69" s="1120" t="s">
        <v>1236</v>
      </c>
      <c r="J69" s="1115"/>
      <c r="K69" s="1115"/>
      <c r="L69" s="1122"/>
    </row>
    <row r="70" spans="1:16" ht="16.2" customHeight="1" x14ac:dyDescent="0.2">
      <c r="A70" s="265"/>
      <c r="B70" s="30"/>
      <c r="C70" s="1116" t="s">
        <v>1237</v>
      </c>
      <c r="D70" s="1116"/>
      <c r="E70" s="1116"/>
      <c r="F70" s="1116"/>
      <c r="G70" s="1117"/>
      <c r="H70" s="30"/>
      <c r="I70" s="1120" t="s">
        <v>1238</v>
      </c>
      <c r="J70" s="1115"/>
      <c r="K70" s="1115"/>
      <c r="L70" s="1122"/>
      <c r="P70" s="435"/>
    </row>
    <row r="71" spans="1:16" ht="16.5" customHeight="1" x14ac:dyDescent="0.2">
      <c r="A71" s="265"/>
      <c r="B71" s="30"/>
      <c r="C71" s="1230" t="s">
        <v>1239</v>
      </c>
      <c r="D71" s="1230"/>
      <c r="E71" s="1230"/>
      <c r="F71" s="1230"/>
      <c r="G71" s="1131"/>
      <c r="H71" s="30"/>
      <c r="I71" s="1120" t="s">
        <v>1240</v>
      </c>
      <c r="J71" s="1115"/>
      <c r="K71" s="1115"/>
      <c r="L71" s="1122"/>
    </row>
    <row r="72" spans="1:16" ht="16.5" customHeight="1" x14ac:dyDescent="0.2">
      <c r="A72" s="265"/>
      <c r="B72" s="30"/>
      <c r="C72" s="1116" t="s">
        <v>1241</v>
      </c>
      <c r="D72" s="1116"/>
      <c r="E72" s="1116"/>
      <c r="F72" s="1116"/>
      <c r="G72" s="1117"/>
      <c r="H72" s="30"/>
      <c r="I72" s="1120" t="s">
        <v>1242</v>
      </c>
      <c r="J72" s="1115"/>
      <c r="K72" s="1115"/>
      <c r="L72" s="1122"/>
    </row>
    <row r="73" spans="1:16" ht="16.5" customHeight="1" x14ac:dyDescent="0.2">
      <c r="A73" s="265"/>
      <c r="B73" s="30"/>
      <c r="C73" s="1116"/>
      <c r="D73" s="1116"/>
      <c r="E73" s="1116"/>
      <c r="F73" s="1116"/>
      <c r="G73" s="1117"/>
      <c r="H73" s="30"/>
      <c r="I73" s="1120" t="s">
        <v>1243</v>
      </c>
      <c r="J73" s="1115"/>
      <c r="K73" s="1115"/>
      <c r="L73" s="1122"/>
    </row>
    <row r="74" spans="1:16" ht="16.2" customHeight="1" x14ac:dyDescent="0.2">
      <c r="A74" s="265"/>
      <c r="B74" s="30"/>
      <c r="C74" s="1116" t="s">
        <v>143</v>
      </c>
      <c r="D74" s="1116"/>
      <c r="E74" s="1116"/>
      <c r="F74" s="1116"/>
      <c r="G74" s="1117"/>
      <c r="H74" s="30"/>
      <c r="I74" s="1120" t="s">
        <v>1244</v>
      </c>
      <c r="J74" s="1115"/>
      <c r="K74" s="1115"/>
      <c r="L74" s="1122"/>
    </row>
    <row r="75" spans="1:16" ht="16.5" customHeight="1" x14ac:dyDescent="0.2">
      <c r="A75" s="265"/>
      <c r="B75" s="30"/>
      <c r="C75" s="1116"/>
      <c r="D75" s="1116"/>
      <c r="E75" s="1116"/>
      <c r="F75" s="1116"/>
      <c r="G75" s="1117"/>
      <c r="H75" s="30"/>
      <c r="I75" s="1120"/>
      <c r="J75" s="1115"/>
      <c r="K75" s="1115"/>
      <c r="L75" s="1122"/>
      <c r="N75" s="423"/>
      <c r="O75" s="423"/>
    </row>
    <row r="76" spans="1:16" ht="16.5" customHeight="1" x14ac:dyDescent="0.2">
      <c r="A76" s="265"/>
      <c r="B76" s="30" t="s">
        <v>157</v>
      </c>
      <c r="C76" s="1116" t="s">
        <v>1245</v>
      </c>
      <c r="D76" s="1116"/>
      <c r="E76" s="1116"/>
      <c r="F76" s="1116"/>
      <c r="G76" s="1117"/>
      <c r="H76" s="30"/>
      <c r="I76" s="1120"/>
      <c r="J76" s="1115"/>
      <c r="K76" s="1115"/>
      <c r="L76" s="1122"/>
    </row>
    <row r="77" spans="1:16" ht="16.5" customHeight="1" x14ac:dyDescent="0.2">
      <c r="A77" s="265"/>
      <c r="B77" s="30" t="s">
        <v>33</v>
      </c>
      <c r="C77" s="1230" t="s">
        <v>1246</v>
      </c>
      <c r="D77" s="1230"/>
      <c r="E77" s="1230"/>
      <c r="F77" s="1230"/>
      <c r="G77" s="1131"/>
      <c r="H77" s="30" t="s">
        <v>749</v>
      </c>
      <c r="I77" s="1120" t="s">
        <v>1247</v>
      </c>
      <c r="J77" s="1115"/>
      <c r="K77" s="1115"/>
      <c r="L77" s="1122"/>
      <c r="N77" s="423"/>
      <c r="O77" s="423"/>
    </row>
    <row r="78" spans="1:16" ht="16.5" customHeight="1" x14ac:dyDescent="0.2">
      <c r="A78" s="265"/>
      <c r="B78" s="30"/>
      <c r="C78" s="1230" t="s">
        <v>1192</v>
      </c>
      <c r="D78" s="1230"/>
      <c r="E78" s="1230"/>
      <c r="F78" s="1230"/>
      <c r="G78" s="1131"/>
      <c r="H78" s="30"/>
      <c r="I78" s="1120" t="s">
        <v>1248</v>
      </c>
      <c r="J78" s="1115"/>
      <c r="K78" s="1115"/>
      <c r="L78" s="1122"/>
    </row>
    <row r="79" spans="1:16" ht="16.5" customHeight="1" x14ac:dyDescent="0.2">
      <c r="A79" s="265"/>
      <c r="B79" s="30"/>
      <c r="C79" s="1230" t="s">
        <v>1194</v>
      </c>
      <c r="D79" s="1230"/>
      <c r="E79" s="1230"/>
      <c r="F79" s="1230"/>
      <c r="G79" s="1131"/>
      <c r="H79" s="30"/>
      <c r="I79" s="1120" t="s">
        <v>1249</v>
      </c>
      <c r="J79" s="1115"/>
      <c r="K79" s="1115"/>
      <c r="L79" s="1122"/>
    </row>
    <row r="80" spans="1:16" ht="16.5" customHeight="1" x14ac:dyDescent="0.2">
      <c r="A80" s="265"/>
      <c r="B80" s="30"/>
      <c r="C80" s="1116" t="s">
        <v>1196</v>
      </c>
      <c r="D80" s="1116"/>
      <c r="E80" s="1116"/>
      <c r="F80" s="1116"/>
      <c r="G80" s="1117"/>
      <c r="H80" s="30"/>
      <c r="I80" s="1120" t="s">
        <v>1250</v>
      </c>
      <c r="J80" s="1115"/>
      <c r="K80" s="1115"/>
      <c r="L80" s="1122"/>
    </row>
    <row r="81" spans="1:12" ht="16.5" customHeight="1" x14ac:dyDescent="0.2">
      <c r="A81" s="265"/>
      <c r="B81" s="30"/>
      <c r="C81" s="1508" t="s">
        <v>1198</v>
      </c>
      <c r="D81" s="1508"/>
      <c r="E81" s="1508"/>
      <c r="F81" s="1508"/>
      <c r="G81" s="1509"/>
      <c r="H81" s="30"/>
      <c r="I81" s="1120"/>
      <c r="J81" s="1115"/>
      <c r="K81" s="1115"/>
      <c r="L81" s="1122"/>
    </row>
    <row r="82" spans="1:12" ht="16.5" customHeight="1" x14ac:dyDescent="0.2">
      <c r="A82" s="399"/>
      <c r="B82" s="32"/>
      <c r="C82" s="1541"/>
      <c r="D82" s="1541"/>
      <c r="E82" s="1541"/>
      <c r="F82" s="1541"/>
      <c r="G82" s="1542"/>
      <c r="H82" s="32"/>
      <c r="I82" s="1540"/>
      <c r="J82" s="1541"/>
      <c r="K82" s="1541"/>
      <c r="L82" s="1542"/>
    </row>
  </sheetData>
  <mergeCells count="159">
    <mergeCell ref="C81:G81"/>
    <mergeCell ref="I81:L81"/>
    <mergeCell ref="C82:G82"/>
    <mergeCell ref="I82:L82"/>
    <mergeCell ref="C78:G78"/>
    <mergeCell ref="I78:L78"/>
    <mergeCell ref="C79:G79"/>
    <mergeCell ref="I79:L79"/>
    <mergeCell ref="C80:G80"/>
    <mergeCell ref="I80:L80"/>
    <mergeCell ref="C75:G75"/>
    <mergeCell ref="I75:L75"/>
    <mergeCell ref="C76:G76"/>
    <mergeCell ref="I76:L76"/>
    <mergeCell ref="C77:G77"/>
    <mergeCell ref="I77:L77"/>
    <mergeCell ref="C72:G72"/>
    <mergeCell ref="I72:L72"/>
    <mergeCell ref="C73:G73"/>
    <mergeCell ref="I73:L73"/>
    <mergeCell ref="C74:G74"/>
    <mergeCell ref="I74:L74"/>
    <mergeCell ref="C69:G69"/>
    <mergeCell ref="I69:L69"/>
    <mergeCell ref="C70:G70"/>
    <mergeCell ref="I70:L70"/>
    <mergeCell ref="C71:G71"/>
    <mergeCell ref="I71:L71"/>
    <mergeCell ref="C65:G65"/>
    <mergeCell ref="I65:L65"/>
    <mergeCell ref="C66:G66"/>
    <mergeCell ref="I66:L66"/>
    <mergeCell ref="C68:G68"/>
    <mergeCell ref="I68:L68"/>
    <mergeCell ref="C62:G62"/>
    <mergeCell ref="I62:L62"/>
    <mergeCell ref="C63:G63"/>
    <mergeCell ref="I63:L63"/>
    <mergeCell ref="C64:G64"/>
    <mergeCell ref="I64:L64"/>
    <mergeCell ref="C58:G58"/>
    <mergeCell ref="I58:L58"/>
    <mergeCell ref="I59:L59"/>
    <mergeCell ref="C60:G60"/>
    <mergeCell ref="I60:L60"/>
    <mergeCell ref="C61:G61"/>
    <mergeCell ref="I61:L61"/>
    <mergeCell ref="C55:G55"/>
    <mergeCell ref="I55:L55"/>
    <mergeCell ref="C56:G56"/>
    <mergeCell ref="I56:L56"/>
    <mergeCell ref="C57:G57"/>
    <mergeCell ref="I57:L57"/>
    <mergeCell ref="C52:G52"/>
    <mergeCell ref="I52:L52"/>
    <mergeCell ref="C53:G53"/>
    <mergeCell ref="I53:L53"/>
    <mergeCell ref="C54:G54"/>
    <mergeCell ref="I54:L54"/>
    <mergeCell ref="C49:G49"/>
    <mergeCell ref="I49:L49"/>
    <mergeCell ref="C50:G50"/>
    <mergeCell ref="I50:L50"/>
    <mergeCell ref="C51:G51"/>
    <mergeCell ref="I51:L51"/>
    <mergeCell ref="C46:G46"/>
    <mergeCell ref="I46:L46"/>
    <mergeCell ref="C47:G47"/>
    <mergeCell ref="I47:L47"/>
    <mergeCell ref="C48:G48"/>
    <mergeCell ref="I48:L48"/>
    <mergeCell ref="N41:O41"/>
    <mergeCell ref="Q41:T41"/>
    <mergeCell ref="I42:L42"/>
    <mergeCell ref="I43:L43"/>
    <mergeCell ref="C44:G44"/>
    <mergeCell ref="I44:L44"/>
    <mergeCell ref="N44:O44"/>
    <mergeCell ref="Q44:T44"/>
    <mergeCell ref="C38:G38"/>
    <mergeCell ref="I38:L38"/>
    <mergeCell ref="C39:G39"/>
    <mergeCell ref="I39:L39"/>
    <mergeCell ref="I40:L40"/>
    <mergeCell ref="C41:G41"/>
    <mergeCell ref="I41:L41"/>
    <mergeCell ref="C35:G35"/>
    <mergeCell ref="I35:L35"/>
    <mergeCell ref="C36:G36"/>
    <mergeCell ref="I36:L36"/>
    <mergeCell ref="C37:G37"/>
    <mergeCell ref="I37:L37"/>
    <mergeCell ref="C33:G33"/>
    <mergeCell ref="I33:L33"/>
    <mergeCell ref="C34:G34"/>
    <mergeCell ref="I34:L34"/>
    <mergeCell ref="N34:P34"/>
    <mergeCell ref="R34:U34"/>
    <mergeCell ref="N31:P31"/>
    <mergeCell ref="R31:U31"/>
    <mergeCell ref="C32:G32"/>
    <mergeCell ref="I32:L32"/>
    <mergeCell ref="N32:P32"/>
    <mergeCell ref="R32:U32"/>
    <mergeCell ref="C29:G29"/>
    <mergeCell ref="I29:L29"/>
    <mergeCell ref="C30:G30"/>
    <mergeCell ref="I30:L30"/>
    <mergeCell ref="C31:G31"/>
    <mergeCell ref="I31:L31"/>
    <mergeCell ref="C27:G27"/>
    <mergeCell ref="I27:L27"/>
    <mergeCell ref="C28:G28"/>
    <mergeCell ref="I28:L28"/>
    <mergeCell ref="N28:P28"/>
    <mergeCell ref="R28:U28"/>
    <mergeCell ref="C25:G25"/>
    <mergeCell ref="I25:L25"/>
    <mergeCell ref="N25:O25"/>
    <mergeCell ref="Q25:T25"/>
    <mergeCell ref="C26:G26"/>
    <mergeCell ref="I26:L26"/>
    <mergeCell ref="N26:O26"/>
    <mergeCell ref="Q26:T26"/>
    <mergeCell ref="C23:G23"/>
    <mergeCell ref="I23:L23"/>
    <mergeCell ref="C24:G24"/>
    <mergeCell ref="I24:L24"/>
    <mergeCell ref="N24:O24"/>
    <mergeCell ref="Q24:T24"/>
    <mergeCell ref="B20:C20"/>
    <mergeCell ref="D20:L20"/>
    <mergeCell ref="B21:C21"/>
    <mergeCell ref="D21:F21"/>
    <mergeCell ref="I21:L21"/>
    <mergeCell ref="B22:G22"/>
    <mergeCell ref="I22:L22"/>
    <mergeCell ref="B12:D12"/>
    <mergeCell ref="E12:F12"/>
    <mergeCell ref="B14:G14"/>
    <mergeCell ref="B15:G15"/>
    <mergeCell ref="B16:G16"/>
    <mergeCell ref="A17:A20"/>
    <mergeCell ref="B17:C19"/>
    <mergeCell ref="D17:L17"/>
    <mergeCell ref="D18:L18"/>
    <mergeCell ref="D19:L19"/>
    <mergeCell ref="B9:D9"/>
    <mergeCell ref="E9:F9"/>
    <mergeCell ref="B10:D10"/>
    <mergeCell ref="E10:F10"/>
    <mergeCell ref="B11:D11"/>
    <mergeCell ref="E11:F11"/>
    <mergeCell ref="A1:L1"/>
    <mergeCell ref="A3:J3"/>
    <mergeCell ref="A5:L5"/>
    <mergeCell ref="B6:L6"/>
    <mergeCell ref="A7:L7"/>
    <mergeCell ref="B8:L8"/>
  </mergeCells>
  <phoneticPr fontId="3"/>
  <conditionalFormatting sqref="E10:F12 H15:I16">
    <cfRule type="cellIs" dxfId="155" priority="3" operator="lessThanOrEqual">
      <formula>0</formula>
    </cfRule>
  </conditionalFormatting>
  <pageMargins left="0.70866141732283472" right="0.39370078740157483" top="0.59055118110236227" bottom="0.59055118110236227" header="0.51181102362204722" footer="0.39370078740157483"/>
  <pageSetup paperSize="9" scale="98" fitToHeight="0" orientation="portrait" r:id="rId1"/>
  <headerFooter alignWithMargins="0"/>
  <rowBreaks count="1" manualBreakCount="1">
    <brk id="4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B8390-A41F-4FB3-B153-EB90893FA4EB}">
  <sheetPr>
    <tabColor theme="5" tint="0.59999389629810485"/>
  </sheetPr>
  <dimension ref="A1:S37"/>
  <sheetViews>
    <sheetView view="pageBreakPreview" zoomScaleNormal="130" zoomScaleSheetLayoutView="100" workbookViewId="0">
      <selection activeCell="C14" sqref="C14:L14"/>
    </sheetView>
  </sheetViews>
  <sheetFormatPr defaultColWidth="9" defaultRowHeight="13.2" x14ac:dyDescent="0.2"/>
  <cols>
    <col min="1" max="1" width="18" style="217" customWidth="1"/>
    <col min="2" max="5" width="3.109375" style="217" customWidth="1"/>
    <col min="6" max="6" width="6.33203125" style="217" customWidth="1"/>
    <col min="7" max="12" width="9.109375" style="217" customWidth="1"/>
    <col min="13" max="13" width="9" style="217"/>
    <col min="14" max="14" width="6.3320312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19" ht="18" customHeight="1" x14ac:dyDescent="0.2">
      <c r="A1" s="1060" t="s">
        <v>0</v>
      </c>
      <c r="B1" s="1060"/>
      <c r="C1" s="1060"/>
      <c r="D1" s="1060"/>
      <c r="E1" s="1060"/>
      <c r="F1" s="1060"/>
      <c r="G1" s="1060"/>
      <c r="H1" s="1060"/>
      <c r="I1" s="1060"/>
      <c r="J1" s="1060"/>
      <c r="K1" s="1060"/>
      <c r="L1" s="1060"/>
    </row>
    <row r="2" spans="1:19" ht="18" customHeight="1" x14ac:dyDescent="0.2"/>
    <row r="3" spans="1:19" ht="18" customHeight="1" x14ac:dyDescent="0.2">
      <c r="A3" s="1061" t="s">
        <v>1251</v>
      </c>
      <c r="B3" s="1061"/>
      <c r="C3" s="1061"/>
      <c r="D3" s="1061"/>
      <c r="E3" s="1061"/>
      <c r="F3" s="1061"/>
      <c r="G3" s="1061"/>
      <c r="H3" s="1061"/>
      <c r="I3" s="1061"/>
      <c r="J3" s="1061"/>
      <c r="K3" s="218"/>
      <c r="L3" s="3"/>
    </row>
    <row r="4" spans="1:19" ht="16.5" customHeight="1" x14ac:dyDescent="0.2"/>
    <row r="5" spans="1:19" ht="16.5" customHeight="1" x14ac:dyDescent="0.2">
      <c r="A5" s="1062" t="s">
        <v>140</v>
      </c>
      <c r="B5" s="1063"/>
      <c r="C5" s="1063"/>
      <c r="D5" s="1063"/>
      <c r="E5" s="1063"/>
      <c r="F5" s="1063"/>
      <c r="G5" s="1063"/>
      <c r="H5" s="1063"/>
      <c r="I5" s="1063"/>
      <c r="J5" s="1063"/>
      <c r="K5" s="1063"/>
      <c r="L5" s="1064"/>
    </row>
    <row r="6" spans="1:19" ht="16.5" customHeight="1" x14ac:dyDescent="0.2">
      <c r="A6" s="1545" t="s">
        <v>141</v>
      </c>
      <c r="B6" s="1098" t="s">
        <v>1252</v>
      </c>
      <c r="C6" s="1099"/>
      <c r="D6" s="1099"/>
      <c r="E6" s="1099"/>
      <c r="F6" s="1099"/>
      <c r="G6" s="1099"/>
      <c r="H6" s="1099"/>
      <c r="I6" s="1099"/>
      <c r="J6" s="1099"/>
      <c r="K6" s="1099"/>
      <c r="L6" s="1100"/>
      <c r="M6" s="217" t="s">
        <v>143</v>
      </c>
    </row>
    <row r="7" spans="1:19" ht="16.5" customHeight="1" x14ac:dyDescent="0.2">
      <c r="A7" s="1546"/>
      <c r="B7" s="1249"/>
      <c r="C7" s="1250"/>
      <c r="D7" s="1250"/>
      <c r="E7" s="1250"/>
      <c r="F7" s="1250"/>
      <c r="G7" s="1250"/>
      <c r="H7" s="1250"/>
      <c r="I7" s="1250"/>
      <c r="J7" s="1250"/>
      <c r="K7" s="1250"/>
      <c r="L7" s="1251"/>
    </row>
    <row r="8" spans="1:19" ht="16.5" customHeight="1" x14ac:dyDescent="0.2">
      <c r="A8" s="1071" t="s">
        <v>144</v>
      </c>
      <c r="B8" s="1072"/>
      <c r="C8" s="1072"/>
      <c r="D8" s="1072"/>
      <c r="E8" s="1072"/>
      <c r="F8" s="1072"/>
      <c r="G8" s="1072"/>
      <c r="H8" s="1072"/>
      <c r="I8" s="1072"/>
      <c r="J8" s="1072"/>
      <c r="K8" s="1072"/>
      <c r="L8" s="1073"/>
    </row>
    <row r="9" spans="1:19" ht="41.25" customHeight="1" x14ac:dyDescent="0.2">
      <c r="A9" s="38" t="s">
        <v>697</v>
      </c>
      <c r="B9" s="1173" t="s">
        <v>1253</v>
      </c>
      <c r="C9" s="1226"/>
      <c r="D9" s="1226"/>
      <c r="E9" s="1226"/>
      <c r="F9" s="1226"/>
      <c r="G9" s="1226"/>
      <c r="H9" s="1226"/>
      <c r="I9" s="1226"/>
      <c r="J9" s="1226"/>
      <c r="K9" s="1226"/>
      <c r="L9" s="1227"/>
    </row>
    <row r="10" spans="1:19" ht="16.5" customHeight="1" x14ac:dyDescent="0.2">
      <c r="A10" s="247" t="s">
        <v>146</v>
      </c>
      <c r="B10" s="1074"/>
      <c r="C10" s="1075"/>
      <c r="D10" s="1076"/>
      <c r="E10" s="1078" t="s">
        <v>147</v>
      </c>
      <c r="F10" s="1080"/>
      <c r="G10" s="52" t="s">
        <v>10</v>
      </c>
      <c r="H10" s="52" t="s">
        <v>148</v>
      </c>
      <c r="I10" s="52" t="s">
        <v>1254</v>
      </c>
      <c r="J10" s="429"/>
      <c r="K10" s="263"/>
      <c r="L10" s="264"/>
    </row>
    <row r="11" spans="1:19" ht="16.5" customHeight="1" x14ac:dyDescent="0.2">
      <c r="A11" s="248"/>
      <c r="B11" s="1078" t="s">
        <v>11</v>
      </c>
      <c r="C11" s="1079"/>
      <c r="D11" s="1080"/>
      <c r="E11" s="1618">
        <f>H11+I11</f>
        <v>189</v>
      </c>
      <c r="F11" s="1619"/>
      <c r="G11" s="568">
        <v>178</v>
      </c>
      <c r="H11" s="386">
        <v>185</v>
      </c>
      <c r="I11" s="77">
        <v>4</v>
      </c>
      <c r="J11" s="267"/>
      <c r="K11" s="266"/>
      <c r="L11" s="388"/>
    </row>
    <row r="12" spans="1:19" ht="16.5" customHeight="1" x14ac:dyDescent="0.2">
      <c r="A12" s="248"/>
      <c r="B12" s="1078" t="s">
        <v>12</v>
      </c>
      <c r="C12" s="1079"/>
      <c r="D12" s="1080"/>
      <c r="E12" s="1616">
        <f>H12+I12</f>
        <v>165</v>
      </c>
      <c r="F12" s="1617"/>
      <c r="G12" s="568">
        <v>137</v>
      </c>
      <c r="H12" s="386">
        <v>165</v>
      </c>
      <c r="I12" s="386">
        <v>0</v>
      </c>
      <c r="J12" s="267"/>
      <c r="K12" s="266"/>
      <c r="L12" s="388"/>
    </row>
    <row r="13" spans="1:19" ht="16.5" customHeight="1" x14ac:dyDescent="0.2">
      <c r="A13" s="248"/>
      <c r="B13" s="1101" t="s">
        <v>13</v>
      </c>
      <c r="C13" s="1102"/>
      <c r="D13" s="1103"/>
      <c r="E13" s="1383">
        <f>E12/E11*100</f>
        <v>87.301587301587304</v>
      </c>
      <c r="F13" s="1384"/>
      <c r="G13" s="15">
        <f>G12/G11*100</f>
        <v>76.966292134831463</v>
      </c>
      <c r="H13" s="15">
        <f>H12/H11*100</f>
        <v>89.189189189189193</v>
      </c>
      <c r="I13" s="15">
        <f>I12/I11*100</f>
        <v>0</v>
      </c>
      <c r="J13" s="267"/>
      <c r="K13" s="266"/>
      <c r="L13" s="388"/>
      <c r="S13" s="431"/>
    </row>
    <row r="14" spans="1:19" ht="23.25" customHeight="1" x14ac:dyDescent="0.2">
      <c r="A14" s="248"/>
      <c r="B14" s="265"/>
      <c r="C14" s="1620"/>
      <c r="D14" s="1621"/>
      <c r="E14" s="1621"/>
      <c r="F14" s="1621"/>
      <c r="G14" s="1621"/>
      <c r="H14" s="1621"/>
      <c r="I14" s="1621"/>
      <c r="J14" s="1621"/>
      <c r="K14" s="1621"/>
      <c r="L14" s="1622"/>
    </row>
    <row r="15" spans="1:19" ht="16.5" customHeight="1" x14ac:dyDescent="0.2">
      <c r="A15" s="248"/>
      <c r="B15" s="265"/>
      <c r="C15" s="266"/>
      <c r="D15" s="266"/>
      <c r="E15" s="266"/>
      <c r="F15" s="266"/>
      <c r="G15" s="266"/>
      <c r="H15" s="266"/>
      <c r="I15" s="266"/>
      <c r="J15" s="266"/>
      <c r="K15" s="266"/>
      <c r="L15" s="388"/>
    </row>
    <row r="16" spans="1:19" ht="16.5" customHeight="1" x14ac:dyDescent="0.2">
      <c r="A16" s="248"/>
      <c r="B16" s="1074"/>
      <c r="C16" s="1075"/>
      <c r="D16" s="1075"/>
      <c r="E16" s="1075"/>
      <c r="F16" s="1075"/>
      <c r="G16" s="1076"/>
      <c r="H16" s="52" t="s">
        <v>14</v>
      </c>
      <c r="I16" s="52" t="s">
        <v>10</v>
      </c>
      <c r="J16" s="52" t="s">
        <v>15</v>
      </c>
      <c r="K16" s="266"/>
      <c r="L16" s="388"/>
    </row>
    <row r="17" spans="1:13" ht="16.5" customHeight="1" x14ac:dyDescent="0.2">
      <c r="A17" s="248"/>
      <c r="B17" s="1105" t="s">
        <v>135</v>
      </c>
      <c r="C17" s="1106"/>
      <c r="D17" s="1106"/>
      <c r="E17" s="1106"/>
      <c r="F17" s="1106"/>
      <c r="G17" s="1107"/>
      <c r="H17" s="407">
        <f>0.826086956521739*100</f>
        <v>82.608695652173907</v>
      </c>
      <c r="I17" s="407">
        <v>83.6</v>
      </c>
      <c r="J17" s="494">
        <f>H17-I17</f>
        <v>-0.99130434782608745</v>
      </c>
      <c r="K17" s="266"/>
      <c r="L17" s="388"/>
    </row>
    <row r="18" spans="1:13" ht="16.5" customHeight="1" x14ac:dyDescent="0.2">
      <c r="A18" s="392"/>
      <c r="B18" s="1108" t="s">
        <v>136</v>
      </c>
      <c r="C18" s="1109"/>
      <c r="D18" s="1109"/>
      <c r="E18" s="1109"/>
      <c r="F18" s="1109"/>
      <c r="G18" s="1110"/>
      <c r="H18" s="407">
        <v>4.2390971748844963</v>
      </c>
      <c r="I18" s="407">
        <v>4.3</v>
      </c>
      <c r="J18" s="494">
        <f>H18-I18</f>
        <v>-6.0902825115503489E-2</v>
      </c>
      <c r="K18" s="393"/>
      <c r="L18" s="394"/>
    </row>
    <row r="19" spans="1:13" s="21" customFormat="1" ht="30" customHeight="1" x14ac:dyDescent="0.2">
      <c r="A19" s="1083" t="s">
        <v>18</v>
      </c>
      <c r="B19" s="1199" t="s">
        <v>151</v>
      </c>
      <c r="C19" s="1200"/>
      <c r="D19" s="1087" t="s">
        <v>1255</v>
      </c>
      <c r="E19" s="1088"/>
      <c r="F19" s="1088"/>
      <c r="G19" s="1088"/>
      <c r="H19" s="1088"/>
      <c r="I19" s="1088"/>
      <c r="J19" s="1088"/>
      <c r="K19" s="1088"/>
      <c r="L19" s="1089"/>
    </row>
    <row r="20" spans="1:13" ht="16.5" customHeight="1" x14ac:dyDescent="0.2">
      <c r="A20" s="1084"/>
      <c r="B20" s="1171" t="s">
        <v>20</v>
      </c>
      <c r="C20" s="1172"/>
      <c r="D20" s="1173" t="s">
        <v>210</v>
      </c>
      <c r="E20" s="1093"/>
      <c r="F20" s="1093"/>
      <c r="G20" s="1093"/>
      <c r="H20" s="1093"/>
      <c r="I20" s="1093"/>
      <c r="J20" s="1093"/>
      <c r="K20" s="1093"/>
      <c r="L20" s="1094"/>
    </row>
    <row r="21" spans="1:13" ht="16.5" customHeight="1" x14ac:dyDescent="0.2">
      <c r="A21" s="244" t="s">
        <v>153</v>
      </c>
      <c r="B21" s="1077" t="s">
        <v>22</v>
      </c>
      <c r="C21" s="1077"/>
      <c r="D21" s="1503" t="s">
        <v>154</v>
      </c>
      <c r="E21" s="1504"/>
      <c r="F21" s="1505"/>
      <c r="G21" s="52" t="s">
        <v>23</v>
      </c>
      <c r="H21" s="433" t="s">
        <v>155</v>
      </c>
      <c r="I21" s="1114" t="s">
        <v>24</v>
      </c>
      <c r="J21" s="1114"/>
      <c r="K21" s="1114"/>
      <c r="L21" s="1114"/>
    </row>
    <row r="22" spans="1:13" ht="16.5" customHeight="1" x14ac:dyDescent="0.2">
      <c r="A22" s="247" t="s">
        <v>156</v>
      </c>
      <c r="B22" s="1078" t="s">
        <v>26</v>
      </c>
      <c r="C22" s="1079"/>
      <c r="D22" s="1079"/>
      <c r="E22" s="1079"/>
      <c r="F22" s="1079"/>
      <c r="G22" s="1080"/>
      <c r="H22" s="355" t="s">
        <v>27</v>
      </c>
      <c r="I22" s="1078" t="s">
        <v>28</v>
      </c>
      <c r="J22" s="1079"/>
      <c r="K22" s="1079"/>
      <c r="L22" s="1080"/>
    </row>
    <row r="23" spans="1:13" ht="16.5" customHeight="1" x14ac:dyDescent="0.2">
      <c r="A23" s="248"/>
      <c r="B23" s="187" t="s">
        <v>157</v>
      </c>
      <c r="C23" s="1287" t="s">
        <v>30</v>
      </c>
      <c r="D23" s="1287"/>
      <c r="E23" s="1287"/>
      <c r="F23" s="1287"/>
      <c r="G23" s="1288"/>
      <c r="H23" s="30"/>
      <c r="I23" s="1623"/>
      <c r="J23" s="1623"/>
      <c r="K23" s="1623"/>
      <c r="L23" s="1623"/>
      <c r="M23" s="270"/>
    </row>
    <row r="24" spans="1:13" ht="16.5" customHeight="1" x14ac:dyDescent="0.2">
      <c r="A24" s="265"/>
      <c r="B24" s="30"/>
      <c r="C24" s="1115" t="s">
        <v>1256</v>
      </c>
      <c r="D24" s="1115"/>
      <c r="E24" s="1115"/>
      <c r="F24" s="1115"/>
      <c r="G24" s="1122"/>
      <c r="H24" s="30" t="s">
        <v>1042</v>
      </c>
      <c r="I24" s="1624" t="s">
        <v>1257</v>
      </c>
      <c r="J24" s="1624"/>
      <c r="K24" s="1624"/>
      <c r="L24" s="1624"/>
      <c r="M24" s="270"/>
    </row>
    <row r="25" spans="1:13" ht="16.5" customHeight="1" x14ac:dyDescent="0.2">
      <c r="A25" s="265"/>
      <c r="B25" s="30"/>
      <c r="C25" s="1116"/>
      <c r="D25" s="1116"/>
      <c r="E25" s="1116"/>
      <c r="F25" s="1116"/>
      <c r="G25" s="1117"/>
      <c r="H25" s="30"/>
      <c r="I25" s="1624"/>
      <c r="J25" s="1624"/>
      <c r="K25" s="1624"/>
      <c r="L25" s="1624"/>
      <c r="M25" s="270"/>
    </row>
    <row r="26" spans="1:13" ht="16.5" customHeight="1" x14ac:dyDescent="0.2">
      <c r="A26" s="265"/>
      <c r="B26" s="30"/>
      <c r="C26" s="1116"/>
      <c r="D26" s="1116"/>
      <c r="E26" s="1116"/>
      <c r="F26" s="1116"/>
      <c r="G26" s="1117"/>
      <c r="H26" s="30"/>
      <c r="I26" s="1625"/>
      <c r="J26" s="1625"/>
      <c r="K26" s="1625"/>
      <c r="L26" s="1625"/>
      <c r="M26" s="270"/>
    </row>
    <row r="27" spans="1:13" ht="16.5" customHeight="1" x14ac:dyDescent="0.2">
      <c r="A27" s="265"/>
      <c r="B27" s="30"/>
      <c r="C27" s="1116"/>
      <c r="D27" s="1116"/>
      <c r="E27" s="1116"/>
      <c r="F27" s="1116"/>
      <c r="G27" s="1117"/>
      <c r="H27" s="30"/>
      <c r="I27" s="1625"/>
      <c r="J27" s="1625"/>
      <c r="K27" s="1625"/>
      <c r="L27" s="1625"/>
      <c r="M27" s="270"/>
    </row>
    <row r="28" spans="1:13" ht="16.5" customHeight="1" x14ac:dyDescent="0.2">
      <c r="A28" s="265"/>
      <c r="B28" s="30" t="s">
        <v>29</v>
      </c>
      <c r="C28" s="1116" t="s">
        <v>30</v>
      </c>
      <c r="D28" s="1116"/>
      <c r="E28" s="1116"/>
      <c r="F28" s="1116"/>
      <c r="G28" s="1117"/>
      <c r="H28" s="30"/>
      <c r="I28" s="1624"/>
      <c r="J28" s="1624"/>
      <c r="K28" s="1624"/>
      <c r="L28" s="1624"/>
      <c r="M28" s="270"/>
    </row>
    <row r="29" spans="1:13" ht="16.5" customHeight="1" x14ac:dyDescent="0.2">
      <c r="A29" s="265"/>
      <c r="B29" s="30"/>
      <c r="C29" s="1116" t="s">
        <v>1258</v>
      </c>
      <c r="D29" s="1116"/>
      <c r="E29" s="1116"/>
      <c r="F29" s="1116"/>
      <c r="G29" s="1117"/>
      <c r="H29" s="30" t="s">
        <v>1259</v>
      </c>
      <c r="I29" s="1624" t="s">
        <v>1260</v>
      </c>
      <c r="J29" s="1624"/>
      <c r="K29" s="1624"/>
      <c r="L29" s="1624"/>
      <c r="M29" s="270"/>
    </row>
    <row r="30" spans="1:13" ht="16.5" customHeight="1" x14ac:dyDescent="0.2">
      <c r="A30" s="265"/>
      <c r="B30" s="30"/>
      <c r="C30" s="1116" t="s">
        <v>1261</v>
      </c>
      <c r="D30" s="1116"/>
      <c r="E30" s="1116"/>
      <c r="F30" s="1116"/>
      <c r="G30" s="1117"/>
      <c r="H30" s="30"/>
      <c r="I30" s="1624" t="s">
        <v>1262</v>
      </c>
      <c r="J30" s="1624"/>
      <c r="K30" s="1624"/>
      <c r="L30" s="1624"/>
      <c r="M30" s="270"/>
    </row>
    <row r="31" spans="1:13" ht="16.5" customHeight="1" x14ac:dyDescent="0.2">
      <c r="A31" s="265"/>
      <c r="B31" s="30"/>
      <c r="C31" s="1116" t="s">
        <v>1263</v>
      </c>
      <c r="D31" s="1116"/>
      <c r="E31" s="1116"/>
      <c r="F31" s="1116"/>
      <c r="G31" s="1117"/>
      <c r="H31" s="30"/>
      <c r="I31" s="1626" t="s">
        <v>1264</v>
      </c>
      <c r="J31" s="1626"/>
      <c r="K31" s="1626"/>
      <c r="L31" s="1626"/>
      <c r="M31" s="270"/>
    </row>
    <row r="32" spans="1:13" ht="13.5" customHeight="1" x14ac:dyDescent="0.2">
      <c r="A32" s="265"/>
      <c r="B32" s="30"/>
      <c r="C32" s="1627" t="s">
        <v>1265</v>
      </c>
      <c r="D32" s="1627"/>
      <c r="E32" s="1627"/>
      <c r="F32" s="1627"/>
      <c r="G32" s="1628"/>
      <c r="H32" s="30"/>
      <c r="I32" s="1626" t="s">
        <v>1266</v>
      </c>
      <c r="J32" s="1626"/>
      <c r="K32" s="1626"/>
      <c r="L32" s="1626"/>
      <c r="M32" s="270"/>
    </row>
    <row r="33" spans="1:13" ht="15.75" customHeight="1" x14ac:dyDescent="0.2">
      <c r="A33" s="265"/>
      <c r="B33" s="30"/>
      <c r="C33" s="1116" t="s">
        <v>1267</v>
      </c>
      <c r="D33" s="1116"/>
      <c r="E33" s="1116"/>
      <c r="F33" s="1116"/>
      <c r="G33" s="1117"/>
      <c r="H33" s="30"/>
      <c r="I33" s="1626" t="s">
        <v>1268</v>
      </c>
      <c r="J33" s="1626"/>
      <c r="K33" s="1626"/>
      <c r="L33" s="1626"/>
      <c r="M33" s="270"/>
    </row>
    <row r="34" spans="1:13" ht="13.5" customHeight="1" x14ac:dyDescent="0.2">
      <c r="A34" s="265"/>
      <c r="B34" s="30"/>
      <c r="C34" s="1627" t="s">
        <v>1269</v>
      </c>
      <c r="D34" s="1627"/>
      <c r="E34" s="1627"/>
      <c r="F34" s="1627"/>
      <c r="G34" s="1628"/>
      <c r="H34" s="30"/>
      <c r="I34" s="1626" t="s">
        <v>1270</v>
      </c>
      <c r="J34" s="1626"/>
      <c r="K34" s="1626"/>
      <c r="L34" s="1626"/>
      <c r="M34" s="270"/>
    </row>
    <row r="35" spans="1:13" ht="16.5" customHeight="1" x14ac:dyDescent="0.2">
      <c r="A35" s="265"/>
      <c r="B35" s="30"/>
      <c r="C35" s="1116"/>
      <c r="D35" s="1116"/>
      <c r="E35" s="1116"/>
      <c r="F35" s="1116"/>
      <c r="G35" s="1117"/>
      <c r="H35" s="30"/>
      <c r="I35" s="1626" t="s">
        <v>1271</v>
      </c>
      <c r="J35" s="1626"/>
      <c r="K35" s="1626"/>
      <c r="L35" s="1626"/>
      <c r="M35" s="270"/>
    </row>
    <row r="36" spans="1:13" ht="16.5" customHeight="1" x14ac:dyDescent="0.2">
      <c r="A36" s="265"/>
      <c r="B36" s="30"/>
      <c r="C36" s="1116"/>
      <c r="D36" s="1116"/>
      <c r="E36" s="1116"/>
      <c r="F36" s="1116"/>
      <c r="G36" s="1117"/>
      <c r="H36" s="30"/>
      <c r="I36" s="1625"/>
      <c r="J36" s="1625"/>
      <c r="K36" s="1625"/>
      <c r="L36" s="1625"/>
      <c r="M36" s="270"/>
    </row>
    <row r="37" spans="1:13" ht="16.5" customHeight="1" x14ac:dyDescent="0.2">
      <c r="A37" s="399"/>
      <c r="B37" s="32"/>
      <c r="C37" s="1541"/>
      <c r="D37" s="1541"/>
      <c r="E37" s="1541"/>
      <c r="F37" s="1541"/>
      <c r="G37" s="1542"/>
      <c r="H37" s="260"/>
      <c r="I37" s="1540"/>
      <c r="J37" s="1541"/>
      <c r="K37" s="1541"/>
      <c r="L37" s="1542"/>
      <c r="M37" s="270"/>
    </row>
  </sheetData>
  <mergeCells count="59">
    <mergeCell ref="C37:G37"/>
    <mergeCell ref="I37:L37"/>
    <mergeCell ref="C34:G34"/>
    <mergeCell ref="I34:L34"/>
    <mergeCell ref="C35:G35"/>
    <mergeCell ref="I35:L35"/>
    <mergeCell ref="C36:G36"/>
    <mergeCell ref="I36:L36"/>
    <mergeCell ref="C31:G31"/>
    <mergeCell ref="I31:L31"/>
    <mergeCell ref="C32:G32"/>
    <mergeCell ref="I32:L32"/>
    <mergeCell ref="C33:G33"/>
    <mergeCell ref="I33:L33"/>
    <mergeCell ref="C28:G28"/>
    <mergeCell ref="I28:L28"/>
    <mergeCell ref="C29:G29"/>
    <mergeCell ref="I29:L29"/>
    <mergeCell ref="C30:G30"/>
    <mergeCell ref="I30:L30"/>
    <mergeCell ref="C25:G25"/>
    <mergeCell ref="I25:L25"/>
    <mergeCell ref="C26:G26"/>
    <mergeCell ref="I26:L26"/>
    <mergeCell ref="C27:G27"/>
    <mergeCell ref="I27:L27"/>
    <mergeCell ref="B22:G22"/>
    <mergeCell ref="I22:L22"/>
    <mergeCell ref="C23:G23"/>
    <mergeCell ref="I23:L23"/>
    <mergeCell ref="C24:G24"/>
    <mergeCell ref="I24:L24"/>
    <mergeCell ref="A19:A20"/>
    <mergeCell ref="B19:C19"/>
    <mergeCell ref="D19:L19"/>
    <mergeCell ref="B20:C20"/>
    <mergeCell ref="D20:L20"/>
    <mergeCell ref="B21:C21"/>
    <mergeCell ref="D21:F21"/>
    <mergeCell ref="I21:L21"/>
    <mergeCell ref="B13:D13"/>
    <mergeCell ref="E13:F13"/>
    <mergeCell ref="C14:L14"/>
    <mergeCell ref="B16:G16"/>
    <mergeCell ref="B17:G17"/>
    <mergeCell ref="B18:G18"/>
    <mergeCell ref="B12:D12"/>
    <mergeCell ref="E12:F12"/>
    <mergeCell ref="A1:L1"/>
    <mergeCell ref="A3:J3"/>
    <mergeCell ref="A5:L5"/>
    <mergeCell ref="A6:A7"/>
    <mergeCell ref="B6:L7"/>
    <mergeCell ref="A8:L8"/>
    <mergeCell ref="B9:L9"/>
    <mergeCell ref="B10:D10"/>
    <mergeCell ref="E10:F10"/>
    <mergeCell ref="B11:D11"/>
    <mergeCell ref="E11:F11"/>
  </mergeCells>
  <phoneticPr fontId="3"/>
  <conditionalFormatting sqref="E11:F12">
    <cfRule type="cellIs" dxfId="154" priority="20" operator="lessThanOrEqual">
      <formula>0</formula>
    </cfRule>
  </conditionalFormatting>
  <conditionalFormatting sqref="H17">
    <cfRule type="cellIs" dxfId="153" priority="19" operator="lessThanOrEqual">
      <formula>0</formula>
    </cfRule>
  </conditionalFormatting>
  <conditionalFormatting sqref="H18">
    <cfRule type="cellIs" dxfId="152" priority="18" operator="lessThanOrEqual">
      <formula>0</formula>
    </cfRule>
  </conditionalFormatting>
  <conditionalFormatting sqref="E13:F13">
    <cfRule type="cellIs" dxfId="151" priority="16" operator="lessThanOrEqual">
      <formula>0</formula>
    </cfRule>
  </conditionalFormatting>
  <conditionalFormatting sqref="E12:F12">
    <cfRule type="cellIs" dxfId="150" priority="15" operator="lessThanOrEqual">
      <formula>0</formula>
    </cfRule>
  </conditionalFormatting>
  <conditionalFormatting sqref="H11:I13 E11:F13">
    <cfRule type="containsBlanks" dxfId="149" priority="14">
      <formula>LEN(TRIM(E11))=0</formula>
    </cfRule>
  </conditionalFormatting>
  <conditionalFormatting sqref="H17:H18">
    <cfRule type="containsBlanks" dxfId="148" priority="13">
      <formula>LEN(TRIM(H17))=0</formula>
    </cfRule>
  </conditionalFormatting>
  <conditionalFormatting sqref="I17:I18">
    <cfRule type="containsBlanks" dxfId="147" priority="6">
      <formula>LEN(TRIM(I17))=0</formula>
    </cfRule>
  </conditionalFormatting>
  <conditionalFormatting sqref="G13">
    <cfRule type="containsBlanks" dxfId="146" priority="9">
      <formula>LEN(TRIM(G13))=0</formula>
    </cfRule>
  </conditionalFormatting>
  <conditionalFormatting sqref="I17">
    <cfRule type="cellIs" dxfId="145" priority="8" operator="lessThanOrEqual">
      <formula>0</formula>
    </cfRule>
  </conditionalFormatting>
  <conditionalFormatting sqref="I18">
    <cfRule type="cellIs" dxfId="144" priority="7" operator="lessThanOrEqual">
      <formula>0</formula>
    </cfRule>
  </conditionalFormatting>
  <printOptions horizontalCentered="1"/>
  <pageMargins left="0.59055118110236227" right="0.59055118110236227" top="0.59055118110236227" bottom="0.59055118110236227" header="0.51181102362204722" footer="0.39370078740157483"/>
  <pageSetup paperSize="9"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EF7E8-0488-4C82-9530-ADA512ECA962}">
  <sheetPr>
    <tabColor theme="5" tint="0.59999389629810485"/>
  </sheetPr>
  <dimension ref="A1:AB34"/>
  <sheetViews>
    <sheetView view="pageBreakPreview" zoomScaleNormal="130" zoomScaleSheetLayoutView="100" workbookViewId="0">
      <selection activeCell="C29" sqref="C29:G29"/>
    </sheetView>
  </sheetViews>
  <sheetFormatPr defaultColWidth="9" defaultRowHeight="13.2" x14ac:dyDescent="0.2"/>
  <cols>
    <col min="1" max="1" width="17.6640625" style="217" customWidth="1"/>
    <col min="2" max="5" width="3.33203125" style="217" customWidth="1"/>
    <col min="6" max="6" width="6.33203125" style="217" customWidth="1"/>
    <col min="7" max="7" width="9.109375" style="217" customWidth="1"/>
    <col min="8" max="8" width="12.88671875" style="217" bestFit="1" customWidth="1"/>
    <col min="9" max="12" width="9.109375" style="217" customWidth="1"/>
    <col min="13" max="13" width="9" style="217"/>
    <col min="14" max="14" width="6.3320312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13" ht="18" customHeight="1" x14ac:dyDescent="0.2">
      <c r="A1" s="1060" t="s">
        <v>0</v>
      </c>
      <c r="B1" s="1060"/>
      <c r="C1" s="1060"/>
      <c r="D1" s="1060"/>
      <c r="E1" s="1060"/>
      <c r="F1" s="1060"/>
      <c r="G1" s="1060"/>
      <c r="H1" s="1060"/>
      <c r="I1" s="1060"/>
      <c r="J1" s="1060"/>
      <c r="K1" s="1060"/>
      <c r="L1" s="1060"/>
    </row>
    <row r="2" spans="1:13" ht="16.5" customHeight="1" x14ac:dyDescent="0.2"/>
    <row r="3" spans="1:13" ht="18" customHeight="1" x14ac:dyDescent="0.2">
      <c r="A3" s="1632" t="s">
        <v>626</v>
      </c>
      <c r="B3" s="1632"/>
      <c r="C3" s="1632"/>
      <c r="D3" s="1632"/>
      <c r="E3" s="1632"/>
      <c r="F3" s="1632"/>
      <c r="G3" s="1632"/>
      <c r="H3" s="1632"/>
      <c r="I3" s="1632"/>
      <c r="J3" s="1632"/>
      <c r="K3" s="218"/>
      <c r="L3" s="3"/>
    </row>
    <row r="4" spans="1:13" ht="16.5" customHeight="1" x14ac:dyDescent="0.2"/>
    <row r="5" spans="1:13" ht="16.5" customHeight="1" x14ac:dyDescent="0.2">
      <c r="A5" s="1062" t="s">
        <v>2</v>
      </c>
      <c r="B5" s="1063"/>
      <c r="C5" s="1063"/>
      <c r="D5" s="1063"/>
      <c r="E5" s="1063"/>
      <c r="F5" s="1063"/>
      <c r="G5" s="1063"/>
      <c r="H5" s="1063"/>
      <c r="I5" s="1063"/>
      <c r="J5" s="1063"/>
      <c r="K5" s="1063"/>
      <c r="L5" s="1064"/>
    </row>
    <row r="6" spans="1:13" s="219" customFormat="1" ht="16.5" customHeight="1" x14ac:dyDescent="0.2">
      <c r="A6" s="54" t="s">
        <v>171</v>
      </c>
      <c r="B6" s="1633" t="s">
        <v>627</v>
      </c>
      <c r="C6" s="1634"/>
      <c r="D6" s="1634"/>
      <c r="E6" s="1634"/>
      <c r="F6" s="1634"/>
      <c r="G6" s="1634"/>
      <c r="H6" s="1634"/>
      <c r="I6" s="1634"/>
      <c r="J6" s="1634"/>
      <c r="K6" s="1634"/>
      <c r="L6" s="1635"/>
      <c r="M6" s="219" t="s">
        <v>143</v>
      </c>
    </row>
    <row r="7" spans="1:13" s="219" customFormat="1" ht="21.75" customHeight="1" x14ac:dyDescent="0.2">
      <c r="A7" s="56"/>
      <c r="B7" s="1636"/>
      <c r="C7" s="1637"/>
      <c r="D7" s="1637"/>
      <c r="E7" s="1637"/>
      <c r="F7" s="1637"/>
      <c r="G7" s="1637"/>
      <c r="H7" s="1637"/>
      <c r="I7" s="1637"/>
      <c r="J7" s="1637"/>
      <c r="K7" s="1637"/>
      <c r="L7" s="1638"/>
    </row>
    <row r="8" spans="1:13" ht="16.5" customHeight="1" x14ac:dyDescent="0.2">
      <c r="A8" s="1220" t="s">
        <v>6</v>
      </c>
      <c r="B8" s="1221"/>
      <c r="C8" s="1221"/>
      <c r="D8" s="1221"/>
      <c r="E8" s="1221"/>
      <c r="F8" s="1221"/>
      <c r="G8" s="1221"/>
      <c r="H8" s="1221"/>
      <c r="I8" s="1221"/>
      <c r="J8" s="1221"/>
      <c r="K8" s="1221"/>
      <c r="L8" s="1222"/>
    </row>
    <row r="9" spans="1:13" s="219" customFormat="1" ht="30" customHeight="1" x14ac:dyDescent="0.2">
      <c r="A9" s="57" t="s">
        <v>145</v>
      </c>
      <c r="B9" s="1629" t="s">
        <v>628</v>
      </c>
      <c r="C9" s="1630"/>
      <c r="D9" s="1630"/>
      <c r="E9" s="1630"/>
      <c r="F9" s="1630"/>
      <c r="G9" s="1630"/>
      <c r="H9" s="1630"/>
      <c r="I9" s="1630"/>
      <c r="J9" s="1630"/>
      <c r="K9" s="1630"/>
      <c r="L9" s="1631"/>
    </row>
    <row r="10" spans="1:13" ht="16.5" customHeight="1" x14ac:dyDescent="0.2">
      <c r="A10" s="247" t="s">
        <v>146</v>
      </c>
      <c r="B10" s="1644"/>
      <c r="C10" s="1645"/>
      <c r="D10" s="1646"/>
      <c r="E10" s="1647" t="s">
        <v>147</v>
      </c>
      <c r="F10" s="1648"/>
      <c r="G10" s="220" t="s">
        <v>629</v>
      </c>
      <c r="H10" s="220" t="s">
        <v>148</v>
      </c>
      <c r="I10" s="375" t="s">
        <v>149</v>
      </c>
      <c r="J10" s="265"/>
      <c r="K10" s="266"/>
      <c r="L10" s="404"/>
    </row>
    <row r="11" spans="1:13" ht="16.5" customHeight="1" x14ac:dyDescent="0.2">
      <c r="A11" s="248"/>
      <c r="B11" s="1647" t="s">
        <v>11</v>
      </c>
      <c r="C11" s="1649"/>
      <c r="D11" s="1648"/>
      <c r="E11" s="1650">
        <f>H11+I11</f>
        <v>1414</v>
      </c>
      <c r="F11" s="1651"/>
      <c r="G11" s="229"/>
      <c r="H11" s="724">
        <v>1410</v>
      </c>
      <c r="I11" s="226">
        <v>4</v>
      </c>
      <c r="J11" s="266"/>
      <c r="K11" s="266"/>
      <c r="L11" s="404"/>
    </row>
    <row r="12" spans="1:13" ht="16.5" customHeight="1" x14ac:dyDescent="0.2">
      <c r="A12" s="248"/>
      <c r="B12" s="1647" t="s">
        <v>630</v>
      </c>
      <c r="C12" s="1649"/>
      <c r="D12" s="1648"/>
      <c r="E12" s="1650">
        <f>H12+I12</f>
        <v>1101</v>
      </c>
      <c r="F12" s="1651"/>
      <c r="G12" s="229"/>
      <c r="H12" s="724">
        <v>1097</v>
      </c>
      <c r="I12" s="226">
        <v>4</v>
      </c>
      <c r="J12" s="266"/>
      <c r="K12" s="266"/>
      <c r="L12" s="404"/>
    </row>
    <row r="13" spans="1:13" ht="16.5" customHeight="1" x14ac:dyDescent="0.2">
      <c r="A13" s="248"/>
      <c r="B13" s="1652" t="s">
        <v>183</v>
      </c>
      <c r="C13" s="1653"/>
      <c r="D13" s="1654"/>
      <c r="E13" s="1492">
        <f>E12/E11*100</f>
        <v>77.864214992927856</v>
      </c>
      <c r="F13" s="1493"/>
      <c r="G13" s="229"/>
      <c r="H13" s="366">
        <f t="shared" ref="H13" si="0">H12/H11*100</f>
        <v>77.801418439716315</v>
      </c>
      <c r="I13" s="229"/>
      <c r="J13" s="266"/>
      <c r="K13" s="266"/>
      <c r="L13" s="404"/>
    </row>
    <row r="14" spans="1:13" ht="16.5" customHeight="1" x14ac:dyDescent="0.2">
      <c r="A14" s="248"/>
      <c r="B14" s="405"/>
      <c r="C14" s="406"/>
      <c r="D14" s="406"/>
      <c r="E14" s="63"/>
      <c r="F14" s="63"/>
      <c r="G14" s="64"/>
      <c r="H14" s="64"/>
      <c r="I14" s="64"/>
      <c r="J14" s="65"/>
      <c r="K14" s="266"/>
      <c r="L14" s="388"/>
    </row>
    <row r="15" spans="1:13" ht="16.5" customHeight="1" x14ac:dyDescent="0.2">
      <c r="A15" s="248"/>
      <c r="B15" s="1074"/>
      <c r="C15" s="1075"/>
      <c r="D15" s="1075"/>
      <c r="E15" s="1075"/>
      <c r="F15" s="1075"/>
      <c r="G15" s="1076"/>
      <c r="H15" s="52" t="s">
        <v>14</v>
      </c>
      <c r="I15" s="220" t="s">
        <v>629</v>
      </c>
      <c r="J15" s="52" t="s">
        <v>15</v>
      </c>
      <c r="K15" s="266"/>
      <c r="L15" s="388"/>
    </row>
    <row r="16" spans="1:13" ht="16.5" customHeight="1" x14ac:dyDescent="0.2">
      <c r="A16" s="248"/>
      <c r="B16" s="1105" t="s">
        <v>135</v>
      </c>
      <c r="C16" s="1106"/>
      <c r="D16" s="1106"/>
      <c r="E16" s="1106"/>
      <c r="F16" s="1106"/>
      <c r="G16" s="1107"/>
      <c r="H16" s="407">
        <v>80</v>
      </c>
      <c r="I16" s="408"/>
      <c r="J16" s="409"/>
      <c r="K16" s="266"/>
      <c r="L16" s="388"/>
    </row>
    <row r="17" spans="1:28" ht="16.5" customHeight="1" x14ac:dyDescent="0.2">
      <c r="A17" s="392"/>
      <c r="B17" s="1108" t="s">
        <v>136</v>
      </c>
      <c r="C17" s="1109"/>
      <c r="D17" s="1109"/>
      <c r="E17" s="1109"/>
      <c r="F17" s="1109"/>
      <c r="G17" s="1110"/>
      <c r="H17" s="407">
        <v>4.0999999999999996</v>
      </c>
      <c r="I17" s="408"/>
      <c r="J17" s="410"/>
      <c r="K17" s="393"/>
      <c r="L17" s="394"/>
    </row>
    <row r="18" spans="1:28" s="21" customFormat="1" ht="16.5" customHeight="1" x14ac:dyDescent="0.2">
      <c r="A18" s="47" t="s">
        <v>18</v>
      </c>
      <c r="B18" s="1639" t="s">
        <v>19</v>
      </c>
      <c r="C18" s="1640"/>
      <c r="D18" s="1641" t="s">
        <v>631</v>
      </c>
      <c r="E18" s="1642"/>
      <c r="F18" s="1642"/>
      <c r="G18" s="1642"/>
      <c r="H18" s="1642"/>
      <c r="I18" s="1642"/>
      <c r="J18" s="1642"/>
      <c r="K18" s="1642"/>
      <c r="L18" s="1643"/>
    </row>
    <row r="19" spans="1:28" ht="16.5" customHeight="1" x14ac:dyDescent="0.2">
      <c r="A19" s="92"/>
      <c r="B19" s="1655" t="s">
        <v>174</v>
      </c>
      <c r="C19" s="1656"/>
      <c r="D19" s="1657" t="s">
        <v>449</v>
      </c>
      <c r="E19" s="1658"/>
      <c r="F19" s="1658"/>
      <c r="G19" s="1658"/>
      <c r="H19" s="1658"/>
      <c r="I19" s="1658"/>
      <c r="J19" s="1658"/>
      <c r="K19" s="1658"/>
      <c r="L19" s="1659"/>
      <c r="W19" s="242"/>
      <c r="X19" s="1230"/>
      <c r="Y19" s="1230"/>
      <c r="Z19" s="1230"/>
      <c r="AA19" s="1230"/>
      <c r="AB19" s="1230"/>
    </row>
    <row r="20" spans="1:28" ht="16.5" customHeight="1" x14ac:dyDescent="0.2">
      <c r="A20" s="244" t="s">
        <v>21</v>
      </c>
      <c r="B20" s="1660" t="s">
        <v>22</v>
      </c>
      <c r="C20" s="1660"/>
      <c r="D20" s="1661" t="s">
        <v>449</v>
      </c>
      <c r="E20" s="1662"/>
      <c r="F20" s="1663"/>
      <c r="G20" s="381" t="s">
        <v>23</v>
      </c>
      <c r="H20" s="246" t="s">
        <v>632</v>
      </c>
      <c r="I20" s="1664" t="s">
        <v>24</v>
      </c>
      <c r="J20" s="1664"/>
      <c r="K20" s="1664"/>
      <c r="L20" s="1664"/>
      <c r="W20" s="242"/>
      <c r="X20" s="1230"/>
      <c r="Y20" s="1230"/>
      <c r="Z20" s="1230"/>
      <c r="AA20" s="1230"/>
      <c r="AB20" s="1230"/>
    </row>
    <row r="21" spans="1:28" ht="16.5" customHeight="1" x14ac:dyDescent="0.2">
      <c r="A21" s="247" t="s">
        <v>25</v>
      </c>
      <c r="B21" s="1078" t="s">
        <v>26</v>
      </c>
      <c r="C21" s="1079"/>
      <c r="D21" s="1079"/>
      <c r="E21" s="1079"/>
      <c r="F21" s="1079"/>
      <c r="G21" s="1080"/>
      <c r="H21" s="319" t="s">
        <v>27</v>
      </c>
      <c r="I21" s="1078" t="s">
        <v>28</v>
      </c>
      <c r="J21" s="1079"/>
      <c r="K21" s="1079"/>
      <c r="L21" s="1080"/>
      <c r="W21" s="242"/>
      <c r="X21" s="1230"/>
      <c r="Y21" s="1230"/>
      <c r="Z21" s="1230"/>
      <c r="AA21" s="1230"/>
      <c r="AB21" s="1230"/>
    </row>
    <row r="22" spans="1:28" s="219" customFormat="1" ht="16.5" customHeight="1" x14ac:dyDescent="0.2">
      <c r="A22" s="222"/>
      <c r="B22" s="249" t="s">
        <v>157</v>
      </c>
      <c r="C22" s="1665" t="s">
        <v>1820</v>
      </c>
      <c r="D22" s="1665"/>
      <c r="E22" s="1665"/>
      <c r="F22" s="1665"/>
      <c r="G22" s="1666"/>
      <c r="H22" s="249"/>
      <c r="I22" s="1667"/>
      <c r="J22" s="1668"/>
      <c r="K22" s="1668"/>
      <c r="L22" s="1669"/>
    </row>
    <row r="23" spans="1:28" s="219" customFormat="1" ht="16.5" customHeight="1" x14ac:dyDescent="0.2">
      <c r="A23" s="222"/>
      <c r="B23" s="249"/>
      <c r="C23" s="1116" t="s">
        <v>633</v>
      </c>
      <c r="D23" s="1116"/>
      <c r="E23" s="1116"/>
      <c r="F23" s="1116"/>
      <c r="G23" s="1117"/>
      <c r="H23" s="249" t="s">
        <v>74</v>
      </c>
      <c r="I23" s="1120" t="s">
        <v>634</v>
      </c>
      <c r="J23" s="1115"/>
      <c r="K23" s="1115"/>
      <c r="L23" s="1122"/>
    </row>
    <row r="24" spans="1:28" s="219" customFormat="1" ht="16.5" customHeight="1" x14ac:dyDescent="0.2">
      <c r="A24" s="222"/>
      <c r="B24" s="249"/>
      <c r="C24" s="1670" t="s">
        <v>635</v>
      </c>
      <c r="D24" s="1670"/>
      <c r="E24" s="1670"/>
      <c r="F24" s="1670"/>
      <c r="G24" s="1671"/>
      <c r="H24" s="253"/>
      <c r="I24" s="1120" t="s">
        <v>636</v>
      </c>
      <c r="J24" s="1115"/>
      <c r="K24" s="1115"/>
      <c r="L24" s="1122"/>
    </row>
    <row r="25" spans="1:28" s="219" customFormat="1" ht="16.5" customHeight="1" x14ac:dyDescent="0.2">
      <c r="A25" s="222"/>
      <c r="B25" s="249"/>
      <c r="C25" s="1672" t="s">
        <v>637</v>
      </c>
      <c r="D25" s="1672"/>
      <c r="E25" s="1672"/>
      <c r="F25" s="1672"/>
      <c r="G25" s="1673"/>
      <c r="H25" s="253"/>
      <c r="I25" s="1120" t="s">
        <v>638</v>
      </c>
      <c r="J25" s="1115"/>
      <c r="K25" s="1115"/>
      <c r="L25" s="1122"/>
    </row>
    <row r="26" spans="1:28" s="219" customFormat="1" ht="16.5" customHeight="1" x14ac:dyDescent="0.2">
      <c r="A26" s="222"/>
      <c r="B26" s="249"/>
      <c r="C26" s="1230" t="s">
        <v>639</v>
      </c>
      <c r="D26" s="1230"/>
      <c r="E26" s="1230"/>
      <c r="F26" s="1230"/>
      <c r="G26" s="1131"/>
      <c r="H26" s="253"/>
      <c r="I26" s="1243" t="s">
        <v>640</v>
      </c>
      <c r="J26" s="1244"/>
      <c r="K26" s="1244"/>
      <c r="L26" s="1245"/>
    </row>
    <row r="27" spans="1:28" s="219" customFormat="1" ht="16.5" customHeight="1" x14ac:dyDescent="0.2">
      <c r="A27" s="222"/>
      <c r="B27" s="249"/>
      <c r="C27" s="1230"/>
      <c r="D27" s="1230"/>
      <c r="E27" s="1230"/>
      <c r="F27" s="1230"/>
      <c r="G27" s="1131"/>
      <c r="H27" s="249"/>
      <c r="I27" s="1120"/>
      <c r="J27" s="1115"/>
      <c r="K27" s="1115"/>
      <c r="L27" s="1122"/>
    </row>
    <row r="28" spans="1:28" s="219" customFormat="1" ht="16.5" customHeight="1" x14ac:dyDescent="0.2">
      <c r="A28" s="222"/>
      <c r="B28" s="249" t="s">
        <v>157</v>
      </c>
      <c r="C28" s="1672" t="s">
        <v>1821</v>
      </c>
      <c r="D28" s="1672"/>
      <c r="E28" s="1672"/>
      <c r="F28" s="1672"/>
      <c r="G28" s="1673"/>
      <c r="H28" s="249"/>
      <c r="I28" s="1120"/>
      <c r="J28" s="1115"/>
      <c r="K28" s="1115"/>
      <c r="L28" s="1122"/>
    </row>
    <row r="29" spans="1:28" s="219" customFormat="1" ht="16.5" customHeight="1" x14ac:dyDescent="0.2">
      <c r="A29" s="222"/>
      <c r="B29" s="249"/>
      <c r="C29" s="1230" t="s">
        <v>641</v>
      </c>
      <c r="D29" s="1230"/>
      <c r="E29" s="1230"/>
      <c r="F29" s="1230"/>
      <c r="G29" s="1131"/>
      <c r="H29" s="253" t="s">
        <v>74</v>
      </c>
      <c r="I29" s="1238" t="s">
        <v>1749</v>
      </c>
      <c r="J29" s="1239"/>
      <c r="K29" s="1239"/>
      <c r="L29" s="1240"/>
    </row>
    <row r="30" spans="1:28" s="219" customFormat="1" ht="16.5" customHeight="1" x14ac:dyDescent="0.2">
      <c r="A30" s="222"/>
      <c r="B30" s="249"/>
      <c r="C30" s="1230" t="s">
        <v>35</v>
      </c>
      <c r="D30" s="1230"/>
      <c r="E30" s="1230"/>
      <c r="F30" s="1230"/>
      <c r="G30" s="1131"/>
      <c r="H30" s="249"/>
      <c r="I30" s="1238"/>
      <c r="J30" s="1239"/>
      <c r="K30" s="1239"/>
      <c r="L30" s="1240"/>
    </row>
    <row r="31" spans="1:28" s="219" customFormat="1" ht="16.5" customHeight="1" x14ac:dyDescent="0.2">
      <c r="A31" s="222"/>
      <c r="B31" s="249"/>
      <c r="C31" s="1230" t="s">
        <v>42</v>
      </c>
      <c r="D31" s="1230"/>
      <c r="E31" s="1230"/>
      <c r="F31" s="1230"/>
      <c r="G31" s="1131"/>
      <c r="H31" s="249"/>
      <c r="I31" s="1238" t="s">
        <v>642</v>
      </c>
      <c r="J31" s="1239"/>
      <c r="K31" s="1239"/>
      <c r="L31" s="1240"/>
    </row>
    <row r="32" spans="1:28" s="219" customFormat="1" ht="16.5" customHeight="1" x14ac:dyDescent="0.2">
      <c r="A32" s="222"/>
      <c r="B32" s="249"/>
      <c r="C32" s="376"/>
      <c r="D32" s="376"/>
      <c r="E32" s="376"/>
      <c r="F32" s="376"/>
      <c r="G32" s="337"/>
      <c r="H32" s="249"/>
      <c r="I32" s="1238"/>
      <c r="J32" s="1239"/>
      <c r="K32" s="1239"/>
      <c r="L32" s="1240"/>
    </row>
    <row r="33" spans="1:12" s="219" customFormat="1" ht="16.5" customHeight="1" x14ac:dyDescent="0.2">
      <c r="A33" s="222"/>
      <c r="B33" s="249"/>
      <c r="C33" s="1230"/>
      <c r="D33" s="1230"/>
      <c r="E33" s="1230"/>
      <c r="F33" s="1230"/>
      <c r="G33" s="1131"/>
      <c r="H33" s="249"/>
      <c r="I33" s="1293" t="s">
        <v>643</v>
      </c>
      <c r="J33" s="1230"/>
      <c r="K33" s="1230"/>
      <c r="L33" s="1131"/>
    </row>
    <row r="34" spans="1:12" s="219" customFormat="1" ht="16.5" customHeight="1" x14ac:dyDescent="0.2">
      <c r="A34" s="256"/>
      <c r="B34" s="257"/>
      <c r="C34" s="258"/>
      <c r="D34" s="258"/>
      <c r="E34" s="258"/>
      <c r="F34" s="258"/>
      <c r="G34" s="259"/>
      <c r="H34" s="257"/>
      <c r="I34" s="1674"/>
      <c r="J34" s="1675"/>
      <c r="K34" s="1675"/>
      <c r="L34" s="1676"/>
    </row>
  </sheetData>
  <mergeCells count="51">
    <mergeCell ref="C31:G31"/>
    <mergeCell ref="I31:L32"/>
    <mergeCell ref="C33:G33"/>
    <mergeCell ref="I33:L33"/>
    <mergeCell ref="I34:L34"/>
    <mergeCell ref="C27:G27"/>
    <mergeCell ref="I27:L27"/>
    <mergeCell ref="C28:G28"/>
    <mergeCell ref="I28:L28"/>
    <mergeCell ref="C29:G29"/>
    <mergeCell ref="I29:L30"/>
    <mergeCell ref="C30:G30"/>
    <mergeCell ref="C24:G24"/>
    <mergeCell ref="I24:L24"/>
    <mergeCell ref="C25:G25"/>
    <mergeCell ref="I25:L25"/>
    <mergeCell ref="C26:G26"/>
    <mergeCell ref="I26:L26"/>
    <mergeCell ref="C23:G23"/>
    <mergeCell ref="I23:L23"/>
    <mergeCell ref="B19:C19"/>
    <mergeCell ref="D19:L19"/>
    <mergeCell ref="X19:AB19"/>
    <mergeCell ref="B20:C20"/>
    <mergeCell ref="D20:F20"/>
    <mergeCell ref="I20:L20"/>
    <mergeCell ref="X20:AB20"/>
    <mergeCell ref="B21:G21"/>
    <mergeCell ref="I21:L21"/>
    <mergeCell ref="X21:AB21"/>
    <mergeCell ref="C22:G22"/>
    <mergeCell ref="I22:L22"/>
    <mergeCell ref="B18:C18"/>
    <mergeCell ref="D18:L18"/>
    <mergeCell ref="B10:D10"/>
    <mergeCell ref="E10:F10"/>
    <mergeCell ref="B11:D11"/>
    <mergeCell ref="E11:F11"/>
    <mergeCell ref="B12:D12"/>
    <mergeCell ref="E12:F12"/>
    <mergeCell ref="B13:D13"/>
    <mergeCell ref="E13:F13"/>
    <mergeCell ref="B15:G15"/>
    <mergeCell ref="B16:G16"/>
    <mergeCell ref="B17:G17"/>
    <mergeCell ref="B9:L9"/>
    <mergeCell ref="A1:L1"/>
    <mergeCell ref="A3:J3"/>
    <mergeCell ref="A5:L5"/>
    <mergeCell ref="B6:L7"/>
    <mergeCell ref="A8:L8"/>
  </mergeCells>
  <phoneticPr fontId="3"/>
  <pageMargins left="0.59055118110236227" right="0.59055118110236227" top="0.59055118110236227" bottom="0.59055118110236227" header="0.51181102362204722" footer="0.31496062992125984"/>
  <pageSetup paperSize="9" scale="96"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S143"/>
  <sheetViews>
    <sheetView view="pageBreakPreview" zoomScaleNormal="130" zoomScaleSheetLayoutView="100" workbookViewId="0">
      <selection activeCell="X21" sqref="X21"/>
    </sheetView>
  </sheetViews>
  <sheetFormatPr defaultColWidth="9" defaultRowHeight="13.2" x14ac:dyDescent="0.2"/>
  <cols>
    <col min="1" max="1" width="18.88671875" style="1" customWidth="1"/>
    <col min="2" max="3" width="3" style="1" customWidth="1"/>
    <col min="4" max="4" width="3.6640625" style="1" customWidth="1"/>
    <col min="5" max="5" width="3" style="1" customWidth="1"/>
    <col min="6" max="6" width="6" style="1" customWidth="1"/>
    <col min="7" max="7" width="9" style="1" customWidth="1"/>
    <col min="8" max="8" width="9.6640625" style="1" customWidth="1"/>
    <col min="9" max="10" width="9" style="1" customWidth="1"/>
    <col min="11" max="12" width="10" style="1" customWidth="1"/>
    <col min="13" max="15" width="3.21875" style="1" customWidth="1"/>
    <col min="16" max="16" width="2.21875" style="1" customWidth="1"/>
    <col min="17" max="17" width="4.44140625" style="1" bestFit="1" customWidth="1"/>
    <col min="18" max="18" width="2.44140625" style="1" bestFit="1" customWidth="1"/>
    <col min="19" max="19" width="4.44140625" style="1" bestFit="1" customWidth="1"/>
    <col min="20" max="20" width="9" style="1"/>
    <col min="21" max="21" width="12.21875" style="1" customWidth="1"/>
    <col min="22" max="16384" width="9" style="1"/>
  </cols>
  <sheetData>
    <row r="1" spans="1:13" ht="18" customHeight="1" x14ac:dyDescent="0.2">
      <c r="A1" s="1060" t="s">
        <v>138</v>
      </c>
      <c r="B1" s="1060"/>
      <c r="C1" s="1060"/>
      <c r="D1" s="1060"/>
      <c r="E1" s="1060"/>
      <c r="F1" s="1060"/>
      <c r="G1" s="1060"/>
      <c r="H1" s="1060"/>
      <c r="I1" s="1060"/>
      <c r="J1" s="1060"/>
      <c r="K1" s="1060"/>
      <c r="L1" s="1060"/>
    </row>
    <row r="2" spans="1:13" ht="18" customHeight="1" x14ac:dyDescent="0.2"/>
    <row r="3" spans="1:13" ht="18" customHeight="1" x14ac:dyDescent="0.2">
      <c r="A3" s="1707" t="s">
        <v>405</v>
      </c>
      <c r="B3" s="1707"/>
      <c r="C3" s="1707"/>
      <c r="D3" s="1707"/>
      <c r="E3" s="1707"/>
      <c r="F3" s="1707"/>
      <c r="G3" s="1707"/>
      <c r="H3" s="1707"/>
      <c r="I3" s="1707"/>
      <c r="J3" s="1707"/>
      <c r="K3" s="2"/>
      <c r="L3" s="3"/>
    </row>
    <row r="4" spans="1:13" ht="16.5" customHeight="1" x14ac:dyDescent="0.2"/>
    <row r="5" spans="1:13" ht="16.5" customHeight="1" x14ac:dyDescent="0.2">
      <c r="A5" s="1062" t="s">
        <v>140</v>
      </c>
      <c r="B5" s="1063"/>
      <c r="C5" s="1063"/>
      <c r="D5" s="1063"/>
      <c r="E5" s="1063"/>
      <c r="F5" s="1063"/>
      <c r="G5" s="1063"/>
      <c r="H5" s="1063"/>
      <c r="I5" s="1063"/>
      <c r="J5" s="1063"/>
      <c r="K5" s="1063"/>
      <c r="L5" s="1064"/>
    </row>
    <row r="6" spans="1:13" ht="15" customHeight="1" x14ac:dyDescent="0.2">
      <c r="A6" s="307" t="s">
        <v>171</v>
      </c>
      <c r="B6" s="1083" t="s">
        <v>406</v>
      </c>
      <c r="C6" s="1095"/>
      <c r="D6" s="1095"/>
      <c r="E6" s="1095"/>
      <c r="F6" s="1095"/>
      <c r="G6" s="1095"/>
      <c r="H6" s="1095"/>
      <c r="I6" s="1095"/>
      <c r="J6" s="1095"/>
      <c r="K6" s="1095"/>
      <c r="L6" s="1255"/>
      <c r="M6" s="1" t="s">
        <v>143</v>
      </c>
    </row>
    <row r="7" spans="1:13" ht="16.5" customHeight="1" x14ac:dyDescent="0.2">
      <c r="A7" s="1220" t="s">
        <v>144</v>
      </c>
      <c r="B7" s="1221"/>
      <c r="C7" s="1221"/>
      <c r="D7" s="1221"/>
      <c r="E7" s="1221"/>
      <c r="F7" s="1221"/>
      <c r="G7" s="1221"/>
      <c r="H7" s="1221"/>
      <c r="I7" s="1221"/>
      <c r="J7" s="1221"/>
      <c r="K7" s="1221"/>
      <c r="L7" s="1222"/>
    </row>
    <row r="8" spans="1:13" ht="27" customHeight="1" x14ac:dyDescent="0.2">
      <c r="A8" s="75" t="s">
        <v>145</v>
      </c>
      <c r="B8" s="1547" t="s">
        <v>578</v>
      </c>
      <c r="C8" s="1548"/>
      <c r="D8" s="1548"/>
      <c r="E8" s="1548"/>
      <c r="F8" s="1548"/>
      <c r="G8" s="1548"/>
      <c r="H8" s="1548"/>
      <c r="I8" s="1548"/>
      <c r="J8" s="1548"/>
      <c r="K8" s="1548"/>
      <c r="L8" s="1549"/>
    </row>
    <row r="9" spans="1:13" ht="15.75" customHeight="1" x14ac:dyDescent="0.2">
      <c r="A9" s="53" t="s">
        <v>146</v>
      </c>
      <c r="B9" s="1214"/>
      <c r="C9" s="1215"/>
      <c r="D9" s="1216"/>
      <c r="E9" s="1178" t="s">
        <v>147</v>
      </c>
      <c r="F9" s="1178"/>
      <c r="G9" s="277" t="s">
        <v>10</v>
      </c>
      <c r="H9" s="277" t="s">
        <v>148</v>
      </c>
      <c r="I9" s="277" t="s">
        <v>149</v>
      </c>
      <c r="J9" s="83"/>
      <c r="K9" s="40"/>
      <c r="L9" s="10"/>
    </row>
    <row r="10" spans="1:13" ht="15.75" customHeight="1" x14ac:dyDescent="0.2">
      <c r="A10" s="11"/>
      <c r="B10" s="1168" t="s">
        <v>11</v>
      </c>
      <c r="C10" s="1169"/>
      <c r="D10" s="1170"/>
      <c r="E10" s="1708">
        <f>H10+I10</f>
        <v>107</v>
      </c>
      <c r="F10" s="1708"/>
      <c r="G10" s="322">
        <v>82</v>
      </c>
      <c r="H10" s="322">
        <v>101</v>
      </c>
      <c r="I10" s="322">
        <v>6</v>
      </c>
      <c r="J10" s="43"/>
      <c r="K10" s="8"/>
      <c r="L10" s="13"/>
    </row>
    <row r="11" spans="1:13" ht="15.75" customHeight="1" x14ac:dyDescent="0.2">
      <c r="A11" s="11"/>
      <c r="B11" s="1168" t="s">
        <v>12</v>
      </c>
      <c r="C11" s="1169"/>
      <c r="D11" s="1170"/>
      <c r="E11" s="1708">
        <f>H11+I11</f>
        <v>80</v>
      </c>
      <c r="F11" s="1708"/>
      <c r="G11" s="322">
        <v>65</v>
      </c>
      <c r="H11" s="322">
        <v>75</v>
      </c>
      <c r="I11" s="322">
        <v>5</v>
      </c>
      <c r="J11" s="43"/>
      <c r="K11" s="8"/>
      <c r="L11" s="13"/>
    </row>
    <row r="12" spans="1:13" ht="15.75" customHeight="1" x14ac:dyDescent="0.2">
      <c r="A12" s="11"/>
      <c r="B12" s="1207" t="s">
        <v>13</v>
      </c>
      <c r="C12" s="1208"/>
      <c r="D12" s="1209"/>
      <c r="E12" s="1700">
        <f>E11/E10*100</f>
        <v>74.766355140186917</v>
      </c>
      <c r="F12" s="1700"/>
      <c r="G12" s="161">
        <f>G11/G10*100</f>
        <v>79.268292682926827</v>
      </c>
      <c r="H12" s="161">
        <f>H11/H10*100</f>
        <v>74.257425742574256</v>
      </c>
      <c r="I12" s="161">
        <f>I11/I10*100</f>
        <v>83.333333333333343</v>
      </c>
      <c r="J12" s="43"/>
      <c r="K12" s="8"/>
      <c r="L12" s="13"/>
    </row>
    <row r="13" spans="1:13" ht="15.75" customHeight="1" x14ac:dyDescent="0.2">
      <c r="A13" s="11"/>
      <c r="B13" s="43"/>
      <c r="C13" s="8"/>
      <c r="D13" s="8"/>
      <c r="E13" s="8"/>
      <c r="F13" s="8"/>
      <c r="G13" s="8"/>
      <c r="H13" s="8"/>
      <c r="I13" s="8"/>
      <c r="J13" s="8"/>
      <c r="K13" s="8"/>
      <c r="L13" s="13"/>
    </row>
    <row r="14" spans="1:13" ht="15.75" customHeight="1" x14ac:dyDescent="0.2">
      <c r="A14" s="11"/>
      <c r="B14" s="1214"/>
      <c r="C14" s="1215"/>
      <c r="D14" s="1215"/>
      <c r="E14" s="1215"/>
      <c r="F14" s="1215"/>
      <c r="G14" s="1216"/>
      <c r="H14" s="277" t="s">
        <v>14</v>
      </c>
      <c r="I14" s="277" t="s">
        <v>10</v>
      </c>
      <c r="J14" s="277" t="s">
        <v>15</v>
      </c>
      <c r="K14" s="8"/>
      <c r="L14" s="13"/>
    </row>
    <row r="15" spans="1:13" ht="15.75" customHeight="1" x14ac:dyDescent="0.2">
      <c r="A15" s="11"/>
      <c r="B15" s="1701" t="s">
        <v>135</v>
      </c>
      <c r="C15" s="1702"/>
      <c r="D15" s="1702"/>
      <c r="E15" s="1702"/>
      <c r="F15" s="1702"/>
      <c r="G15" s="1703"/>
      <c r="H15" s="162">
        <v>84.1</v>
      </c>
      <c r="I15" s="139">
        <v>83.3</v>
      </c>
      <c r="J15" s="18">
        <f>H15-I15</f>
        <v>0.79999999999999716</v>
      </c>
      <c r="K15" s="8"/>
      <c r="L15" s="13"/>
    </row>
    <row r="16" spans="1:13" ht="15.75" customHeight="1" x14ac:dyDescent="0.2">
      <c r="A16" s="19"/>
      <c r="B16" s="1704" t="s">
        <v>136</v>
      </c>
      <c r="C16" s="1705"/>
      <c r="D16" s="1705"/>
      <c r="E16" s="1705"/>
      <c r="F16" s="1705"/>
      <c r="G16" s="1706"/>
      <c r="H16" s="162">
        <v>4.2</v>
      </c>
      <c r="I16" s="139">
        <v>4.2</v>
      </c>
      <c r="J16" s="18">
        <f>H16-I16</f>
        <v>0</v>
      </c>
      <c r="K16" s="45"/>
      <c r="L16" s="46"/>
    </row>
    <row r="17" spans="1:12" s="21" customFormat="1" ht="15.75" customHeight="1" x14ac:dyDescent="0.2">
      <c r="A17" s="1083" t="s">
        <v>18</v>
      </c>
      <c r="B17" s="1085" t="s">
        <v>19</v>
      </c>
      <c r="C17" s="1086"/>
      <c r="D17" s="1498" t="s">
        <v>579</v>
      </c>
      <c r="E17" s="1499"/>
      <c r="F17" s="1499"/>
      <c r="G17" s="1499"/>
      <c r="H17" s="1499"/>
      <c r="I17" s="1499"/>
      <c r="J17" s="1499"/>
      <c r="K17" s="1499"/>
      <c r="L17" s="1500"/>
    </row>
    <row r="18" spans="1:12" s="21" customFormat="1" ht="15.75" customHeight="1" x14ac:dyDescent="0.2">
      <c r="A18" s="1238"/>
      <c r="B18" s="301"/>
      <c r="C18" s="302"/>
      <c r="D18" s="1084" t="s">
        <v>407</v>
      </c>
      <c r="E18" s="1256"/>
      <c r="F18" s="1256"/>
      <c r="G18" s="1256"/>
      <c r="H18" s="1256"/>
      <c r="I18" s="1256"/>
      <c r="J18" s="1256"/>
      <c r="K18" s="1256"/>
      <c r="L18" s="1257"/>
    </row>
    <row r="19" spans="1:12" ht="15.75" customHeight="1" x14ac:dyDescent="0.2">
      <c r="A19" s="1084"/>
      <c r="B19" s="1092" t="s">
        <v>20</v>
      </c>
      <c r="C19" s="1094"/>
      <c r="D19" s="1092" t="s">
        <v>408</v>
      </c>
      <c r="E19" s="1093"/>
      <c r="F19" s="1093"/>
      <c r="G19" s="1093"/>
      <c r="H19" s="1093"/>
      <c r="I19" s="1093"/>
      <c r="J19" s="1093"/>
      <c r="K19" s="1093"/>
      <c r="L19" s="1094"/>
    </row>
    <row r="20" spans="1:12" ht="15.75" customHeight="1" x14ac:dyDescent="0.2">
      <c r="A20" s="75" t="s">
        <v>153</v>
      </c>
      <c r="B20" s="1178" t="s">
        <v>22</v>
      </c>
      <c r="C20" s="1178"/>
      <c r="D20" s="1376" t="s">
        <v>580</v>
      </c>
      <c r="E20" s="1377"/>
      <c r="F20" s="1378"/>
      <c r="G20" s="277" t="s">
        <v>23</v>
      </c>
      <c r="H20" s="30" t="s">
        <v>1780</v>
      </c>
      <c r="I20" s="1346" t="s">
        <v>24</v>
      </c>
      <c r="J20" s="1346"/>
      <c r="K20" s="1346"/>
      <c r="L20" s="1346"/>
    </row>
    <row r="21" spans="1:12" ht="15.75" customHeight="1" x14ac:dyDescent="0.2">
      <c r="A21" s="75" t="s">
        <v>156</v>
      </c>
      <c r="B21" s="1078" t="s">
        <v>26</v>
      </c>
      <c r="C21" s="1079"/>
      <c r="D21" s="1079"/>
      <c r="E21" s="1079"/>
      <c r="F21" s="1079"/>
      <c r="G21" s="1080"/>
      <c r="H21" s="310" t="s">
        <v>27</v>
      </c>
      <c r="I21" s="1078" t="s">
        <v>28</v>
      </c>
      <c r="J21" s="1079"/>
      <c r="K21" s="1079"/>
      <c r="L21" s="1080"/>
    </row>
    <row r="22" spans="1:12" ht="15.75" customHeight="1" x14ac:dyDescent="0.2">
      <c r="A22" s="16"/>
      <c r="B22" s="30" t="s">
        <v>157</v>
      </c>
      <c r="C22" s="1680" t="s">
        <v>218</v>
      </c>
      <c r="D22" s="1680"/>
      <c r="E22" s="1680"/>
      <c r="F22" s="1680"/>
      <c r="G22" s="1117"/>
      <c r="H22" s="30"/>
      <c r="I22" s="1510"/>
      <c r="J22" s="1681"/>
      <c r="K22" s="1681"/>
      <c r="L22" s="1512"/>
    </row>
    <row r="23" spans="1:12" ht="15.75" customHeight="1" x14ac:dyDescent="0.2">
      <c r="A23" s="16"/>
      <c r="B23" s="30" t="s">
        <v>33</v>
      </c>
      <c r="C23" s="1696" t="s">
        <v>409</v>
      </c>
      <c r="D23" s="1696"/>
      <c r="E23" s="1696"/>
      <c r="F23" s="1696"/>
      <c r="G23" s="1591"/>
      <c r="H23" s="30" t="s">
        <v>410</v>
      </c>
      <c r="I23" s="1510" t="s">
        <v>581</v>
      </c>
      <c r="J23" s="1681"/>
      <c r="K23" s="1681"/>
      <c r="L23" s="1512"/>
    </row>
    <row r="24" spans="1:12" ht="15.75" customHeight="1" x14ac:dyDescent="0.2">
      <c r="A24" s="16"/>
      <c r="B24" s="30"/>
      <c r="C24" s="1696" t="s">
        <v>395</v>
      </c>
      <c r="D24" s="1696"/>
      <c r="E24" s="1696"/>
      <c r="F24" s="1696"/>
      <c r="G24" s="1591"/>
      <c r="H24" s="30"/>
      <c r="I24" s="1697" t="s">
        <v>582</v>
      </c>
      <c r="J24" s="1698"/>
      <c r="K24" s="1698"/>
      <c r="L24" s="1699"/>
    </row>
    <row r="25" spans="1:12" ht="15.75" customHeight="1" x14ac:dyDescent="0.2">
      <c r="A25" s="16"/>
      <c r="B25" s="30"/>
      <c r="C25" s="1130" t="s">
        <v>225</v>
      </c>
      <c r="D25" s="1130"/>
      <c r="E25" s="1130"/>
      <c r="F25" s="1130"/>
      <c r="G25" s="1131"/>
      <c r="H25" s="30"/>
      <c r="I25" s="1510" t="s">
        <v>583</v>
      </c>
      <c r="J25" s="1681"/>
      <c r="K25" s="1681"/>
      <c r="L25" s="1512"/>
    </row>
    <row r="26" spans="1:12" ht="15.75" customHeight="1" x14ac:dyDescent="0.2">
      <c r="A26" s="16"/>
      <c r="B26" s="30"/>
      <c r="C26" s="1680" t="s">
        <v>411</v>
      </c>
      <c r="D26" s="1680"/>
      <c r="E26" s="1680"/>
      <c r="F26" s="1680"/>
      <c r="G26" s="1117"/>
      <c r="H26" s="30"/>
      <c r="I26" s="1693" t="s">
        <v>584</v>
      </c>
      <c r="J26" s="1694"/>
      <c r="K26" s="1694"/>
      <c r="L26" s="1695"/>
    </row>
    <row r="27" spans="1:12" ht="15.75" customHeight="1" x14ac:dyDescent="0.2">
      <c r="A27" s="16"/>
      <c r="B27" s="30"/>
      <c r="C27" s="1680"/>
      <c r="D27" s="1680"/>
      <c r="E27" s="1680"/>
      <c r="F27" s="1680"/>
      <c r="G27" s="1117"/>
      <c r="H27" s="30"/>
      <c r="I27" s="1522" t="s">
        <v>585</v>
      </c>
      <c r="J27" s="1682"/>
      <c r="K27" s="1682"/>
      <c r="L27" s="1524"/>
    </row>
    <row r="28" spans="1:12" ht="15.75" customHeight="1" x14ac:dyDescent="0.2">
      <c r="A28" s="16"/>
      <c r="B28" s="30"/>
      <c r="C28" s="1680"/>
      <c r="D28" s="1680"/>
      <c r="E28" s="1680"/>
      <c r="F28" s="1680"/>
      <c r="G28" s="1117"/>
      <c r="H28" s="30"/>
      <c r="I28" s="1510" t="s">
        <v>586</v>
      </c>
      <c r="J28" s="1681"/>
      <c r="K28" s="1681"/>
      <c r="L28" s="1512"/>
    </row>
    <row r="29" spans="1:12" ht="15.75" customHeight="1" x14ac:dyDescent="0.2">
      <c r="A29" s="16"/>
      <c r="B29" s="30"/>
      <c r="C29" s="314"/>
      <c r="D29" s="314"/>
      <c r="E29" s="314"/>
      <c r="F29" s="314"/>
      <c r="G29" s="315"/>
      <c r="H29" s="30"/>
      <c r="I29" s="1510" t="s">
        <v>587</v>
      </c>
      <c r="J29" s="1681"/>
      <c r="K29" s="1681"/>
      <c r="L29" s="1512"/>
    </row>
    <row r="30" spans="1:12" ht="15.75" customHeight="1" x14ac:dyDescent="0.2">
      <c r="A30" s="16"/>
      <c r="B30" s="30"/>
      <c r="C30" s="1167"/>
      <c r="D30" s="1167"/>
      <c r="E30" s="1167"/>
      <c r="F30" s="1167"/>
      <c r="G30" s="1556"/>
      <c r="H30" s="30"/>
      <c r="I30" s="1510"/>
      <c r="J30" s="1681"/>
      <c r="K30" s="1681"/>
      <c r="L30" s="1512"/>
    </row>
    <row r="31" spans="1:12" ht="15.75" customHeight="1" x14ac:dyDescent="0.2">
      <c r="A31" s="16"/>
      <c r="B31" s="30" t="s">
        <v>33</v>
      </c>
      <c r="C31" s="1680" t="s">
        <v>412</v>
      </c>
      <c r="D31" s="1680"/>
      <c r="E31" s="1680"/>
      <c r="F31" s="1680"/>
      <c r="G31" s="1117"/>
      <c r="H31" s="30" t="s">
        <v>1781</v>
      </c>
      <c r="I31" s="1510" t="s">
        <v>413</v>
      </c>
      <c r="J31" s="1681"/>
      <c r="K31" s="1681"/>
      <c r="L31" s="1512"/>
    </row>
    <row r="32" spans="1:12" ht="15.75" customHeight="1" x14ac:dyDescent="0.2">
      <c r="A32" s="16"/>
      <c r="B32" s="30"/>
      <c r="C32" s="1680" t="s">
        <v>414</v>
      </c>
      <c r="D32" s="1680"/>
      <c r="E32" s="1680"/>
      <c r="F32" s="1680"/>
      <c r="G32" s="1117"/>
      <c r="H32" s="30"/>
      <c r="I32" s="1510" t="s">
        <v>415</v>
      </c>
      <c r="J32" s="1681"/>
      <c r="K32" s="1681"/>
      <c r="L32" s="1512"/>
    </row>
    <row r="33" spans="1:12" ht="15.75" customHeight="1" x14ac:dyDescent="0.2">
      <c r="A33" s="16"/>
      <c r="B33" s="30"/>
      <c r="C33" s="1130" t="s">
        <v>225</v>
      </c>
      <c r="D33" s="1130"/>
      <c r="E33" s="1130"/>
      <c r="F33" s="1130"/>
      <c r="G33" s="1131"/>
      <c r="H33" s="30"/>
      <c r="I33" s="1510" t="s">
        <v>416</v>
      </c>
      <c r="J33" s="1681"/>
      <c r="K33" s="1681"/>
      <c r="L33" s="1512"/>
    </row>
    <row r="34" spans="1:12" ht="15.75" customHeight="1" x14ac:dyDescent="0.2">
      <c r="A34" s="16"/>
      <c r="B34" s="30"/>
      <c r="C34" s="1680" t="s">
        <v>588</v>
      </c>
      <c r="D34" s="1680"/>
      <c r="E34" s="1680"/>
      <c r="F34" s="1680"/>
      <c r="G34" s="1117"/>
      <c r="H34" s="30"/>
      <c r="I34" s="1142"/>
      <c r="J34" s="1135"/>
      <c r="K34" s="1135"/>
      <c r="L34" s="1136"/>
    </row>
    <row r="35" spans="1:12" ht="15.75" customHeight="1" x14ac:dyDescent="0.2">
      <c r="A35" s="16"/>
      <c r="B35" s="30"/>
      <c r="C35" s="1680"/>
      <c r="D35" s="1680"/>
      <c r="E35" s="1680"/>
      <c r="F35" s="1680"/>
      <c r="G35" s="1117"/>
      <c r="H35" s="30"/>
      <c r="I35" s="1142"/>
      <c r="J35" s="1135"/>
      <c r="K35" s="1135"/>
      <c r="L35" s="1136"/>
    </row>
    <row r="36" spans="1:12" ht="15.75" customHeight="1" x14ac:dyDescent="0.2">
      <c r="A36" s="16"/>
      <c r="B36" s="30" t="s">
        <v>29</v>
      </c>
      <c r="C36" s="1680" t="s">
        <v>45</v>
      </c>
      <c r="D36" s="1680"/>
      <c r="E36" s="1680"/>
      <c r="F36" s="1680"/>
      <c r="G36" s="1117"/>
      <c r="H36" s="30"/>
      <c r="I36" s="1142"/>
      <c r="J36" s="1135"/>
      <c r="K36" s="1135"/>
      <c r="L36" s="1136"/>
    </row>
    <row r="37" spans="1:12" ht="15.75" customHeight="1" x14ac:dyDescent="0.2">
      <c r="A37" s="16"/>
      <c r="B37" s="30"/>
      <c r="C37" s="1130" t="s">
        <v>417</v>
      </c>
      <c r="D37" s="1130"/>
      <c r="E37" s="1130"/>
      <c r="F37" s="1130"/>
      <c r="G37" s="1131"/>
      <c r="H37" s="30" t="s">
        <v>418</v>
      </c>
      <c r="I37" s="1510" t="s">
        <v>419</v>
      </c>
      <c r="J37" s="1681"/>
      <c r="K37" s="1681"/>
      <c r="L37" s="1512"/>
    </row>
    <row r="38" spans="1:12" ht="15.75" customHeight="1" x14ac:dyDescent="0.2">
      <c r="A38" s="16"/>
      <c r="B38" s="30"/>
      <c r="C38" s="1148"/>
      <c r="D38" s="1149"/>
      <c r="E38" s="1149"/>
      <c r="F38" s="1149"/>
      <c r="G38" s="1149"/>
      <c r="H38" s="30"/>
      <c r="I38" s="1510"/>
      <c r="J38" s="1681"/>
      <c r="K38" s="1681"/>
      <c r="L38" s="1512"/>
    </row>
    <row r="39" spans="1:12" ht="14.25" customHeight="1" x14ac:dyDescent="0.2">
      <c r="A39" s="16"/>
      <c r="B39" s="30"/>
      <c r="C39" s="1167"/>
      <c r="D39" s="1167"/>
      <c r="E39" s="1167"/>
      <c r="F39" s="1167"/>
      <c r="G39" s="1556"/>
      <c r="H39" s="30"/>
      <c r="I39" s="1510"/>
      <c r="J39" s="1681"/>
      <c r="K39" s="1681"/>
      <c r="L39" s="1512"/>
    </row>
    <row r="40" spans="1:12" ht="15.75" customHeight="1" x14ac:dyDescent="0.2">
      <c r="A40" s="16"/>
      <c r="B40" s="30" t="s">
        <v>33</v>
      </c>
      <c r="C40" s="1680" t="s">
        <v>420</v>
      </c>
      <c r="D40" s="1680"/>
      <c r="E40" s="1680"/>
      <c r="F40" s="1680"/>
      <c r="G40" s="1117"/>
      <c r="H40" s="30" t="s">
        <v>241</v>
      </c>
      <c r="I40" s="1690" t="s">
        <v>1782</v>
      </c>
      <c r="J40" s="1691"/>
      <c r="K40" s="1691"/>
      <c r="L40" s="1692"/>
    </row>
    <row r="41" spans="1:12" ht="15.75" customHeight="1" x14ac:dyDescent="0.2">
      <c r="A41" s="16"/>
      <c r="B41" s="30"/>
      <c r="C41" s="1680" t="s">
        <v>589</v>
      </c>
      <c r="D41" s="1680"/>
      <c r="E41" s="1680"/>
      <c r="F41" s="1680"/>
      <c r="G41" s="1117"/>
      <c r="H41" s="30"/>
      <c r="I41" s="1318" t="s">
        <v>590</v>
      </c>
      <c r="J41" s="1319"/>
      <c r="K41" s="1319"/>
      <c r="L41" s="1320"/>
    </row>
    <row r="42" spans="1:12" ht="15.75" customHeight="1" x14ac:dyDescent="0.2">
      <c r="A42" s="16"/>
      <c r="B42" s="30"/>
      <c r="C42" s="1680"/>
      <c r="D42" s="1680"/>
      <c r="E42" s="1680"/>
      <c r="F42" s="1680"/>
      <c r="G42" s="1117"/>
      <c r="H42" s="30"/>
      <c r="I42" s="1318" t="s">
        <v>591</v>
      </c>
      <c r="J42" s="1319"/>
      <c r="K42" s="1319"/>
      <c r="L42" s="1320"/>
    </row>
    <row r="43" spans="1:12" ht="15.75" customHeight="1" x14ac:dyDescent="0.2">
      <c r="A43" s="16"/>
      <c r="B43" s="30"/>
      <c r="C43" s="1167"/>
      <c r="D43" s="1167"/>
      <c r="E43" s="1167"/>
      <c r="F43" s="1167"/>
      <c r="G43" s="1556"/>
      <c r="H43" s="30"/>
      <c r="I43" s="1142" t="s">
        <v>592</v>
      </c>
      <c r="J43" s="1135"/>
      <c r="K43" s="1135"/>
      <c r="L43" s="1136"/>
    </row>
    <row r="44" spans="1:12" ht="15.75" customHeight="1" x14ac:dyDescent="0.2">
      <c r="A44" s="16"/>
      <c r="B44" s="30"/>
      <c r="C44" s="1167"/>
      <c r="D44" s="1167"/>
      <c r="E44" s="1167"/>
      <c r="F44" s="1167"/>
      <c r="G44" s="1556"/>
      <c r="H44" s="30"/>
      <c r="I44" s="1142" t="s">
        <v>593</v>
      </c>
      <c r="J44" s="1135"/>
      <c r="K44" s="1135"/>
      <c r="L44" s="1136"/>
    </row>
    <row r="45" spans="1:12" ht="15.75" customHeight="1" x14ac:dyDescent="0.2">
      <c r="A45" s="16"/>
      <c r="B45" s="30"/>
      <c r="C45" s="1167"/>
      <c r="D45" s="1167"/>
      <c r="E45" s="1167"/>
      <c r="F45" s="1167"/>
      <c r="G45" s="1556"/>
      <c r="H45" s="30"/>
      <c r="I45" s="1142" t="s">
        <v>594</v>
      </c>
      <c r="J45" s="1135"/>
      <c r="K45" s="1135"/>
      <c r="L45" s="1136"/>
    </row>
    <row r="46" spans="1:12" ht="14.25" customHeight="1" x14ac:dyDescent="0.2">
      <c r="A46" s="31"/>
      <c r="B46" s="32"/>
      <c r="C46" s="1688"/>
      <c r="D46" s="1688"/>
      <c r="E46" s="1688"/>
      <c r="F46" s="1688"/>
      <c r="G46" s="1689"/>
      <c r="H46" s="32"/>
      <c r="I46" s="1127"/>
      <c r="J46" s="1154"/>
      <c r="K46" s="1154"/>
      <c r="L46" s="1129"/>
    </row>
    <row r="47" spans="1:12" ht="15" customHeight="1" x14ac:dyDescent="0.2">
      <c r="A47" s="75" t="s">
        <v>156</v>
      </c>
      <c r="B47" s="1078" t="s">
        <v>26</v>
      </c>
      <c r="C47" s="1079"/>
      <c r="D47" s="1079"/>
      <c r="E47" s="1079"/>
      <c r="F47" s="1079"/>
      <c r="G47" s="1080"/>
      <c r="H47" s="310" t="s">
        <v>27</v>
      </c>
      <c r="I47" s="1078" t="s">
        <v>28</v>
      </c>
      <c r="J47" s="1079"/>
      <c r="K47" s="1079"/>
      <c r="L47" s="1080"/>
    </row>
    <row r="48" spans="1:12" ht="15.75" customHeight="1" x14ac:dyDescent="0.2">
      <c r="A48" s="16"/>
      <c r="B48" s="30" t="s">
        <v>33</v>
      </c>
      <c r="C48" s="1680" t="s">
        <v>421</v>
      </c>
      <c r="D48" s="1680"/>
      <c r="E48" s="1680"/>
      <c r="F48" s="1680"/>
      <c r="G48" s="1117"/>
      <c r="H48" s="30" t="s">
        <v>418</v>
      </c>
      <c r="I48" s="1530" t="s">
        <v>422</v>
      </c>
      <c r="J48" s="1686"/>
      <c r="K48" s="1686"/>
      <c r="L48" s="1532"/>
    </row>
    <row r="49" spans="1:19" ht="15.75" customHeight="1" x14ac:dyDescent="0.2">
      <c r="A49" s="16"/>
      <c r="B49" s="30"/>
      <c r="C49" s="1680" t="s">
        <v>423</v>
      </c>
      <c r="D49" s="1680"/>
      <c r="E49" s="1680"/>
      <c r="F49" s="1680"/>
      <c r="G49" s="1117"/>
      <c r="H49" s="30"/>
      <c r="I49" s="1533" t="s">
        <v>424</v>
      </c>
      <c r="J49" s="1687"/>
      <c r="K49" s="1687"/>
      <c r="L49" s="1535"/>
    </row>
    <row r="50" spans="1:19" ht="15.75" customHeight="1" x14ac:dyDescent="0.2">
      <c r="A50" s="16"/>
      <c r="B50" s="30"/>
      <c r="C50" s="1130" t="s">
        <v>595</v>
      </c>
      <c r="D50" s="1130"/>
      <c r="E50" s="1130"/>
      <c r="F50" s="1130"/>
      <c r="G50" s="1131"/>
      <c r="H50" s="30"/>
      <c r="I50" s="1510" t="s">
        <v>425</v>
      </c>
      <c r="J50" s="1681"/>
      <c r="K50" s="1681"/>
      <c r="L50" s="1512"/>
    </row>
    <row r="51" spans="1:19" ht="15.75" customHeight="1" x14ac:dyDescent="0.2">
      <c r="A51" s="16"/>
      <c r="B51" s="30"/>
      <c r="C51" s="1680"/>
      <c r="D51" s="1680"/>
      <c r="E51" s="1680"/>
      <c r="F51" s="1680"/>
      <c r="G51" s="1117"/>
      <c r="H51" s="30"/>
      <c r="I51" s="1530" t="s">
        <v>426</v>
      </c>
      <c r="J51" s="1686"/>
      <c r="K51" s="1686"/>
      <c r="L51" s="1532"/>
    </row>
    <row r="52" spans="1:19" ht="15.75" customHeight="1" x14ac:dyDescent="0.2">
      <c r="A52" s="16"/>
      <c r="B52" s="30"/>
      <c r="C52" s="314"/>
      <c r="D52" s="314"/>
      <c r="E52" s="314"/>
      <c r="F52" s="314"/>
      <c r="G52" s="315"/>
      <c r="H52" s="30"/>
      <c r="I52" s="1530" t="s">
        <v>427</v>
      </c>
      <c r="J52" s="1686"/>
      <c r="K52" s="1686"/>
      <c r="L52" s="1532"/>
    </row>
    <row r="53" spans="1:19" ht="15.75" customHeight="1" x14ac:dyDescent="0.2">
      <c r="A53" s="16"/>
      <c r="B53" s="30"/>
      <c r="C53" s="1680"/>
      <c r="D53" s="1680"/>
      <c r="E53" s="1680"/>
      <c r="F53" s="1680"/>
      <c r="G53" s="1117"/>
      <c r="H53" s="30"/>
      <c r="I53" s="1530" t="s">
        <v>428</v>
      </c>
      <c r="J53" s="1686"/>
      <c r="K53" s="1686"/>
      <c r="L53" s="1532"/>
    </row>
    <row r="54" spans="1:19" ht="14.25" customHeight="1" x14ac:dyDescent="0.2">
      <c r="A54" s="16"/>
      <c r="B54" s="30"/>
      <c r="C54" s="1680"/>
      <c r="D54" s="1680"/>
      <c r="E54" s="1680"/>
      <c r="F54" s="1680"/>
      <c r="G54" s="1117"/>
      <c r="H54" s="30"/>
      <c r="I54" s="1510"/>
      <c r="J54" s="1681"/>
      <c r="K54" s="1681"/>
      <c r="L54" s="1512"/>
    </row>
    <row r="55" spans="1:19" ht="15.75" customHeight="1" x14ac:dyDescent="0.2">
      <c r="A55" s="16"/>
      <c r="B55" s="30" t="s">
        <v>33</v>
      </c>
      <c r="C55" s="1680" t="s">
        <v>247</v>
      </c>
      <c r="D55" s="1680"/>
      <c r="E55" s="1680"/>
      <c r="F55" s="1680"/>
      <c r="G55" s="1117"/>
      <c r="H55" s="30" t="s">
        <v>429</v>
      </c>
      <c r="I55" s="1510" t="s">
        <v>430</v>
      </c>
      <c r="J55" s="1681"/>
      <c r="K55" s="1681"/>
      <c r="L55" s="1512"/>
    </row>
    <row r="56" spans="1:19" ht="15.75" customHeight="1" x14ac:dyDescent="0.2">
      <c r="A56" s="16"/>
      <c r="B56" s="30"/>
      <c r="C56" s="1680" t="s">
        <v>215</v>
      </c>
      <c r="D56" s="1680"/>
      <c r="E56" s="1680"/>
      <c r="F56" s="1680"/>
      <c r="G56" s="1117"/>
      <c r="H56" s="30"/>
      <c r="I56" s="1510" t="s">
        <v>431</v>
      </c>
      <c r="J56" s="1681"/>
      <c r="K56" s="1681"/>
      <c r="L56" s="1512"/>
    </row>
    <row r="57" spans="1:19" ht="15.75" customHeight="1" x14ac:dyDescent="0.2">
      <c r="A57" s="16"/>
      <c r="B57" s="30"/>
      <c r="C57" s="1680"/>
      <c r="D57" s="1680"/>
      <c r="E57" s="1680"/>
      <c r="F57" s="1680"/>
      <c r="G57" s="1117"/>
      <c r="H57" s="30"/>
      <c r="I57" s="1510" t="s">
        <v>432</v>
      </c>
      <c r="J57" s="1681"/>
      <c r="K57" s="1681"/>
      <c r="L57" s="1512"/>
      <c r="S57" s="6"/>
    </row>
    <row r="58" spans="1:19" ht="15.75" customHeight="1" x14ac:dyDescent="0.2">
      <c r="A58" s="16"/>
      <c r="B58" s="30"/>
      <c r="C58" s="1680"/>
      <c r="D58" s="1680"/>
      <c r="E58" s="1680"/>
      <c r="F58" s="1680"/>
      <c r="G58" s="1117"/>
      <c r="H58" s="30"/>
      <c r="I58" s="1683" t="s">
        <v>251</v>
      </c>
      <c r="J58" s="1684"/>
      <c r="K58" s="1684"/>
      <c r="L58" s="1685"/>
    </row>
    <row r="59" spans="1:19" ht="15.75" customHeight="1" x14ac:dyDescent="0.2">
      <c r="A59" s="16"/>
      <c r="B59" s="30"/>
      <c r="C59" s="1680"/>
      <c r="D59" s="1680"/>
      <c r="E59" s="1680"/>
      <c r="F59" s="1680"/>
      <c r="G59" s="1117"/>
      <c r="H59" s="30"/>
      <c r="I59" s="1510" t="s">
        <v>433</v>
      </c>
      <c r="J59" s="1681"/>
      <c r="K59" s="1681"/>
      <c r="L59" s="1512"/>
    </row>
    <row r="60" spans="1:19" ht="15.75" customHeight="1" x14ac:dyDescent="0.2">
      <c r="A60" s="16"/>
      <c r="B60" s="30"/>
      <c r="C60" s="314"/>
      <c r="D60" s="314"/>
      <c r="E60" s="314"/>
      <c r="F60" s="314"/>
      <c r="G60" s="315"/>
      <c r="H60" s="30"/>
      <c r="I60" s="316"/>
      <c r="J60" s="317"/>
      <c r="K60" s="317"/>
      <c r="L60" s="318"/>
    </row>
    <row r="61" spans="1:19" ht="15.75" customHeight="1" x14ac:dyDescent="0.2">
      <c r="A61" s="16"/>
      <c r="B61" s="30" t="s">
        <v>33</v>
      </c>
      <c r="C61" s="1680" t="s">
        <v>434</v>
      </c>
      <c r="D61" s="1680"/>
      <c r="E61" s="1680"/>
      <c r="F61" s="1680"/>
      <c r="G61" s="1117"/>
      <c r="H61" s="30" t="s">
        <v>429</v>
      </c>
      <c r="I61" s="1510" t="s">
        <v>435</v>
      </c>
      <c r="J61" s="1681"/>
      <c r="K61" s="1681"/>
      <c r="L61" s="1512"/>
    </row>
    <row r="62" spans="1:19" ht="15.75" customHeight="1" x14ac:dyDescent="0.2">
      <c r="A62" s="16"/>
      <c r="B62" s="30"/>
      <c r="C62" s="1680" t="s">
        <v>436</v>
      </c>
      <c r="D62" s="1680"/>
      <c r="E62" s="1680"/>
      <c r="F62" s="1680"/>
      <c r="G62" s="1117"/>
      <c r="H62" s="30"/>
      <c r="I62" s="1510" t="s">
        <v>437</v>
      </c>
      <c r="J62" s="1681"/>
      <c r="K62" s="1681"/>
      <c r="L62" s="1512"/>
    </row>
    <row r="63" spans="1:19" ht="15.75" customHeight="1" x14ac:dyDescent="0.2">
      <c r="A63" s="16"/>
      <c r="B63" s="30"/>
      <c r="C63" s="1680" t="s">
        <v>438</v>
      </c>
      <c r="D63" s="1680"/>
      <c r="E63" s="1680"/>
      <c r="F63" s="1680"/>
      <c r="G63" s="1117"/>
      <c r="H63" s="30"/>
      <c r="I63" s="1510" t="s">
        <v>439</v>
      </c>
      <c r="J63" s="1681"/>
      <c r="K63" s="1681"/>
      <c r="L63" s="1512"/>
    </row>
    <row r="64" spans="1:19" ht="15.75" customHeight="1" x14ac:dyDescent="0.2">
      <c r="A64" s="16"/>
      <c r="B64" s="30"/>
      <c r="C64" s="1130"/>
      <c r="D64" s="1130"/>
      <c r="E64" s="1130"/>
      <c r="F64" s="1130"/>
      <c r="G64" s="1131"/>
      <c r="H64" s="30"/>
      <c r="I64" s="1510" t="s">
        <v>596</v>
      </c>
      <c r="J64" s="1681"/>
      <c r="K64" s="1681"/>
      <c r="L64" s="1512"/>
    </row>
    <row r="65" spans="1:12" ht="15.75" customHeight="1" x14ac:dyDescent="0.2">
      <c r="A65" s="16"/>
      <c r="B65" s="30"/>
      <c r="C65" s="1680"/>
      <c r="D65" s="1680"/>
      <c r="E65" s="1680"/>
      <c r="F65" s="1680"/>
      <c r="G65" s="1117"/>
      <c r="H65" s="30"/>
      <c r="I65" s="1510"/>
      <c r="J65" s="1681"/>
      <c r="K65" s="1681"/>
      <c r="L65" s="1512"/>
    </row>
    <row r="66" spans="1:12" ht="14.25" customHeight="1" x14ac:dyDescent="0.2">
      <c r="A66" s="16"/>
      <c r="B66" s="30"/>
      <c r="C66" s="1680"/>
      <c r="D66" s="1680"/>
      <c r="E66" s="1680"/>
      <c r="F66" s="1680"/>
      <c r="G66" s="1117"/>
      <c r="H66" s="30"/>
      <c r="I66" s="1510"/>
      <c r="J66" s="1681"/>
      <c r="K66" s="1681"/>
      <c r="L66" s="1512"/>
    </row>
    <row r="67" spans="1:12" ht="15.75" customHeight="1" x14ac:dyDescent="0.2">
      <c r="A67" s="16"/>
      <c r="B67" s="30" t="s">
        <v>33</v>
      </c>
      <c r="C67" s="1680" t="s">
        <v>440</v>
      </c>
      <c r="D67" s="1680"/>
      <c r="E67" s="1680"/>
      <c r="F67" s="1680"/>
      <c r="G67" s="1117"/>
      <c r="H67" s="30" t="s">
        <v>429</v>
      </c>
      <c r="I67" s="1510" t="s">
        <v>441</v>
      </c>
      <c r="J67" s="1681"/>
      <c r="K67" s="1681"/>
      <c r="L67" s="1512"/>
    </row>
    <row r="68" spans="1:12" ht="15.75" customHeight="1" x14ac:dyDescent="0.2">
      <c r="A68" s="16"/>
      <c r="B68" s="30"/>
      <c r="C68" s="1680" t="s">
        <v>597</v>
      </c>
      <c r="D68" s="1680"/>
      <c r="E68" s="1680"/>
      <c r="F68" s="1680"/>
      <c r="G68" s="1117"/>
      <c r="H68" s="30"/>
      <c r="I68" s="1510" t="s">
        <v>442</v>
      </c>
      <c r="J68" s="1681"/>
      <c r="K68" s="1681"/>
      <c r="L68" s="1512"/>
    </row>
    <row r="69" spans="1:12" ht="15.75" customHeight="1" x14ac:dyDescent="0.2">
      <c r="A69" s="16"/>
      <c r="B69" s="30"/>
      <c r="C69" s="1680"/>
      <c r="D69" s="1680"/>
      <c r="E69" s="1680"/>
      <c r="F69" s="1680"/>
      <c r="G69" s="1117"/>
      <c r="H69" s="30"/>
      <c r="I69" s="1510" t="s">
        <v>443</v>
      </c>
      <c r="J69" s="1681"/>
      <c r="K69" s="1681"/>
      <c r="L69" s="1512"/>
    </row>
    <row r="70" spans="1:12" ht="15.75" customHeight="1" x14ac:dyDescent="0.2">
      <c r="A70" s="16"/>
      <c r="B70" s="30"/>
      <c r="C70" s="1680"/>
      <c r="D70" s="1680"/>
      <c r="E70" s="1680"/>
      <c r="F70" s="1680"/>
      <c r="G70" s="1117"/>
      <c r="H70" s="30"/>
      <c r="I70" s="1510" t="s">
        <v>444</v>
      </c>
      <c r="J70" s="1681"/>
      <c r="K70" s="1681"/>
      <c r="L70" s="1512"/>
    </row>
    <row r="71" spans="1:12" ht="15.75" customHeight="1" x14ac:dyDescent="0.2">
      <c r="A71" s="16"/>
      <c r="B71" s="30"/>
      <c r="C71" s="1680"/>
      <c r="D71" s="1680"/>
      <c r="E71" s="1680"/>
      <c r="F71" s="1680"/>
      <c r="G71" s="1117"/>
      <c r="H71" s="30"/>
      <c r="I71" s="1510" t="s">
        <v>598</v>
      </c>
      <c r="J71" s="1681"/>
      <c r="K71" s="1681"/>
      <c r="L71" s="1512"/>
    </row>
    <row r="72" spans="1:12" ht="14.25" customHeight="1" x14ac:dyDescent="0.2">
      <c r="A72" s="16"/>
      <c r="B72" s="30"/>
      <c r="C72" s="1680"/>
      <c r="D72" s="1680"/>
      <c r="E72" s="1680"/>
      <c r="F72" s="1680"/>
      <c r="G72" s="1117"/>
      <c r="H72" s="30"/>
      <c r="I72" s="1510"/>
      <c r="J72" s="1681"/>
      <c r="K72" s="1681"/>
      <c r="L72" s="1512"/>
    </row>
    <row r="73" spans="1:12" ht="15.75" customHeight="1" x14ac:dyDescent="0.2">
      <c r="A73" s="16"/>
      <c r="B73" s="30" t="s">
        <v>33</v>
      </c>
      <c r="C73" s="1680" t="s">
        <v>445</v>
      </c>
      <c r="D73" s="1680"/>
      <c r="E73" s="1680"/>
      <c r="F73" s="1680"/>
      <c r="G73" s="1117"/>
      <c r="H73" s="30" t="s">
        <v>429</v>
      </c>
      <c r="I73" s="1510" t="s">
        <v>599</v>
      </c>
      <c r="J73" s="1681"/>
      <c r="K73" s="1681"/>
      <c r="L73" s="1512"/>
    </row>
    <row r="74" spans="1:12" ht="15.75" customHeight="1" x14ac:dyDescent="0.2">
      <c r="A74" s="16"/>
      <c r="B74" s="30"/>
      <c r="C74" s="1680" t="s">
        <v>446</v>
      </c>
      <c r="D74" s="1680"/>
      <c r="E74" s="1680"/>
      <c r="F74" s="1680"/>
      <c r="G74" s="1117"/>
      <c r="H74" s="30"/>
      <c r="I74" s="1510" t="s">
        <v>600</v>
      </c>
      <c r="J74" s="1681"/>
      <c r="K74" s="1681"/>
      <c r="L74" s="1512"/>
    </row>
    <row r="75" spans="1:12" ht="15.75" customHeight="1" x14ac:dyDescent="0.2">
      <c r="A75" s="16"/>
      <c r="B75" s="30"/>
      <c r="C75" s="1680"/>
      <c r="D75" s="1680"/>
      <c r="E75" s="1680"/>
      <c r="F75" s="1680"/>
      <c r="G75" s="1117"/>
      <c r="H75" s="30"/>
      <c r="I75" s="1510" t="s">
        <v>601</v>
      </c>
      <c r="J75" s="1681"/>
      <c r="K75" s="1681"/>
      <c r="L75" s="1512"/>
    </row>
    <row r="76" spans="1:12" ht="15.75" customHeight="1" x14ac:dyDescent="0.2">
      <c r="A76" s="16"/>
      <c r="B76" s="30"/>
      <c r="C76" s="1680"/>
      <c r="D76" s="1680"/>
      <c r="E76" s="1680"/>
      <c r="F76" s="1680"/>
      <c r="G76" s="1117"/>
      <c r="H76" s="30"/>
      <c r="I76" s="1510"/>
      <c r="J76" s="1681"/>
      <c r="K76" s="1681"/>
      <c r="L76" s="1512"/>
    </row>
    <row r="77" spans="1:12" ht="15.75" customHeight="1" x14ac:dyDescent="0.2">
      <c r="A77" s="16"/>
      <c r="B77" s="30" t="s">
        <v>33</v>
      </c>
      <c r="C77" s="1130" t="s">
        <v>396</v>
      </c>
      <c r="D77" s="1130"/>
      <c r="E77" s="1130"/>
      <c r="F77" s="1130"/>
      <c r="G77" s="1131"/>
      <c r="H77" s="30" t="s">
        <v>429</v>
      </c>
      <c r="I77" s="1522" t="s">
        <v>397</v>
      </c>
      <c r="J77" s="1682"/>
      <c r="K77" s="1682"/>
      <c r="L77" s="1524"/>
    </row>
    <row r="78" spans="1:12" ht="15.75" customHeight="1" x14ac:dyDescent="0.2">
      <c r="A78" s="16"/>
      <c r="B78" s="30"/>
      <c r="C78" s="1680" t="s">
        <v>398</v>
      </c>
      <c r="D78" s="1680"/>
      <c r="E78" s="1680"/>
      <c r="F78" s="1680"/>
      <c r="G78" s="1117"/>
      <c r="H78" s="30"/>
      <c r="I78" s="1522" t="s">
        <v>399</v>
      </c>
      <c r="J78" s="1682"/>
      <c r="K78" s="1682"/>
      <c r="L78" s="1524"/>
    </row>
    <row r="79" spans="1:12" ht="15.75" customHeight="1" x14ac:dyDescent="0.2">
      <c r="A79" s="16"/>
      <c r="B79" s="30"/>
      <c r="C79" s="1680"/>
      <c r="D79" s="1680"/>
      <c r="E79" s="1680"/>
      <c r="F79" s="1680"/>
      <c r="G79" s="1117"/>
      <c r="H79" s="30"/>
      <c r="I79" s="1510" t="s">
        <v>400</v>
      </c>
      <c r="J79" s="1681"/>
      <c r="K79" s="1681"/>
      <c r="L79" s="1512"/>
    </row>
    <row r="80" spans="1:12" ht="14.25" customHeight="1" x14ac:dyDescent="0.2">
      <c r="A80" s="16"/>
      <c r="B80" s="30"/>
      <c r="C80" s="1680"/>
      <c r="D80" s="1680"/>
      <c r="E80" s="1680"/>
      <c r="F80" s="1680"/>
      <c r="G80" s="1117"/>
      <c r="H80" s="30"/>
      <c r="I80" s="1510"/>
      <c r="J80" s="1681"/>
      <c r="K80" s="1681"/>
      <c r="L80" s="1512"/>
    </row>
    <row r="81" spans="1:12" ht="15.75" customHeight="1" x14ac:dyDescent="0.2">
      <c r="A81" s="16"/>
      <c r="B81" s="30" t="s">
        <v>33</v>
      </c>
      <c r="C81" s="1680" t="s">
        <v>401</v>
      </c>
      <c r="D81" s="1680"/>
      <c r="E81" s="1680"/>
      <c r="F81" s="1680"/>
      <c r="G81" s="1117"/>
      <c r="H81" s="30" t="s">
        <v>418</v>
      </c>
      <c r="I81" s="1510" t="s">
        <v>402</v>
      </c>
      <c r="J81" s="1681"/>
      <c r="K81" s="1681"/>
      <c r="L81" s="1512"/>
    </row>
    <row r="82" spans="1:12" ht="15.75" customHeight="1" x14ac:dyDescent="0.2">
      <c r="A82" s="16"/>
      <c r="B82" s="30"/>
      <c r="C82" s="1680" t="s">
        <v>403</v>
      </c>
      <c r="D82" s="1680"/>
      <c r="E82" s="1680"/>
      <c r="F82" s="1680"/>
      <c r="G82" s="1117"/>
      <c r="H82" s="30"/>
      <c r="I82" s="1510" t="s">
        <v>404</v>
      </c>
      <c r="J82" s="1681"/>
      <c r="K82" s="1681"/>
      <c r="L82" s="1512"/>
    </row>
    <row r="83" spans="1:12" ht="15.75" customHeight="1" x14ac:dyDescent="0.2">
      <c r="A83" s="16"/>
      <c r="B83" s="30"/>
      <c r="C83" s="1680" t="s">
        <v>398</v>
      </c>
      <c r="D83" s="1680"/>
      <c r="E83" s="1680"/>
      <c r="F83" s="1680"/>
      <c r="G83" s="1117"/>
      <c r="H83" s="30"/>
      <c r="I83" s="1510"/>
      <c r="J83" s="1681"/>
      <c r="K83" s="1681"/>
      <c r="L83" s="1512"/>
    </row>
    <row r="84" spans="1:12" ht="15.75" customHeight="1" x14ac:dyDescent="0.2">
      <c r="A84" s="16"/>
      <c r="B84" s="30"/>
      <c r="C84" s="1680"/>
      <c r="D84" s="1680"/>
      <c r="E84" s="1680"/>
      <c r="F84" s="1680"/>
      <c r="G84" s="1117"/>
      <c r="H84" s="30"/>
      <c r="I84" s="1510"/>
      <c r="J84" s="1681"/>
      <c r="K84" s="1681"/>
      <c r="L84" s="1512"/>
    </row>
    <row r="85" spans="1:12" ht="14.25" customHeight="1" x14ac:dyDescent="0.2">
      <c r="A85" s="31"/>
      <c r="B85" s="32"/>
      <c r="C85" s="1541"/>
      <c r="D85" s="1541"/>
      <c r="E85" s="1541"/>
      <c r="F85" s="1541"/>
      <c r="G85" s="1542"/>
      <c r="H85" s="32"/>
      <c r="I85" s="1677"/>
      <c r="J85" s="1678"/>
      <c r="K85" s="1678"/>
      <c r="L85" s="1679"/>
    </row>
    <row r="86" spans="1:12" s="624" customFormat="1" ht="14.4" x14ac:dyDescent="0.2"/>
    <row r="87" spans="1:12" s="624" customFormat="1" ht="14.4" x14ac:dyDescent="0.2"/>
    <row r="88" spans="1:12" s="624" customFormat="1" ht="14.4" x14ac:dyDescent="0.2">
      <c r="F88" s="625"/>
    </row>
    <row r="89" spans="1:12" s="624" customFormat="1" ht="14.4" x14ac:dyDescent="0.2"/>
    <row r="90" spans="1:12" s="624" customFormat="1" ht="14.4" x14ac:dyDescent="0.2"/>
    <row r="91" spans="1:12" s="624" customFormat="1" ht="14.4" x14ac:dyDescent="0.2"/>
    <row r="92" spans="1:12" s="624" customFormat="1" ht="14.4" x14ac:dyDescent="0.2"/>
    <row r="93" spans="1:12" s="624" customFormat="1" ht="14.4" x14ac:dyDescent="0.2"/>
    <row r="94" spans="1:12" s="624" customFormat="1" ht="14.4" x14ac:dyDescent="0.2"/>
    <row r="95" spans="1:12" s="624" customFormat="1" ht="14.4" x14ac:dyDescent="0.2"/>
    <row r="96" spans="1:12" s="624" customFormat="1" ht="14.4" x14ac:dyDescent="0.2"/>
    <row r="97" s="624" customFormat="1" ht="14.4" x14ac:dyDescent="0.2"/>
    <row r="98" s="624" customFormat="1" ht="14.4" x14ac:dyDescent="0.2"/>
    <row r="99" s="624" customFormat="1" ht="14.4" x14ac:dyDescent="0.2"/>
    <row r="100" s="624" customFormat="1" ht="14.4" x14ac:dyDescent="0.2"/>
    <row r="101" s="624" customFormat="1" ht="14.4" x14ac:dyDescent="0.2"/>
    <row r="102" s="624" customFormat="1" ht="14.4" x14ac:dyDescent="0.2"/>
    <row r="103" s="624" customFormat="1" ht="14.4" x14ac:dyDescent="0.2"/>
    <row r="104" s="624" customFormat="1" ht="14.4" x14ac:dyDescent="0.2"/>
    <row r="105" s="624" customFormat="1" ht="14.4" x14ac:dyDescent="0.2"/>
    <row r="106" s="624" customFormat="1" ht="14.4" x14ac:dyDescent="0.2"/>
    <row r="107" s="624" customFormat="1" ht="14.4" x14ac:dyDescent="0.2"/>
    <row r="108" s="624" customFormat="1" ht="14.4" x14ac:dyDescent="0.2"/>
    <row r="109" s="624" customFormat="1" ht="14.4" x14ac:dyDescent="0.2"/>
    <row r="110" s="624" customFormat="1" ht="14.4" x14ac:dyDescent="0.2"/>
    <row r="111" s="624" customFormat="1" ht="14.4" x14ac:dyDescent="0.2"/>
    <row r="112" s="624" customFormat="1" ht="14.4" x14ac:dyDescent="0.2"/>
    <row r="113" s="624" customFormat="1" ht="14.4" x14ac:dyDescent="0.2"/>
    <row r="114" s="624" customFormat="1" ht="14.4" x14ac:dyDescent="0.2"/>
    <row r="115" s="624" customFormat="1" ht="14.4" x14ac:dyDescent="0.2"/>
    <row r="116" s="624" customFormat="1" ht="14.4" x14ac:dyDescent="0.2"/>
    <row r="117" s="624" customFormat="1" ht="14.4" x14ac:dyDescent="0.2"/>
    <row r="118" s="624" customFormat="1" ht="14.4" x14ac:dyDescent="0.2"/>
    <row r="119" s="624" customFormat="1" ht="14.4" x14ac:dyDescent="0.2"/>
    <row r="120" s="624" customFormat="1" ht="14.4" x14ac:dyDescent="0.2"/>
    <row r="121" s="624" customFormat="1" ht="14.4" x14ac:dyDescent="0.2"/>
    <row r="122" s="624" customFormat="1" ht="14.4" x14ac:dyDescent="0.2"/>
    <row r="123" s="624" customFormat="1" ht="14.4" x14ac:dyDescent="0.2"/>
    <row r="124" s="624" customFormat="1" ht="14.4" x14ac:dyDescent="0.2"/>
    <row r="125" s="624" customFormat="1" ht="14.4" x14ac:dyDescent="0.2"/>
    <row r="126" s="624" customFormat="1" ht="14.4" x14ac:dyDescent="0.2"/>
    <row r="127" s="624" customFormat="1" ht="14.4" x14ac:dyDescent="0.2"/>
    <row r="128" s="624" customFormat="1" ht="14.4" x14ac:dyDescent="0.2"/>
    <row r="129" s="624" customFormat="1" ht="14.4" x14ac:dyDescent="0.2"/>
    <row r="130" s="624" customFormat="1" ht="14.4" x14ac:dyDescent="0.2"/>
    <row r="131" s="624" customFormat="1" ht="14.4" x14ac:dyDescent="0.2"/>
    <row r="132" s="624" customFormat="1" ht="14.4" x14ac:dyDescent="0.2"/>
    <row r="133" s="624" customFormat="1" ht="14.4" x14ac:dyDescent="0.2"/>
    <row r="134" s="624" customFormat="1" ht="14.4" x14ac:dyDescent="0.2"/>
    <row r="135" s="624" customFormat="1" ht="14.4" x14ac:dyDescent="0.2"/>
    <row r="136" s="624" customFormat="1" ht="14.4" x14ac:dyDescent="0.2"/>
    <row r="137" s="624" customFormat="1" ht="14.4" x14ac:dyDescent="0.2"/>
    <row r="138" s="624" customFormat="1" ht="14.4" x14ac:dyDescent="0.2"/>
    <row r="139" s="624" customFormat="1" ht="14.4" x14ac:dyDescent="0.2"/>
    <row r="140" s="624" customFormat="1" ht="14.4" x14ac:dyDescent="0.2"/>
    <row r="141" s="624" customFormat="1" ht="14.4" x14ac:dyDescent="0.2"/>
    <row r="142" s="624" customFormat="1" ht="14.4" x14ac:dyDescent="0.2"/>
    <row r="143" s="624" customFormat="1" ht="14.4" x14ac:dyDescent="0.2"/>
  </sheetData>
  <mergeCells count="152">
    <mergeCell ref="A1:L1"/>
    <mergeCell ref="A3:J3"/>
    <mergeCell ref="A5:L5"/>
    <mergeCell ref="B6:L6"/>
    <mergeCell ref="A7:L7"/>
    <mergeCell ref="B8:L8"/>
    <mergeCell ref="A17:A19"/>
    <mergeCell ref="B17:C17"/>
    <mergeCell ref="D17:L17"/>
    <mergeCell ref="D18:L18"/>
    <mergeCell ref="B19:C19"/>
    <mergeCell ref="B9:D9"/>
    <mergeCell ref="E9:F9"/>
    <mergeCell ref="B10:D10"/>
    <mergeCell ref="E10:F10"/>
    <mergeCell ref="B11:D11"/>
    <mergeCell ref="E11:F11"/>
    <mergeCell ref="D19:L19"/>
    <mergeCell ref="B20:C20"/>
    <mergeCell ref="D20:F20"/>
    <mergeCell ref="I20:L20"/>
    <mergeCell ref="B21:G21"/>
    <mergeCell ref="I21:L21"/>
    <mergeCell ref="B12:D12"/>
    <mergeCell ref="E12:F12"/>
    <mergeCell ref="B14:G14"/>
    <mergeCell ref="B15:G15"/>
    <mergeCell ref="B16:G16"/>
    <mergeCell ref="C25:G25"/>
    <mergeCell ref="I25:L25"/>
    <mergeCell ref="C26:G26"/>
    <mergeCell ref="I26:L26"/>
    <mergeCell ref="C27:G27"/>
    <mergeCell ref="I27:L27"/>
    <mergeCell ref="C22:G22"/>
    <mergeCell ref="I22:L22"/>
    <mergeCell ref="C23:G23"/>
    <mergeCell ref="I23:L23"/>
    <mergeCell ref="C24:G24"/>
    <mergeCell ref="I24:L24"/>
    <mergeCell ref="C32:G32"/>
    <mergeCell ref="I32:L32"/>
    <mergeCell ref="C33:G33"/>
    <mergeCell ref="I33:L33"/>
    <mergeCell ref="C34:G34"/>
    <mergeCell ref="I34:L34"/>
    <mergeCell ref="C28:G28"/>
    <mergeCell ref="I28:L28"/>
    <mergeCell ref="I29:L29"/>
    <mergeCell ref="C30:G30"/>
    <mergeCell ref="I30:L30"/>
    <mergeCell ref="C31:G31"/>
    <mergeCell ref="I31:L31"/>
    <mergeCell ref="C38:G38"/>
    <mergeCell ref="I38:L38"/>
    <mergeCell ref="C39:G39"/>
    <mergeCell ref="I39:L39"/>
    <mergeCell ref="C40:G40"/>
    <mergeCell ref="I40:L40"/>
    <mergeCell ref="C35:G35"/>
    <mergeCell ref="I35:L35"/>
    <mergeCell ref="C36:G36"/>
    <mergeCell ref="I36:L36"/>
    <mergeCell ref="C37:G37"/>
    <mergeCell ref="I37:L37"/>
    <mergeCell ref="C44:G44"/>
    <mergeCell ref="I44:L44"/>
    <mergeCell ref="C45:G45"/>
    <mergeCell ref="I45:L45"/>
    <mergeCell ref="C46:G46"/>
    <mergeCell ref="I46:L46"/>
    <mergeCell ref="C41:G41"/>
    <mergeCell ref="I41:L41"/>
    <mergeCell ref="C42:G42"/>
    <mergeCell ref="I42:L42"/>
    <mergeCell ref="C43:G43"/>
    <mergeCell ref="I43:L43"/>
    <mergeCell ref="C50:G50"/>
    <mergeCell ref="I50:L50"/>
    <mergeCell ref="C51:G51"/>
    <mergeCell ref="I51:L51"/>
    <mergeCell ref="I52:L52"/>
    <mergeCell ref="C53:G53"/>
    <mergeCell ref="I53:L53"/>
    <mergeCell ref="B47:G47"/>
    <mergeCell ref="I47:L47"/>
    <mergeCell ref="C48:G48"/>
    <mergeCell ref="I48:L48"/>
    <mergeCell ref="C49:G49"/>
    <mergeCell ref="I49:L49"/>
    <mergeCell ref="C57:G57"/>
    <mergeCell ref="I57:L57"/>
    <mergeCell ref="C58:G58"/>
    <mergeCell ref="I58:L58"/>
    <mergeCell ref="C59:G59"/>
    <mergeCell ref="I59:L59"/>
    <mergeCell ref="C54:G54"/>
    <mergeCell ref="I54:L54"/>
    <mergeCell ref="C55:G55"/>
    <mergeCell ref="I55:L55"/>
    <mergeCell ref="C56:G56"/>
    <mergeCell ref="I56:L56"/>
    <mergeCell ref="C64:G64"/>
    <mergeCell ref="I64:L64"/>
    <mergeCell ref="C65:G65"/>
    <mergeCell ref="I65:L65"/>
    <mergeCell ref="C66:G66"/>
    <mergeCell ref="I66:L66"/>
    <mergeCell ref="C61:G61"/>
    <mergeCell ref="I61:L61"/>
    <mergeCell ref="C62:G62"/>
    <mergeCell ref="I62:L62"/>
    <mergeCell ref="C63:G63"/>
    <mergeCell ref="I63:L63"/>
    <mergeCell ref="C70:G70"/>
    <mergeCell ref="I70:L70"/>
    <mergeCell ref="C71:G71"/>
    <mergeCell ref="I71:L71"/>
    <mergeCell ref="C72:G72"/>
    <mergeCell ref="I72:L72"/>
    <mergeCell ref="C67:G67"/>
    <mergeCell ref="I67:L67"/>
    <mergeCell ref="C68:G68"/>
    <mergeCell ref="I68:L68"/>
    <mergeCell ref="C69:G69"/>
    <mergeCell ref="I69:L69"/>
    <mergeCell ref="C76:G76"/>
    <mergeCell ref="I76:L76"/>
    <mergeCell ref="C77:G77"/>
    <mergeCell ref="I77:L77"/>
    <mergeCell ref="C78:G78"/>
    <mergeCell ref="I78:L78"/>
    <mergeCell ref="C73:G73"/>
    <mergeCell ref="I73:L73"/>
    <mergeCell ref="C74:G74"/>
    <mergeCell ref="I74:L74"/>
    <mergeCell ref="C75:G75"/>
    <mergeCell ref="I75:L75"/>
    <mergeCell ref="C85:G85"/>
    <mergeCell ref="I85:L85"/>
    <mergeCell ref="C82:G82"/>
    <mergeCell ref="I82:L82"/>
    <mergeCell ref="C83:G83"/>
    <mergeCell ref="I83:L83"/>
    <mergeCell ref="C84:G84"/>
    <mergeCell ref="I84:L84"/>
    <mergeCell ref="C79:G79"/>
    <mergeCell ref="I79:L79"/>
    <mergeCell ref="C80:G80"/>
    <mergeCell ref="I80:L80"/>
    <mergeCell ref="C81:G81"/>
    <mergeCell ref="I81:L81"/>
  </mergeCells>
  <phoneticPr fontId="3"/>
  <printOptions horizontalCentered="1"/>
  <pageMargins left="0.59055118110236227" right="0.59055118110236227" top="0.59055118110236227" bottom="0.59055118110236227" header="0.51181102362204722" footer="0.39370078740157483"/>
  <pageSetup paperSize="9" scale="97" fitToWidth="0" fitToHeight="0" orientation="portrait" verticalDpi="200" r:id="rId1"/>
  <headerFooter alignWithMargins="0"/>
  <rowBreaks count="1" manualBreakCount="1">
    <brk id="46" max="1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A170C-0DC7-4459-A008-5A464CC9B041}">
  <sheetPr>
    <tabColor theme="5" tint="0.59999389629810485"/>
  </sheetPr>
  <dimension ref="A1:M36"/>
  <sheetViews>
    <sheetView view="pageBreakPreview" zoomScaleNormal="130" zoomScaleSheetLayoutView="100" workbookViewId="0">
      <selection activeCell="N24" sqref="N24"/>
    </sheetView>
  </sheetViews>
  <sheetFormatPr defaultColWidth="9" defaultRowHeight="13.2" x14ac:dyDescent="0.2"/>
  <cols>
    <col min="1" max="1" width="18" style="217" customWidth="1"/>
    <col min="2" max="5" width="3.109375" style="217" customWidth="1"/>
    <col min="6" max="6" width="7.33203125" style="217" customWidth="1"/>
    <col min="7" max="10" width="9.6640625" style="217" customWidth="1"/>
    <col min="11" max="12" width="9" style="217" customWidth="1"/>
    <col min="13" max="16384" width="9" style="217"/>
  </cols>
  <sheetData>
    <row r="1" spans="1:13" ht="18" customHeight="1" x14ac:dyDescent="0.2">
      <c r="A1" s="1060" t="s">
        <v>138</v>
      </c>
      <c r="B1" s="1060"/>
      <c r="C1" s="1060"/>
      <c r="D1" s="1060"/>
      <c r="E1" s="1060"/>
      <c r="F1" s="1060"/>
      <c r="G1" s="1060"/>
      <c r="H1" s="1060"/>
      <c r="I1" s="1060"/>
      <c r="J1" s="1060"/>
      <c r="K1" s="1060"/>
      <c r="L1" s="1060"/>
    </row>
    <row r="2" spans="1:13" ht="10.5" customHeight="1" x14ac:dyDescent="0.2"/>
    <row r="3" spans="1:13" ht="18" customHeight="1" x14ac:dyDescent="0.2">
      <c r="A3" s="1061" t="s">
        <v>1272</v>
      </c>
      <c r="B3" s="1061"/>
      <c r="C3" s="1061"/>
      <c r="D3" s="1061"/>
      <c r="E3" s="1061"/>
      <c r="F3" s="1061"/>
      <c r="G3" s="1061"/>
      <c r="H3" s="1061"/>
      <c r="I3" s="1061"/>
      <c r="J3" s="1061"/>
      <c r="K3" s="218"/>
      <c r="L3" s="3"/>
    </row>
    <row r="4" spans="1:13" ht="10.5" customHeight="1" x14ac:dyDescent="0.2"/>
    <row r="5" spans="1:13" ht="16.5" customHeight="1" x14ac:dyDescent="0.2">
      <c r="A5" s="1062" t="s">
        <v>140</v>
      </c>
      <c r="B5" s="1063"/>
      <c r="C5" s="1063"/>
      <c r="D5" s="1063"/>
      <c r="E5" s="1063"/>
      <c r="F5" s="1063"/>
      <c r="G5" s="1063"/>
      <c r="H5" s="1063"/>
      <c r="I5" s="1063"/>
      <c r="J5" s="1063"/>
      <c r="K5" s="1063"/>
      <c r="L5" s="1064"/>
    </row>
    <row r="6" spans="1:13" ht="15" customHeight="1" x14ac:dyDescent="0.2">
      <c r="A6" s="347" t="s">
        <v>171</v>
      </c>
      <c r="B6" s="1557" t="s">
        <v>1273</v>
      </c>
      <c r="C6" s="1558"/>
      <c r="D6" s="1558"/>
      <c r="E6" s="1558"/>
      <c r="F6" s="1558"/>
      <c r="G6" s="1558"/>
      <c r="H6" s="1558"/>
      <c r="I6" s="1558"/>
      <c r="J6" s="1558"/>
      <c r="K6" s="1558"/>
      <c r="L6" s="1559"/>
      <c r="M6" s="217" t="s">
        <v>143</v>
      </c>
    </row>
    <row r="7" spans="1:13" ht="15" customHeight="1" x14ac:dyDescent="0.2">
      <c r="A7" s="359"/>
      <c r="B7" s="1560"/>
      <c r="C7" s="1561"/>
      <c r="D7" s="1561"/>
      <c r="E7" s="1561"/>
      <c r="F7" s="1561"/>
      <c r="G7" s="1561"/>
      <c r="H7" s="1561"/>
      <c r="I7" s="1561"/>
      <c r="J7" s="1561"/>
      <c r="K7" s="1561"/>
      <c r="L7" s="1562"/>
    </row>
    <row r="8" spans="1:13" ht="16.5" customHeight="1" x14ac:dyDescent="0.2">
      <c r="A8" s="1071" t="s">
        <v>144</v>
      </c>
      <c r="B8" s="1072"/>
      <c r="C8" s="1072"/>
      <c r="D8" s="1072"/>
      <c r="E8" s="1072"/>
      <c r="F8" s="1072"/>
      <c r="G8" s="1072"/>
      <c r="H8" s="1072"/>
      <c r="I8" s="1072"/>
      <c r="J8" s="1072"/>
      <c r="K8" s="1072"/>
      <c r="L8" s="1073"/>
    </row>
    <row r="9" spans="1:13" ht="45" customHeight="1" x14ac:dyDescent="0.2">
      <c r="A9" s="75" t="s">
        <v>145</v>
      </c>
      <c r="B9" s="1479" t="s">
        <v>1274</v>
      </c>
      <c r="C9" s="1480"/>
      <c r="D9" s="1480"/>
      <c r="E9" s="1480"/>
      <c r="F9" s="1480"/>
      <c r="G9" s="1480"/>
      <c r="H9" s="1480"/>
      <c r="I9" s="1480"/>
      <c r="J9" s="1480"/>
      <c r="K9" s="1480"/>
      <c r="L9" s="1481"/>
    </row>
    <row r="10" spans="1:13" ht="16.5" customHeight="1" x14ac:dyDescent="0.2">
      <c r="A10" s="53" t="s">
        <v>146</v>
      </c>
      <c r="B10" s="1566"/>
      <c r="C10" s="1567"/>
      <c r="D10" s="1568"/>
      <c r="E10" s="1572" t="s">
        <v>147</v>
      </c>
      <c r="F10" s="1573"/>
      <c r="G10" s="485" t="s">
        <v>10</v>
      </c>
      <c r="H10" s="485" t="s">
        <v>148</v>
      </c>
      <c r="I10" s="485" t="s">
        <v>149</v>
      </c>
      <c r="J10" s="263"/>
      <c r="K10" s="263"/>
      <c r="L10" s="264"/>
    </row>
    <row r="11" spans="1:13" ht="16.5" customHeight="1" x14ac:dyDescent="0.2">
      <c r="A11" s="248"/>
      <c r="B11" s="1572" t="s">
        <v>11</v>
      </c>
      <c r="C11" s="1574"/>
      <c r="D11" s="1573"/>
      <c r="E11" s="1575">
        <f>H11+I11</f>
        <v>100</v>
      </c>
      <c r="F11" s="1576"/>
      <c r="G11" s="413">
        <v>77</v>
      </c>
      <c r="H11" s="569">
        <v>100</v>
      </c>
      <c r="I11" s="569">
        <v>0</v>
      </c>
      <c r="J11" s="266"/>
      <c r="K11" s="266"/>
      <c r="L11" s="388"/>
    </row>
    <row r="12" spans="1:13" ht="16.5" customHeight="1" x14ac:dyDescent="0.2">
      <c r="A12" s="248"/>
      <c r="B12" s="1572" t="s">
        <v>12</v>
      </c>
      <c r="C12" s="1574"/>
      <c r="D12" s="1573"/>
      <c r="E12" s="1575">
        <f>H12+I12</f>
        <v>74</v>
      </c>
      <c r="F12" s="1576"/>
      <c r="G12" s="413">
        <v>58</v>
      </c>
      <c r="H12" s="569">
        <v>74</v>
      </c>
      <c r="I12" s="569">
        <v>0</v>
      </c>
      <c r="J12" s="266"/>
      <c r="K12" s="266"/>
      <c r="L12" s="388"/>
    </row>
    <row r="13" spans="1:13" ht="16.5" customHeight="1" x14ac:dyDescent="0.2">
      <c r="A13" s="248"/>
      <c r="B13" s="1563" t="s">
        <v>13</v>
      </c>
      <c r="C13" s="1564"/>
      <c r="D13" s="1565"/>
      <c r="E13" s="1492">
        <f>E12/E11*100</f>
        <v>74</v>
      </c>
      <c r="F13" s="1493"/>
      <c r="G13" s="366">
        <f>G12/G11*100</f>
        <v>75.324675324675326</v>
      </c>
      <c r="H13" s="15">
        <f t="shared" ref="H13" si="0">H12/H11*100</f>
        <v>74</v>
      </c>
      <c r="I13" s="15"/>
      <c r="J13" s="266"/>
      <c r="K13" s="266"/>
      <c r="L13" s="388"/>
    </row>
    <row r="14" spans="1:13" ht="16.5" customHeight="1" x14ac:dyDescent="0.2">
      <c r="A14" s="248"/>
      <c r="B14" s="555"/>
      <c r="C14" s="556"/>
      <c r="D14" s="556"/>
      <c r="E14" s="556"/>
      <c r="F14" s="556"/>
      <c r="G14" s="556"/>
      <c r="H14" s="557"/>
      <c r="I14" s="557"/>
      <c r="J14" s="558"/>
      <c r="K14" s="266"/>
      <c r="L14" s="388"/>
    </row>
    <row r="15" spans="1:13" ht="16.5" customHeight="1" x14ac:dyDescent="0.2">
      <c r="A15" s="248"/>
      <c r="B15" s="1566"/>
      <c r="C15" s="1567"/>
      <c r="D15" s="1567"/>
      <c r="E15" s="1567"/>
      <c r="F15" s="1567"/>
      <c r="G15" s="1568"/>
      <c r="H15" s="485" t="s">
        <v>14</v>
      </c>
      <c r="I15" s="485" t="s">
        <v>10</v>
      </c>
      <c r="J15" s="485" t="s">
        <v>15</v>
      </c>
      <c r="K15" s="266"/>
      <c r="L15" s="388"/>
    </row>
    <row r="16" spans="1:13" ht="16.5" customHeight="1" x14ac:dyDescent="0.2">
      <c r="A16" s="248"/>
      <c r="B16" s="1569" t="s">
        <v>135</v>
      </c>
      <c r="C16" s="1570"/>
      <c r="D16" s="1570"/>
      <c r="E16" s="1570"/>
      <c r="F16" s="1570"/>
      <c r="G16" s="1571"/>
      <c r="H16" s="407">
        <f>0.835211267605634*100</f>
        <v>83.521126760563405</v>
      </c>
      <c r="I16" s="407">
        <v>81.400000000000006</v>
      </c>
      <c r="J16" s="151">
        <f>H16-I16</f>
        <v>2.1211267605633992</v>
      </c>
      <c r="K16" s="266"/>
      <c r="L16" s="388"/>
    </row>
    <row r="17" spans="1:13" ht="10.5" customHeight="1" x14ac:dyDescent="0.2">
      <c r="A17" s="392"/>
      <c r="B17" s="1579" t="s">
        <v>136</v>
      </c>
      <c r="C17" s="1580"/>
      <c r="D17" s="1580"/>
      <c r="E17" s="1580"/>
      <c r="F17" s="1580"/>
      <c r="G17" s="1581"/>
      <c r="H17" s="407">
        <v>4.2025494672754942</v>
      </c>
      <c r="I17" s="407">
        <v>4.2</v>
      </c>
      <c r="J17" s="151">
        <f>H17-I17</f>
        <v>2.5494672754939884E-3</v>
      </c>
      <c r="K17" s="393"/>
      <c r="L17" s="394"/>
    </row>
    <row r="18" spans="1:13" ht="16.5" customHeight="1" x14ac:dyDescent="0.2">
      <c r="A18" s="1083" t="s">
        <v>18</v>
      </c>
      <c r="B18" s="1085" t="s">
        <v>19</v>
      </c>
      <c r="C18" s="1086"/>
      <c r="D18" s="1582" t="s">
        <v>1275</v>
      </c>
      <c r="E18" s="1583"/>
      <c r="F18" s="1583"/>
      <c r="G18" s="1583"/>
      <c r="H18" s="1583"/>
      <c r="I18" s="1583"/>
      <c r="J18" s="1583"/>
      <c r="K18" s="1583"/>
      <c r="L18" s="1584"/>
      <c r="M18" s="21"/>
    </row>
    <row r="19" spans="1:13" ht="16.5" customHeight="1" x14ac:dyDescent="0.2">
      <c r="A19" s="1238"/>
      <c r="B19" s="340"/>
      <c r="C19" s="341"/>
      <c r="D19" s="1585" t="s">
        <v>1148</v>
      </c>
      <c r="E19" s="1586"/>
      <c r="F19" s="1586"/>
      <c r="G19" s="1586"/>
      <c r="H19" s="1586"/>
      <c r="I19" s="1586"/>
      <c r="J19" s="1586"/>
      <c r="K19" s="1586"/>
      <c r="L19" s="1587"/>
      <c r="M19" s="21"/>
    </row>
    <row r="20" spans="1:13" ht="16.5" customHeight="1" x14ac:dyDescent="0.2">
      <c r="A20" s="1084"/>
      <c r="B20" s="1090" t="s">
        <v>20</v>
      </c>
      <c r="C20" s="1091"/>
      <c r="D20" s="1479" t="s">
        <v>794</v>
      </c>
      <c r="E20" s="1588"/>
      <c r="F20" s="1588"/>
      <c r="G20" s="1588"/>
      <c r="H20" s="1588"/>
      <c r="I20" s="1588"/>
      <c r="J20" s="1588"/>
      <c r="K20" s="1588"/>
      <c r="L20" s="1589"/>
    </row>
    <row r="21" spans="1:13" s="21" customFormat="1" ht="16.5" customHeight="1" x14ac:dyDescent="0.2">
      <c r="A21" s="75" t="s">
        <v>153</v>
      </c>
      <c r="B21" s="1077" t="s">
        <v>22</v>
      </c>
      <c r="C21" s="1077"/>
      <c r="D21" s="1503" t="s">
        <v>176</v>
      </c>
      <c r="E21" s="1504"/>
      <c r="F21" s="1505"/>
      <c r="G21" s="52" t="s">
        <v>23</v>
      </c>
      <c r="H21" s="141" t="s">
        <v>31</v>
      </c>
      <c r="I21" s="1114" t="s">
        <v>24</v>
      </c>
      <c r="J21" s="1114"/>
      <c r="K21" s="1114"/>
      <c r="L21" s="1114"/>
      <c r="M21" s="217"/>
    </row>
    <row r="22" spans="1:13" s="21" customFormat="1" ht="16.5" customHeight="1" x14ac:dyDescent="0.2">
      <c r="A22" s="53" t="s">
        <v>156</v>
      </c>
      <c r="B22" s="1078" t="s">
        <v>26</v>
      </c>
      <c r="C22" s="1079"/>
      <c r="D22" s="1079"/>
      <c r="E22" s="1079"/>
      <c r="F22" s="1079"/>
      <c r="G22" s="1080"/>
      <c r="H22" s="355" t="s">
        <v>27</v>
      </c>
      <c r="I22" s="1078" t="s">
        <v>28</v>
      </c>
      <c r="J22" s="1079"/>
      <c r="K22" s="1079"/>
      <c r="L22" s="1080"/>
      <c r="M22" s="217"/>
    </row>
    <row r="23" spans="1:13" ht="16.5" customHeight="1" x14ac:dyDescent="0.2">
      <c r="A23" s="248"/>
      <c r="B23" s="559"/>
      <c r="C23" s="1577"/>
      <c r="D23" s="1577"/>
      <c r="E23" s="1577"/>
      <c r="F23" s="1577"/>
      <c r="G23" s="1578"/>
      <c r="H23" s="30"/>
      <c r="I23" s="1286"/>
      <c r="J23" s="1287"/>
      <c r="K23" s="1287"/>
      <c r="L23" s="1288"/>
    </row>
    <row r="24" spans="1:13" ht="16.5" customHeight="1" x14ac:dyDescent="0.2">
      <c r="A24" s="265"/>
      <c r="B24" s="35" t="s">
        <v>157</v>
      </c>
      <c r="C24" s="1590" t="s">
        <v>1822</v>
      </c>
      <c r="D24" s="1590"/>
      <c r="E24" s="1590"/>
      <c r="F24" s="1590"/>
      <c r="G24" s="1591"/>
      <c r="H24" s="30"/>
      <c r="I24" s="1120"/>
      <c r="J24" s="1115"/>
      <c r="K24" s="1115"/>
      <c r="L24" s="1122"/>
    </row>
    <row r="25" spans="1:13" ht="16.5" customHeight="1" x14ac:dyDescent="0.2">
      <c r="A25" s="265"/>
      <c r="B25" s="35" t="s">
        <v>33</v>
      </c>
      <c r="C25" s="1590" t="s">
        <v>1276</v>
      </c>
      <c r="D25" s="1590"/>
      <c r="E25" s="1590"/>
      <c r="F25" s="1590"/>
      <c r="G25" s="1591"/>
      <c r="H25" s="30" t="s">
        <v>1277</v>
      </c>
      <c r="I25" s="1120" t="s">
        <v>32</v>
      </c>
      <c r="J25" s="1115"/>
      <c r="K25" s="1115"/>
      <c r="L25" s="1122"/>
    </row>
    <row r="26" spans="1:13" ht="10.5" customHeight="1" x14ac:dyDescent="0.2">
      <c r="A26" s="265"/>
      <c r="B26" s="35"/>
      <c r="C26" s="1590" t="s">
        <v>225</v>
      </c>
      <c r="D26" s="1590"/>
      <c r="E26" s="1590"/>
      <c r="F26" s="1590"/>
      <c r="G26" s="1591"/>
      <c r="H26" s="30"/>
      <c r="I26" s="1120" t="s">
        <v>1278</v>
      </c>
      <c r="J26" s="1115"/>
      <c r="K26" s="1115"/>
      <c r="L26" s="1122"/>
    </row>
    <row r="27" spans="1:13" ht="16.5" customHeight="1" x14ac:dyDescent="0.2">
      <c r="A27" s="265"/>
      <c r="B27" s="35"/>
      <c r="C27" s="1590" t="s">
        <v>1279</v>
      </c>
      <c r="D27" s="1590"/>
      <c r="E27" s="1590"/>
      <c r="F27" s="1590"/>
      <c r="G27" s="1591"/>
      <c r="H27" s="30"/>
      <c r="I27" s="1120" t="s">
        <v>1280</v>
      </c>
      <c r="J27" s="1115"/>
      <c r="K27" s="1115"/>
      <c r="L27" s="1122"/>
    </row>
    <row r="28" spans="1:13" ht="16.5" customHeight="1" x14ac:dyDescent="0.2">
      <c r="A28" s="265"/>
      <c r="B28" s="35"/>
      <c r="C28" s="560"/>
      <c r="D28" s="560"/>
      <c r="E28" s="560"/>
      <c r="F28" s="560"/>
      <c r="G28" s="561"/>
      <c r="H28" s="30"/>
      <c r="I28" s="346"/>
      <c r="J28" s="382"/>
      <c r="K28" s="382"/>
      <c r="L28" s="383"/>
    </row>
    <row r="29" spans="1:13" ht="13.65" customHeight="1" x14ac:dyDescent="0.2">
      <c r="A29" s="265"/>
      <c r="B29" s="35" t="s">
        <v>33</v>
      </c>
      <c r="C29" s="1592" t="s">
        <v>1281</v>
      </c>
      <c r="D29" s="1592"/>
      <c r="E29" s="1592"/>
      <c r="F29" s="1592"/>
      <c r="G29" s="1593"/>
      <c r="H29" s="418" t="s">
        <v>1783</v>
      </c>
      <c r="I29" s="1120" t="s">
        <v>1282</v>
      </c>
      <c r="J29" s="1115"/>
      <c r="K29" s="1115"/>
      <c r="L29" s="1122"/>
    </row>
    <row r="30" spans="1:13" ht="16.5" customHeight="1" x14ac:dyDescent="0.2">
      <c r="A30" s="265"/>
      <c r="B30" s="35"/>
      <c r="C30" s="1590" t="s">
        <v>1283</v>
      </c>
      <c r="D30" s="1590"/>
      <c r="E30" s="1590"/>
      <c r="F30" s="1590"/>
      <c r="G30" s="1591"/>
      <c r="H30" s="418"/>
      <c r="I30" s="1120" t="s">
        <v>1284</v>
      </c>
      <c r="J30" s="1115"/>
      <c r="K30" s="1115"/>
      <c r="L30" s="1122"/>
    </row>
    <row r="31" spans="1:13" ht="22.5" customHeight="1" x14ac:dyDescent="0.2">
      <c r="A31" s="265"/>
      <c r="B31" s="35"/>
      <c r="C31" s="1590" t="s">
        <v>225</v>
      </c>
      <c r="D31" s="1590"/>
      <c r="E31" s="1590"/>
      <c r="F31" s="1590"/>
      <c r="G31" s="1591"/>
      <c r="H31" s="418"/>
      <c r="I31" s="1120" t="s">
        <v>1285</v>
      </c>
      <c r="J31" s="1115"/>
      <c r="K31" s="1115"/>
      <c r="L31" s="1122"/>
    </row>
    <row r="32" spans="1:13" ht="16.5" customHeight="1" x14ac:dyDescent="0.2">
      <c r="A32" s="265"/>
      <c r="B32" s="35"/>
      <c r="C32" s="1592" t="s">
        <v>1286</v>
      </c>
      <c r="D32" s="1592"/>
      <c r="E32" s="1592"/>
      <c r="F32" s="1592"/>
      <c r="G32" s="1593"/>
      <c r="H32" s="30"/>
      <c r="I32" s="1120" t="s">
        <v>1287</v>
      </c>
      <c r="J32" s="1115"/>
      <c r="K32" s="1115"/>
      <c r="L32" s="1122"/>
    </row>
    <row r="33" spans="1:12" ht="16.5" customHeight="1" x14ac:dyDescent="0.2">
      <c r="A33" s="399"/>
      <c r="B33" s="562"/>
      <c r="C33" s="1597"/>
      <c r="D33" s="1597"/>
      <c r="E33" s="1597"/>
      <c r="F33" s="1597"/>
      <c r="G33" s="1598"/>
      <c r="H33" s="32"/>
      <c r="I33" s="1540"/>
      <c r="J33" s="1541"/>
      <c r="K33" s="1541"/>
      <c r="L33" s="1542"/>
    </row>
    <row r="34" spans="1:12" ht="13.65" customHeight="1" x14ac:dyDescent="0.2"/>
    <row r="35" spans="1:12" ht="16.5" customHeight="1" x14ac:dyDescent="0.2"/>
    <row r="36" spans="1:12" ht="18.75" customHeight="1" x14ac:dyDescent="0.2"/>
  </sheetData>
  <mergeCells count="48">
    <mergeCell ref="C31:G31"/>
    <mergeCell ref="I31:L31"/>
    <mergeCell ref="C32:G32"/>
    <mergeCell ref="I32:L32"/>
    <mergeCell ref="C33:G33"/>
    <mergeCell ref="I33:L33"/>
    <mergeCell ref="C27:G27"/>
    <mergeCell ref="I27:L27"/>
    <mergeCell ref="C29:G29"/>
    <mergeCell ref="I29:L29"/>
    <mergeCell ref="C30:G30"/>
    <mergeCell ref="I30:L30"/>
    <mergeCell ref="C24:G24"/>
    <mergeCell ref="I24:L24"/>
    <mergeCell ref="C25:G25"/>
    <mergeCell ref="I25:L25"/>
    <mergeCell ref="C26:G26"/>
    <mergeCell ref="I26:L26"/>
    <mergeCell ref="C23:G23"/>
    <mergeCell ref="I23:L23"/>
    <mergeCell ref="B17:G17"/>
    <mergeCell ref="A18:A20"/>
    <mergeCell ref="B18:C18"/>
    <mergeCell ref="D18:L18"/>
    <mergeCell ref="D19:L19"/>
    <mergeCell ref="B20:C20"/>
    <mergeCell ref="D20:L20"/>
    <mergeCell ref="B21:C21"/>
    <mergeCell ref="D21:F21"/>
    <mergeCell ref="I21:L21"/>
    <mergeCell ref="B22:G22"/>
    <mergeCell ref="I22:L22"/>
    <mergeCell ref="B16:G16"/>
    <mergeCell ref="B10:D10"/>
    <mergeCell ref="E10:F10"/>
    <mergeCell ref="B11:D11"/>
    <mergeCell ref="E11:F11"/>
    <mergeCell ref="B12:D12"/>
    <mergeCell ref="E12:F12"/>
    <mergeCell ref="B13:D13"/>
    <mergeCell ref="E13:F13"/>
    <mergeCell ref="B15:G15"/>
    <mergeCell ref="B9:L9"/>
    <mergeCell ref="A1:L1"/>
    <mergeCell ref="A3:J3"/>
    <mergeCell ref="A5:L5"/>
    <mergeCell ref="B6:L7"/>
    <mergeCell ref="A8:L8"/>
  </mergeCells>
  <phoneticPr fontId="3"/>
  <conditionalFormatting sqref="H16">
    <cfRule type="cellIs" dxfId="143" priority="11" operator="lessThanOrEqual">
      <formula>0</formula>
    </cfRule>
  </conditionalFormatting>
  <conditionalFormatting sqref="H17">
    <cfRule type="cellIs" dxfId="142" priority="10" operator="lessThanOrEqual">
      <formula>0</formula>
    </cfRule>
  </conditionalFormatting>
  <conditionalFormatting sqref="H11:H12">
    <cfRule type="cellIs" dxfId="141" priority="6" operator="lessThanOrEqual">
      <formula>0</formula>
    </cfRule>
  </conditionalFormatting>
  <conditionalFormatting sqref="I16">
    <cfRule type="cellIs" dxfId="140" priority="5" operator="lessThanOrEqual">
      <formula>0</formula>
    </cfRule>
  </conditionalFormatting>
  <conditionalFormatting sqref="I17">
    <cfRule type="cellIs" dxfId="139" priority="4" operator="lessThanOrEqual">
      <formula>0</formula>
    </cfRule>
  </conditionalFormatting>
  <printOptions horizontalCentered="1"/>
  <pageMargins left="0.39370078740157483" right="0.39370078740157483" top="0.39370078740157483" bottom="0.39370078740157483" header="0.51181102362204722" footer="0.19685039370078741"/>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C0993-074B-47DC-ADDB-B2DA0C4C14B5}">
  <sheetPr>
    <tabColor theme="5" tint="0.59999389629810485"/>
  </sheetPr>
  <dimension ref="A1:X32"/>
  <sheetViews>
    <sheetView view="pageBreakPreview" zoomScaleNormal="130" zoomScaleSheetLayoutView="100" workbookViewId="0">
      <selection activeCell="Q20" sqref="Q20"/>
    </sheetView>
  </sheetViews>
  <sheetFormatPr defaultColWidth="9" defaultRowHeight="13.2" x14ac:dyDescent="0.2"/>
  <cols>
    <col min="1" max="1" width="19.44140625" style="217" customWidth="1"/>
    <col min="2" max="4" width="3.33203125" style="217" customWidth="1"/>
    <col min="5" max="5" width="3" style="217" customWidth="1"/>
    <col min="6" max="6" width="6" style="217" customWidth="1"/>
    <col min="7" max="10" width="9" style="217"/>
    <col min="11" max="11" width="8" style="217" customWidth="1"/>
    <col min="12" max="12" width="9.6640625" style="217" customWidth="1"/>
    <col min="13" max="13" width="0.6640625" style="217" customWidth="1"/>
    <col min="14" max="14" width="6.33203125" style="217" customWidth="1"/>
    <col min="15" max="15" width="3.33203125" style="217" bestFit="1" customWidth="1"/>
    <col min="16" max="16384" width="9" style="217"/>
  </cols>
  <sheetData>
    <row r="1" spans="1:13" ht="18" customHeight="1" x14ac:dyDescent="0.2">
      <c r="A1" s="1060" t="s">
        <v>338</v>
      </c>
      <c r="B1" s="1060"/>
      <c r="C1" s="1060"/>
      <c r="D1" s="1060"/>
      <c r="E1" s="1060"/>
      <c r="F1" s="1060"/>
      <c r="G1" s="1060"/>
      <c r="H1" s="1060"/>
      <c r="I1" s="1060"/>
      <c r="J1" s="1060"/>
      <c r="K1" s="1060"/>
      <c r="L1" s="1060"/>
    </row>
    <row r="2" spans="1:13" ht="18" customHeight="1" x14ac:dyDescent="0.2"/>
    <row r="3" spans="1:13" ht="18" customHeight="1" x14ac:dyDescent="0.2">
      <c r="A3" s="1061" t="s">
        <v>615</v>
      </c>
      <c r="B3" s="1061"/>
      <c r="C3" s="1061"/>
      <c r="D3" s="1061"/>
      <c r="E3" s="1061"/>
      <c r="F3" s="1061"/>
      <c r="G3" s="1061"/>
      <c r="H3" s="1061"/>
      <c r="I3" s="1061"/>
      <c r="J3" s="1061"/>
      <c r="K3" s="218"/>
      <c r="L3" s="3"/>
    </row>
    <row r="4" spans="1:13" ht="16.5" customHeight="1" x14ac:dyDescent="0.2"/>
    <row r="5" spans="1:13" ht="16.5" customHeight="1" x14ac:dyDescent="0.2">
      <c r="A5" s="1062" t="s">
        <v>2</v>
      </c>
      <c r="B5" s="1063"/>
      <c r="C5" s="1063"/>
      <c r="D5" s="1063"/>
      <c r="E5" s="1063"/>
      <c r="F5" s="1063"/>
      <c r="G5" s="1063"/>
      <c r="H5" s="1063"/>
      <c r="I5" s="1063"/>
      <c r="J5" s="1063"/>
      <c r="K5" s="1063"/>
      <c r="L5" s="1064"/>
    </row>
    <row r="6" spans="1:13" ht="18" customHeight="1" x14ac:dyDescent="0.2">
      <c r="A6" s="347" t="s">
        <v>3</v>
      </c>
      <c r="B6" s="1065" t="s">
        <v>616</v>
      </c>
      <c r="C6" s="1066"/>
      <c r="D6" s="1066"/>
      <c r="E6" s="1066"/>
      <c r="F6" s="1066"/>
      <c r="G6" s="1066"/>
      <c r="H6" s="1066"/>
      <c r="I6" s="1066"/>
      <c r="J6" s="1066"/>
      <c r="K6" s="1066"/>
      <c r="L6" s="1067"/>
      <c r="M6" s="217" t="s">
        <v>5</v>
      </c>
    </row>
    <row r="7" spans="1:13" ht="18" customHeight="1" x14ac:dyDescent="0.2">
      <c r="A7" s="359"/>
      <c r="B7" s="1068"/>
      <c r="C7" s="1069"/>
      <c r="D7" s="1069"/>
      <c r="E7" s="1069"/>
      <c r="F7" s="1069"/>
      <c r="G7" s="1069"/>
      <c r="H7" s="1069"/>
      <c r="I7" s="1069"/>
      <c r="J7" s="1069"/>
      <c r="K7" s="1069"/>
      <c r="L7" s="1070"/>
    </row>
    <row r="8" spans="1:13" ht="16.5" customHeight="1" x14ac:dyDescent="0.2">
      <c r="A8" s="1071" t="s">
        <v>6</v>
      </c>
      <c r="B8" s="1072"/>
      <c r="C8" s="1072"/>
      <c r="D8" s="1072"/>
      <c r="E8" s="1072"/>
      <c r="F8" s="1072"/>
      <c r="G8" s="1072"/>
      <c r="H8" s="1072"/>
      <c r="I8" s="1072"/>
      <c r="J8" s="1072"/>
      <c r="K8" s="1072"/>
      <c r="L8" s="1073"/>
    </row>
    <row r="9" spans="1:13" ht="16.5" customHeight="1" x14ac:dyDescent="0.2">
      <c r="A9" s="75" t="s">
        <v>7</v>
      </c>
      <c r="B9" s="1057" t="s">
        <v>617</v>
      </c>
      <c r="C9" s="1058"/>
      <c r="D9" s="1058"/>
      <c r="E9" s="1058"/>
      <c r="F9" s="1058"/>
      <c r="G9" s="1058"/>
      <c r="H9" s="1058"/>
      <c r="I9" s="1058"/>
      <c r="J9" s="1058"/>
      <c r="K9" s="1058"/>
      <c r="L9" s="1059"/>
    </row>
    <row r="10" spans="1:13" ht="16.5" customHeight="1" x14ac:dyDescent="0.2">
      <c r="A10" s="53" t="s">
        <v>8</v>
      </c>
      <c r="B10" s="1074"/>
      <c r="C10" s="1075"/>
      <c r="D10" s="1076"/>
      <c r="E10" s="1077" t="s">
        <v>618</v>
      </c>
      <c r="F10" s="1077"/>
      <c r="G10" s="52" t="s">
        <v>619</v>
      </c>
      <c r="H10" s="52" t="s">
        <v>148</v>
      </c>
      <c r="I10" s="52" t="s">
        <v>149</v>
      </c>
      <c r="K10" s="263"/>
      <c r="L10" s="264"/>
    </row>
    <row r="11" spans="1:13" ht="16.5" customHeight="1" x14ac:dyDescent="0.2">
      <c r="A11" s="248"/>
      <c r="B11" s="1078" t="s">
        <v>11</v>
      </c>
      <c r="C11" s="1079"/>
      <c r="D11" s="1080"/>
      <c r="E11" s="1081">
        <v>309</v>
      </c>
      <c r="F11" s="1081"/>
      <c r="G11" s="386">
        <v>265</v>
      </c>
      <c r="H11" s="387"/>
      <c r="I11" s="387"/>
      <c r="K11" s="266"/>
      <c r="L11" s="388"/>
    </row>
    <row r="12" spans="1:13" ht="16.5" customHeight="1" x14ac:dyDescent="0.2">
      <c r="A12" s="248"/>
      <c r="B12" s="1078" t="s">
        <v>12</v>
      </c>
      <c r="C12" s="1079"/>
      <c r="D12" s="1080"/>
      <c r="E12" s="1082"/>
      <c r="F12" s="1082"/>
      <c r="G12" s="387"/>
      <c r="H12" s="387"/>
      <c r="I12" s="387"/>
      <c r="K12" s="266"/>
      <c r="L12" s="388"/>
    </row>
    <row r="13" spans="1:13" ht="16.5" customHeight="1" x14ac:dyDescent="0.2">
      <c r="A13" s="248"/>
      <c r="B13" s="1101" t="s">
        <v>13</v>
      </c>
      <c r="C13" s="1102"/>
      <c r="D13" s="1103"/>
      <c r="E13" s="1104"/>
      <c r="F13" s="1104"/>
      <c r="G13" s="389"/>
      <c r="H13" s="389"/>
      <c r="I13" s="389"/>
      <c r="K13" s="266"/>
      <c r="L13" s="388"/>
    </row>
    <row r="14" spans="1:13" ht="16.5" customHeight="1" x14ac:dyDescent="0.2">
      <c r="A14" s="248"/>
      <c r="B14" s="265"/>
      <c r="C14" s="266"/>
      <c r="D14" s="266"/>
      <c r="E14" s="266"/>
      <c r="F14" s="266"/>
      <c r="G14" s="266"/>
      <c r="H14" s="266"/>
      <c r="I14" s="266"/>
      <c r="J14" s="266"/>
      <c r="K14" s="266"/>
      <c r="L14" s="388"/>
    </row>
    <row r="15" spans="1:13" ht="16.5" customHeight="1" x14ac:dyDescent="0.2">
      <c r="A15" s="248"/>
      <c r="B15" s="1074"/>
      <c r="C15" s="1075"/>
      <c r="D15" s="1075"/>
      <c r="E15" s="1075"/>
      <c r="F15" s="1075"/>
      <c r="G15" s="1076"/>
      <c r="H15" s="52" t="s">
        <v>14</v>
      </c>
      <c r="I15" s="52" t="s">
        <v>10</v>
      </c>
      <c r="J15" s="52" t="s">
        <v>15</v>
      </c>
      <c r="K15" s="266"/>
      <c r="L15" s="388"/>
    </row>
    <row r="16" spans="1:13" ht="16.5" customHeight="1" x14ac:dyDescent="0.2">
      <c r="A16" s="248"/>
      <c r="B16" s="1105" t="s">
        <v>135</v>
      </c>
      <c r="C16" s="1106"/>
      <c r="D16" s="1106"/>
      <c r="E16" s="1106"/>
      <c r="F16" s="1106"/>
      <c r="G16" s="1107"/>
      <c r="H16" s="390">
        <v>84.1</v>
      </c>
      <c r="I16" s="390">
        <v>82.1</v>
      </c>
      <c r="J16" s="391">
        <f>H16-I16</f>
        <v>2</v>
      </c>
      <c r="K16" s="266"/>
      <c r="L16" s="388"/>
    </row>
    <row r="17" spans="1:24" ht="16.5" customHeight="1" x14ac:dyDescent="0.2">
      <c r="A17" s="392"/>
      <c r="B17" s="1108" t="s">
        <v>136</v>
      </c>
      <c r="C17" s="1109"/>
      <c r="D17" s="1109"/>
      <c r="E17" s="1109"/>
      <c r="F17" s="1109"/>
      <c r="G17" s="1110"/>
      <c r="H17" s="390">
        <v>4.3</v>
      </c>
      <c r="I17" s="390">
        <v>4.3</v>
      </c>
      <c r="J17" s="391">
        <f>H17-I17</f>
        <v>0</v>
      </c>
      <c r="K17" s="393"/>
      <c r="L17" s="394"/>
    </row>
    <row r="18" spans="1:24" s="21" customFormat="1" ht="16.5" customHeight="1" x14ac:dyDescent="0.2">
      <c r="A18" s="1083" t="s">
        <v>18</v>
      </c>
      <c r="B18" s="1085" t="s">
        <v>19</v>
      </c>
      <c r="C18" s="1086"/>
      <c r="D18" s="1087" t="s">
        <v>621</v>
      </c>
      <c r="E18" s="1088"/>
      <c r="F18" s="1088"/>
      <c r="G18" s="1088"/>
      <c r="H18" s="1088"/>
      <c r="I18" s="1088"/>
      <c r="J18" s="1088"/>
      <c r="K18" s="1088"/>
      <c r="L18" s="1089"/>
      <c r="Q18" s="217"/>
      <c r="R18" s="217"/>
      <c r="S18" s="217"/>
      <c r="T18" s="217"/>
      <c r="U18" s="217"/>
      <c r="V18" s="217"/>
      <c r="W18" s="217"/>
      <c r="X18" s="217"/>
    </row>
    <row r="19" spans="1:24" ht="16.5" customHeight="1" x14ac:dyDescent="0.2">
      <c r="A19" s="1084"/>
      <c r="B19" s="1090" t="s">
        <v>20</v>
      </c>
      <c r="C19" s="1091"/>
      <c r="D19" s="1092" t="s">
        <v>622</v>
      </c>
      <c r="E19" s="1093"/>
      <c r="F19" s="1093"/>
      <c r="G19" s="1093"/>
      <c r="H19" s="1093"/>
      <c r="I19" s="1093"/>
      <c r="J19" s="1093"/>
      <c r="K19" s="1093"/>
      <c r="L19" s="1094"/>
    </row>
    <row r="20" spans="1:24" ht="16.5" customHeight="1" x14ac:dyDescent="0.2">
      <c r="A20" s="75" t="s">
        <v>21</v>
      </c>
      <c r="B20" s="1077" t="s">
        <v>22</v>
      </c>
      <c r="C20" s="1077"/>
      <c r="D20" s="1111" t="s">
        <v>449</v>
      </c>
      <c r="E20" s="1112"/>
      <c r="F20" s="1113"/>
      <c r="G20" s="52" t="s">
        <v>23</v>
      </c>
      <c r="H20" s="395" t="s">
        <v>371</v>
      </c>
      <c r="I20" s="1114" t="s">
        <v>24</v>
      </c>
      <c r="J20" s="1114"/>
      <c r="K20" s="1114"/>
      <c r="L20" s="1114"/>
    </row>
    <row r="21" spans="1:24" ht="16.5" customHeight="1" x14ac:dyDescent="0.2">
      <c r="A21" s="53" t="s">
        <v>25</v>
      </c>
      <c r="B21" s="1078" t="s">
        <v>26</v>
      </c>
      <c r="C21" s="1079"/>
      <c r="D21" s="1079"/>
      <c r="E21" s="1079"/>
      <c r="F21" s="1079"/>
      <c r="G21" s="1080"/>
      <c r="H21" s="355" t="s">
        <v>27</v>
      </c>
      <c r="I21" s="1078" t="s">
        <v>28</v>
      </c>
      <c r="J21" s="1079"/>
      <c r="K21" s="1079"/>
      <c r="L21" s="1080"/>
    </row>
    <row r="22" spans="1:24" ht="26.25" customHeight="1" x14ac:dyDescent="0.2">
      <c r="A22" s="248"/>
      <c r="B22" s="396" t="s">
        <v>29</v>
      </c>
      <c r="C22" s="1095" t="s">
        <v>623</v>
      </c>
      <c r="D22" s="1096"/>
      <c r="E22" s="1096"/>
      <c r="F22" s="1096"/>
      <c r="G22" s="1097"/>
      <c r="H22" s="30" t="s">
        <v>449</v>
      </c>
      <c r="I22" s="1098" t="s">
        <v>624</v>
      </c>
      <c r="J22" s="1099"/>
      <c r="K22" s="1099"/>
      <c r="L22" s="1100"/>
    </row>
    <row r="23" spans="1:24" ht="16.5" customHeight="1" x14ac:dyDescent="0.2">
      <c r="A23" s="265"/>
      <c r="B23" s="397"/>
      <c r="C23" s="1118"/>
      <c r="D23" s="1118"/>
      <c r="E23" s="1118"/>
      <c r="F23" s="1118"/>
      <c r="G23" s="1119"/>
      <c r="H23" s="398"/>
      <c r="I23" s="1120" t="s">
        <v>625</v>
      </c>
      <c r="J23" s="1121"/>
      <c r="K23" s="1121"/>
      <c r="L23" s="1122"/>
    </row>
    <row r="24" spans="1:24" ht="16.5" customHeight="1" x14ac:dyDescent="0.2">
      <c r="A24" s="265"/>
      <c r="B24" s="30"/>
      <c r="C24" s="1115"/>
      <c r="D24" s="1116"/>
      <c r="E24" s="1116"/>
      <c r="F24" s="1116"/>
      <c r="G24" s="1117"/>
      <c r="H24" s="30"/>
      <c r="I24" s="270" t="s">
        <v>1770</v>
      </c>
      <c r="J24" s="720"/>
      <c r="K24" s="720"/>
      <c r="L24" s="404"/>
    </row>
    <row r="25" spans="1:24" ht="16.5" customHeight="1" x14ac:dyDescent="0.2">
      <c r="A25" s="265"/>
      <c r="B25" s="397"/>
      <c r="C25" s="1118"/>
      <c r="D25" s="1118"/>
      <c r="E25" s="1118"/>
      <c r="F25" s="1118"/>
      <c r="G25" s="1119"/>
      <c r="H25" s="30"/>
      <c r="I25" s="270"/>
      <c r="J25" s="720"/>
      <c r="K25" s="720"/>
      <c r="L25" s="404"/>
    </row>
    <row r="26" spans="1:24" ht="16.5" customHeight="1" x14ac:dyDescent="0.2">
      <c r="A26" s="265"/>
      <c r="B26" s="30" t="s">
        <v>299</v>
      </c>
      <c r="C26" s="1115" t="s">
        <v>45</v>
      </c>
      <c r="D26" s="1116"/>
      <c r="E26" s="1116"/>
      <c r="F26" s="1116"/>
      <c r="G26" s="1117"/>
      <c r="H26" s="30" t="s">
        <v>632</v>
      </c>
      <c r="I26" s="1120" t="s">
        <v>1767</v>
      </c>
      <c r="J26" s="1121"/>
      <c r="K26" s="1121"/>
      <c r="L26" s="1122"/>
    </row>
    <row r="27" spans="1:24" ht="16.5" customHeight="1" x14ac:dyDescent="0.2">
      <c r="A27" s="265"/>
      <c r="B27" s="30"/>
      <c r="C27" s="1115" t="s">
        <v>1766</v>
      </c>
      <c r="D27" s="1116"/>
      <c r="E27" s="1116"/>
      <c r="F27" s="1116"/>
      <c r="G27" s="1117"/>
      <c r="H27" s="30"/>
      <c r="I27" s="715"/>
      <c r="J27" s="716"/>
      <c r="K27" s="716"/>
      <c r="L27" s="717"/>
    </row>
    <row r="28" spans="1:24" ht="16.5" customHeight="1" x14ac:dyDescent="0.2">
      <c r="A28" s="265"/>
      <c r="B28" s="30"/>
      <c r="C28" s="1115"/>
      <c r="D28" s="1116"/>
      <c r="E28" s="1116"/>
      <c r="F28" s="1116"/>
      <c r="G28" s="1117"/>
      <c r="H28" s="30" t="s">
        <v>100</v>
      </c>
      <c r="I28" s="718" t="s">
        <v>1768</v>
      </c>
      <c r="J28" s="716"/>
      <c r="K28" s="716"/>
      <c r="L28" s="717"/>
    </row>
    <row r="29" spans="1:24" ht="16.5" customHeight="1" x14ac:dyDescent="0.2">
      <c r="A29" s="265"/>
      <c r="B29" s="30"/>
      <c r="C29" s="1115"/>
      <c r="D29" s="1116"/>
      <c r="E29" s="1116"/>
      <c r="F29" s="1116"/>
      <c r="G29" s="1117"/>
      <c r="H29" s="30"/>
      <c r="I29" s="1120"/>
      <c r="J29" s="1115"/>
      <c r="K29" s="1115"/>
      <c r="L29" s="1122"/>
    </row>
    <row r="30" spans="1:24" ht="14.4" customHeight="1" x14ac:dyDescent="0.2">
      <c r="A30" s="265"/>
      <c r="B30" s="30"/>
      <c r="C30" s="1115"/>
      <c r="D30" s="1116"/>
      <c r="E30" s="1116"/>
      <c r="F30" s="1116"/>
      <c r="G30" s="1117"/>
      <c r="H30" s="30" t="s">
        <v>47</v>
      </c>
      <c r="I30" s="1120" t="s">
        <v>1769</v>
      </c>
      <c r="J30" s="1115"/>
      <c r="K30" s="1115"/>
      <c r="L30" s="1122"/>
    </row>
    <row r="31" spans="1:24" ht="16.5" customHeight="1" x14ac:dyDescent="0.2">
      <c r="A31" s="399"/>
      <c r="B31" s="400"/>
      <c r="C31" s="1123"/>
      <c r="D31" s="1123"/>
      <c r="E31" s="1123"/>
      <c r="F31" s="1123"/>
      <c r="G31" s="1124"/>
      <c r="H31" s="401"/>
      <c r="I31" s="31"/>
      <c r="J31" s="721"/>
      <c r="K31" s="721"/>
      <c r="L31" s="722"/>
    </row>
    <row r="32" spans="1:24" ht="16.95" customHeight="1" x14ac:dyDescent="0.2">
      <c r="A32" s="263"/>
      <c r="B32" s="402"/>
      <c r="C32" s="335"/>
      <c r="D32" s="335"/>
      <c r="E32" s="335"/>
      <c r="F32" s="335"/>
      <c r="G32" s="335"/>
      <c r="H32" s="402"/>
      <c r="I32" s="335"/>
      <c r="J32" s="335"/>
      <c r="K32" s="335"/>
      <c r="L32" s="335"/>
    </row>
  </sheetData>
  <mergeCells count="42">
    <mergeCell ref="I30:L30"/>
    <mergeCell ref="C31:G31"/>
    <mergeCell ref="C30:G30"/>
    <mergeCell ref="I29:L29"/>
    <mergeCell ref="C29:G29"/>
    <mergeCell ref="C28:G28"/>
    <mergeCell ref="C25:G25"/>
    <mergeCell ref="C27:G27"/>
    <mergeCell ref="C23:G23"/>
    <mergeCell ref="I23:L23"/>
    <mergeCell ref="C24:G24"/>
    <mergeCell ref="I26:L26"/>
    <mergeCell ref="C26:G26"/>
    <mergeCell ref="C22:G22"/>
    <mergeCell ref="I22:L22"/>
    <mergeCell ref="B13:D13"/>
    <mergeCell ref="E13:F13"/>
    <mergeCell ref="B15:G15"/>
    <mergeCell ref="B16:G16"/>
    <mergeCell ref="B17:G17"/>
    <mergeCell ref="B20:C20"/>
    <mergeCell ref="D20:F20"/>
    <mergeCell ref="I20:L20"/>
    <mergeCell ref="B21:G21"/>
    <mergeCell ref="I21:L21"/>
    <mergeCell ref="A18:A19"/>
    <mergeCell ref="B18:C18"/>
    <mergeCell ref="D18:L18"/>
    <mergeCell ref="B19:C19"/>
    <mergeCell ref="D19:L19"/>
    <mergeCell ref="B10:D10"/>
    <mergeCell ref="E10:F10"/>
    <mergeCell ref="B11:D11"/>
    <mergeCell ref="E11:F11"/>
    <mergeCell ref="B12:D12"/>
    <mergeCell ref="E12:F12"/>
    <mergeCell ref="B9:L9"/>
    <mergeCell ref="A1:L1"/>
    <mergeCell ref="A3:J3"/>
    <mergeCell ref="A5:L5"/>
    <mergeCell ref="B6:L7"/>
    <mergeCell ref="A8:L8"/>
  </mergeCells>
  <phoneticPr fontId="3"/>
  <printOptions horizontalCentered="1"/>
  <pageMargins left="0.59055118110236227" right="0.59055118110236227" top="0.59055118110236227" bottom="0.59055118110236227" header="0.51181102362204722" footer="0.39370078740157483"/>
  <pageSetup paperSize="9" scale="98"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18F8B-3ACE-49E2-9ECD-0E31F2E166B8}">
  <sheetPr>
    <tabColor theme="5" tint="0.59999389629810485"/>
  </sheetPr>
  <dimension ref="A1:AB32"/>
  <sheetViews>
    <sheetView view="pageBreakPreview" zoomScaleNormal="130" zoomScaleSheetLayoutView="100" workbookViewId="0">
      <selection activeCell="T11" sqref="T11"/>
    </sheetView>
  </sheetViews>
  <sheetFormatPr defaultColWidth="9" defaultRowHeight="13.2" x14ac:dyDescent="0.2"/>
  <cols>
    <col min="1" max="1" width="17.6640625" style="217" customWidth="1"/>
    <col min="2" max="5" width="3.33203125" style="217" customWidth="1"/>
    <col min="6" max="6" width="6.33203125" style="217" customWidth="1"/>
    <col min="7" max="7" width="9.109375" style="217" customWidth="1"/>
    <col min="8" max="8" width="12.88671875" style="217" bestFit="1" customWidth="1"/>
    <col min="9" max="12" width="9.109375" style="217" customWidth="1"/>
    <col min="13" max="13" width="9" style="217"/>
    <col min="14" max="14" width="6.3320312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13" ht="18" customHeight="1" x14ac:dyDescent="0.2">
      <c r="A1" s="1060" t="s">
        <v>0</v>
      </c>
      <c r="B1" s="1060"/>
      <c r="C1" s="1060"/>
      <c r="D1" s="1060"/>
      <c r="E1" s="1060"/>
      <c r="F1" s="1060"/>
      <c r="G1" s="1060"/>
      <c r="H1" s="1060"/>
      <c r="I1" s="1060"/>
      <c r="J1" s="1060"/>
      <c r="K1" s="1060"/>
      <c r="L1" s="1060"/>
    </row>
    <row r="2" spans="1:13" ht="16.5" customHeight="1" x14ac:dyDescent="0.2"/>
    <row r="3" spans="1:13" ht="18" customHeight="1" x14ac:dyDescent="0.2">
      <c r="A3" s="1632" t="s">
        <v>774</v>
      </c>
      <c r="B3" s="1632"/>
      <c r="C3" s="1632"/>
      <c r="D3" s="1632"/>
      <c r="E3" s="1632"/>
      <c r="F3" s="1632"/>
      <c r="G3" s="1632"/>
      <c r="H3" s="1632"/>
      <c r="I3" s="1632"/>
      <c r="J3" s="1632"/>
      <c r="K3" s="218"/>
      <c r="L3" s="3"/>
    </row>
    <row r="4" spans="1:13" ht="16.5" customHeight="1" x14ac:dyDescent="0.2"/>
    <row r="5" spans="1:13" ht="16.5" customHeight="1" x14ac:dyDescent="0.2">
      <c r="A5" s="1062" t="s">
        <v>2</v>
      </c>
      <c r="B5" s="1063"/>
      <c r="C5" s="1063"/>
      <c r="D5" s="1063"/>
      <c r="E5" s="1063"/>
      <c r="F5" s="1063"/>
      <c r="G5" s="1063"/>
      <c r="H5" s="1063"/>
      <c r="I5" s="1063"/>
      <c r="J5" s="1063"/>
      <c r="K5" s="1063"/>
      <c r="L5" s="1064"/>
    </row>
    <row r="6" spans="1:13" s="219" customFormat="1" ht="16.5" customHeight="1" x14ac:dyDescent="0.2">
      <c r="A6" s="54" t="s">
        <v>171</v>
      </c>
      <c r="B6" s="1633" t="s">
        <v>775</v>
      </c>
      <c r="C6" s="1634"/>
      <c r="D6" s="1634"/>
      <c r="E6" s="1634"/>
      <c r="F6" s="1634"/>
      <c r="G6" s="1634"/>
      <c r="H6" s="1634"/>
      <c r="I6" s="1634"/>
      <c r="J6" s="1634"/>
      <c r="K6" s="1634"/>
      <c r="L6" s="1635"/>
      <c r="M6" s="219" t="s">
        <v>143</v>
      </c>
    </row>
    <row r="7" spans="1:13" s="219" customFormat="1" ht="21.75" customHeight="1" x14ac:dyDescent="0.2">
      <c r="A7" s="56"/>
      <c r="B7" s="1636"/>
      <c r="C7" s="1637"/>
      <c r="D7" s="1637"/>
      <c r="E7" s="1637"/>
      <c r="F7" s="1637"/>
      <c r="G7" s="1637"/>
      <c r="H7" s="1637"/>
      <c r="I7" s="1637"/>
      <c r="J7" s="1637"/>
      <c r="K7" s="1637"/>
      <c r="L7" s="1638"/>
    </row>
    <row r="8" spans="1:13" ht="16.5" customHeight="1" x14ac:dyDescent="0.2">
      <c r="A8" s="1220" t="s">
        <v>6</v>
      </c>
      <c r="B8" s="1221"/>
      <c r="C8" s="1221"/>
      <c r="D8" s="1221"/>
      <c r="E8" s="1221"/>
      <c r="F8" s="1221"/>
      <c r="G8" s="1221"/>
      <c r="H8" s="1221"/>
      <c r="I8" s="1221"/>
      <c r="J8" s="1221"/>
      <c r="K8" s="1221"/>
      <c r="L8" s="1222"/>
    </row>
    <row r="9" spans="1:13" s="219" customFormat="1" ht="22.5" customHeight="1" x14ac:dyDescent="0.2">
      <c r="A9" s="57" t="s">
        <v>145</v>
      </c>
      <c r="B9" s="1629" t="s">
        <v>776</v>
      </c>
      <c r="C9" s="1630"/>
      <c r="D9" s="1630"/>
      <c r="E9" s="1630"/>
      <c r="F9" s="1630"/>
      <c r="G9" s="1630"/>
      <c r="H9" s="1630"/>
      <c r="I9" s="1630"/>
      <c r="J9" s="1630"/>
      <c r="K9" s="1630"/>
      <c r="L9" s="1631"/>
    </row>
    <row r="10" spans="1:13" ht="16.5" customHeight="1" x14ac:dyDescent="0.2">
      <c r="A10" s="247" t="s">
        <v>146</v>
      </c>
      <c r="B10" s="1644"/>
      <c r="C10" s="1645"/>
      <c r="D10" s="1646"/>
      <c r="E10" s="1647" t="s">
        <v>147</v>
      </c>
      <c r="F10" s="1648"/>
      <c r="G10" s="220" t="s">
        <v>629</v>
      </c>
      <c r="H10" s="220" t="s">
        <v>148</v>
      </c>
      <c r="I10" s="375" t="s">
        <v>149</v>
      </c>
      <c r="J10" s="265"/>
      <c r="K10" s="266"/>
      <c r="L10" s="404"/>
    </row>
    <row r="11" spans="1:13" ht="16.5" customHeight="1" x14ac:dyDescent="0.2">
      <c r="A11" s="248"/>
      <c r="B11" s="1647" t="s">
        <v>11</v>
      </c>
      <c r="C11" s="1649"/>
      <c r="D11" s="1648"/>
      <c r="E11" s="1709">
        <f>H11+I11</f>
        <v>730</v>
      </c>
      <c r="F11" s="1710"/>
      <c r="G11" s="226">
        <v>743</v>
      </c>
      <c r="H11" s="226">
        <v>729</v>
      </c>
      <c r="I11" s="226">
        <v>1</v>
      </c>
      <c r="J11" s="266"/>
      <c r="K11" s="266"/>
      <c r="L11" s="404"/>
    </row>
    <row r="12" spans="1:13" ht="16.5" customHeight="1" x14ac:dyDescent="0.2">
      <c r="A12" s="248"/>
      <c r="B12" s="1647" t="s">
        <v>630</v>
      </c>
      <c r="C12" s="1649"/>
      <c r="D12" s="1648"/>
      <c r="E12" s="1709">
        <f>H12+I12</f>
        <v>593</v>
      </c>
      <c r="F12" s="1710"/>
      <c r="G12" s="226">
        <v>583</v>
      </c>
      <c r="H12" s="226">
        <v>592</v>
      </c>
      <c r="I12" s="226">
        <v>1</v>
      </c>
      <c r="J12" s="266"/>
      <c r="K12" s="266"/>
      <c r="L12" s="404"/>
    </row>
    <row r="13" spans="1:13" ht="16.5" customHeight="1" x14ac:dyDescent="0.2">
      <c r="A13" s="248"/>
      <c r="B13" s="1652" t="s">
        <v>183</v>
      </c>
      <c r="C13" s="1653"/>
      <c r="D13" s="1654"/>
      <c r="E13" s="1492">
        <f>E12/E11*100</f>
        <v>81.232876712328775</v>
      </c>
      <c r="F13" s="1493"/>
      <c r="G13" s="366">
        <f t="shared" ref="G13:I13" si="0">G12/G11*100</f>
        <v>78.465679676985204</v>
      </c>
      <c r="H13" s="366">
        <f t="shared" si="0"/>
        <v>81.207133058984908</v>
      </c>
      <c r="I13" s="366">
        <f t="shared" si="0"/>
        <v>100</v>
      </c>
      <c r="J13" s="266"/>
      <c r="K13" s="266"/>
      <c r="L13" s="404"/>
    </row>
    <row r="14" spans="1:13" ht="16.5" customHeight="1" x14ac:dyDescent="0.2">
      <c r="A14" s="248"/>
      <c r="B14" s="405"/>
      <c r="C14" s="406"/>
      <c r="D14" s="406"/>
      <c r="E14" s="63"/>
      <c r="F14" s="63"/>
      <c r="G14" s="64"/>
      <c r="H14" s="64"/>
      <c r="I14" s="64"/>
      <c r="J14" s="65"/>
      <c r="K14" s="266"/>
      <c r="L14" s="388"/>
    </row>
    <row r="15" spans="1:13" ht="16.5" customHeight="1" x14ac:dyDescent="0.2">
      <c r="A15" s="248"/>
      <c r="B15" s="1074"/>
      <c r="C15" s="1075"/>
      <c r="D15" s="1075"/>
      <c r="E15" s="1075"/>
      <c r="F15" s="1075"/>
      <c r="G15" s="1076"/>
      <c r="H15" s="52" t="s">
        <v>14</v>
      </c>
      <c r="I15" s="220" t="s">
        <v>629</v>
      </c>
      <c r="J15" s="52" t="s">
        <v>15</v>
      </c>
      <c r="K15" s="266"/>
      <c r="L15" s="388"/>
    </row>
    <row r="16" spans="1:13" ht="16.5" customHeight="1" x14ac:dyDescent="0.2">
      <c r="A16" s="248"/>
      <c r="B16" s="1105" t="s">
        <v>135</v>
      </c>
      <c r="C16" s="1106"/>
      <c r="D16" s="1106"/>
      <c r="E16" s="1106"/>
      <c r="F16" s="1106"/>
      <c r="G16" s="1107"/>
      <c r="H16" s="407">
        <v>82</v>
      </c>
      <c r="I16" s="407">
        <v>83.9</v>
      </c>
      <c r="J16" s="151">
        <f>H16-I16</f>
        <v>-1.9000000000000057</v>
      </c>
      <c r="K16" s="266"/>
      <c r="L16" s="388"/>
    </row>
    <row r="17" spans="1:28" ht="16.5" customHeight="1" x14ac:dyDescent="0.2">
      <c r="A17" s="392"/>
      <c r="B17" s="1108" t="s">
        <v>136</v>
      </c>
      <c r="C17" s="1109"/>
      <c r="D17" s="1109"/>
      <c r="E17" s="1109"/>
      <c r="F17" s="1109"/>
      <c r="G17" s="1110"/>
      <c r="H17" s="407">
        <v>4.2</v>
      </c>
      <c r="I17" s="407">
        <v>4.2</v>
      </c>
      <c r="J17" s="454">
        <f>H17-I17</f>
        <v>0</v>
      </c>
      <c r="K17" s="393"/>
      <c r="L17" s="394"/>
    </row>
    <row r="18" spans="1:28" s="21" customFormat="1" ht="16.5" customHeight="1" x14ac:dyDescent="0.2">
      <c r="A18" s="47" t="s">
        <v>18</v>
      </c>
      <c r="B18" s="1639" t="s">
        <v>19</v>
      </c>
      <c r="C18" s="1640"/>
      <c r="D18" s="1641" t="s">
        <v>777</v>
      </c>
      <c r="E18" s="1642"/>
      <c r="F18" s="1642"/>
      <c r="G18" s="1642"/>
      <c r="H18" s="1642"/>
      <c r="I18" s="1642"/>
      <c r="J18" s="1642"/>
      <c r="K18" s="1642"/>
      <c r="L18" s="1643"/>
    </row>
    <row r="19" spans="1:28" ht="16.5" customHeight="1" x14ac:dyDescent="0.2">
      <c r="A19" s="92"/>
      <c r="B19" s="1655" t="s">
        <v>174</v>
      </c>
      <c r="C19" s="1656"/>
      <c r="D19" s="1657" t="s">
        <v>449</v>
      </c>
      <c r="E19" s="1658"/>
      <c r="F19" s="1658"/>
      <c r="G19" s="1658"/>
      <c r="H19" s="1658"/>
      <c r="I19" s="1658"/>
      <c r="J19" s="1658"/>
      <c r="K19" s="1658"/>
      <c r="L19" s="1659"/>
      <c r="W19" s="242"/>
      <c r="X19" s="1230"/>
      <c r="Y19" s="1230"/>
      <c r="Z19" s="1230"/>
      <c r="AA19" s="1230"/>
      <c r="AB19" s="1230"/>
    </row>
    <row r="20" spans="1:28" ht="16.5" customHeight="1" x14ac:dyDescent="0.2">
      <c r="A20" s="244" t="s">
        <v>21</v>
      </c>
      <c r="B20" s="1660" t="s">
        <v>22</v>
      </c>
      <c r="C20" s="1660"/>
      <c r="D20" s="1661" t="s">
        <v>449</v>
      </c>
      <c r="E20" s="1662"/>
      <c r="F20" s="1663"/>
      <c r="G20" s="381" t="s">
        <v>23</v>
      </c>
      <c r="H20" s="246" t="s">
        <v>103</v>
      </c>
      <c r="I20" s="1664" t="s">
        <v>24</v>
      </c>
      <c r="J20" s="1664"/>
      <c r="K20" s="1664"/>
      <c r="L20" s="1664"/>
      <c r="W20" s="242"/>
      <c r="X20" s="1230"/>
      <c r="Y20" s="1230"/>
      <c r="Z20" s="1230"/>
      <c r="AA20" s="1230"/>
      <c r="AB20" s="1230"/>
    </row>
    <row r="21" spans="1:28" ht="16.5" customHeight="1" x14ac:dyDescent="0.2">
      <c r="A21" s="247" t="s">
        <v>25</v>
      </c>
      <c r="B21" s="1078" t="s">
        <v>26</v>
      </c>
      <c r="C21" s="1079"/>
      <c r="D21" s="1079"/>
      <c r="E21" s="1079"/>
      <c r="F21" s="1079"/>
      <c r="G21" s="1080"/>
      <c r="H21" s="319" t="s">
        <v>27</v>
      </c>
      <c r="I21" s="1078" t="s">
        <v>28</v>
      </c>
      <c r="J21" s="1079"/>
      <c r="K21" s="1079"/>
      <c r="L21" s="1080"/>
      <c r="W21" s="242"/>
      <c r="X21" s="1230"/>
      <c r="Y21" s="1230"/>
      <c r="Z21" s="1230"/>
      <c r="AA21" s="1230"/>
      <c r="AB21" s="1230"/>
    </row>
    <row r="22" spans="1:28" s="219" customFormat="1" ht="16.5" customHeight="1" x14ac:dyDescent="0.2">
      <c r="A22" s="222"/>
      <c r="B22" s="249" t="s">
        <v>157</v>
      </c>
      <c r="C22" s="1665" t="s">
        <v>1823</v>
      </c>
      <c r="D22" s="1665"/>
      <c r="E22" s="1665"/>
      <c r="F22" s="1665"/>
      <c r="G22" s="1666"/>
      <c r="H22" s="249"/>
      <c r="I22" s="1667"/>
      <c r="J22" s="1668"/>
      <c r="K22" s="1668"/>
      <c r="L22" s="1669"/>
    </row>
    <row r="23" spans="1:28" s="219" customFormat="1" ht="16.5" customHeight="1" x14ac:dyDescent="0.2">
      <c r="A23" s="222"/>
      <c r="B23" s="249"/>
      <c r="C23" s="1116" t="s">
        <v>1750</v>
      </c>
      <c r="D23" s="1116"/>
      <c r="E23" s="1116"/>
      <c r="F23" s="1116"/>
      <c r="G23" s="1117"/>
      <c r="H23" s="249" t="s">
        <v>779</v>
      </c>
      <c r="I23" s="1120" t="s">
        <v>778</v>
      </c>
      <c r="J23" s="1115"/>
      <c r="K23" s="1115"/>
      <c r="L23" s="1122"/>
    </row>
    <row r="24" spans="1:28" s="219" customFormat="1" ht="16.5" customHeight="1" x14ac:dyDescent="0.2">
      <c r="A24" s="222"/>
      <c r="B24" s="249"/>
      <c r="C24" s="1670"/>
      <c r="D24" s="1670"/>
      <c r="E24" s="1670"/>
      <c r="F24" s="1670"/>
      <c r="G24" s="1671"/>
      <c r="H24" s="253"/>
      <c r="I24" s="1120"/>
      <c r="J24" s="1115"/>
      <c r="K24" s="1115"/>
      <c r="L24" s="1122"/>
    </row>
    <row r="25" spans="1:28" s="219" customFormat="1" ht="16.5" customHeight="1" x14ac:dyDescent="0.2">
      <c r="A25" s="222"/>
      <c r="B25" s="249" t="s">
        <v>157</v>
      </c>
      <c r="C25" s="1672" t="s">
        <v>1824</v>
      </c>
      <c r="D25" s="1672"/>
      <c r="E25" s="1672"/>
      <c r="F25" s="1672"/>
      <c r="G25" s="1673"/>
      <c r="H25" s="253"/>
      <c r="I25" s="1120"/>
      <c r="J25" s="1115"/>
      <c r="K25" s="1115"/>
      <c r="L25" s="1122"/>
    </row>
    <row r="26" spans="1:28" s="219" customFormat="1" ht="16.5" customHeight="1" x14ac:dyDescent="0.2">
      <c r="A26" s="222"/>
      <c r="B26" s="249"/>
      <c r="C26" s="1230" t="s">
        <v>780</v>
      </c>
      <c r="D26" s="1230"/>
      <c r="E26" s="1230"/>
      <c r="F26" s="1230"/>
      <c r="G26" s="1131"/>
      <c r="H26" s="253" t="s">
        <v>74</v>
      </c>
      <c r="I26" s="1120" t="s">
        <v>781</v>
      </c>
      <c r="J26" s="1115"/>
      <c r="K26" s="1115"/>
      <c r="L26" s="1122"/>
    </row>
    <row r="27" spans="1:28" s="219" customFormat="1" ht="16.5" customHeight="1" x14ac:dyDescent="0.2">
      <c r="A27" s="222"/>
      <c r="B27" s="249"/>
      <c r="C27" s="1230" t="s">
        <v>782</v>
      </c>
      <c r="D27" s="1230"/>
      <c r="E27" s="1230"/>
      <c r="F27" s="1230"/>
      <c r="G27" s="1131"/>
      <c r="H27" s="249"/>
      <c r="I27" s="1120" t="s">
        <v>783</v>
      </c>
      <c r="J27" s="1115"/>
      <c r="K27" s="1115"/>
      <c r="L27" s="1122"/>
    </row>
    <row r="28" spans="1:28" s="219" customFormat="1" ht="16.5" customHeight="1" x14ac:dyDescent="0.2">
      <c r="A28" s="222"/>
      <c r="B28" s="249"/>
      <c r="C28" s="1115" t="s">
        <v>784</v>
      </c>
      <c r="D28" s="1116"/>
      <c r="E28" s="1116"/>
      <c r="F28" s="1116"/>
      <c r="G28" s="1117"/>
      <c r="H28" s="249"/>
      <c r="I28" s="1120" t="s">
        <v>785</v>
      </c>
      <c r="J28" s="1115"/>
      <c r="K28" s="1115"/>
      <c r="L28" s="1122"/>
    </row>
    <row r="29" spans="1:28" s="219" customFormat="1" ht="16.5" customHeight="1" x14ac:dyDescent="0.2">
      <c r="A29" s="222"/>
      <c r="B29" s="249"/>
      <c r="C29" s="377" t="s">
        <v>786</v>
      </c>
      <c r="D29" s="377"/>
      <c r="E29" s="377"/>
      <c r="F29" s="377"/>
      <c r="G29" s="378"/>
      <c r="H29" s="249"/>
      <c r="I29" s="1120" t="s">
        <v>787</v>
      </c>
      <c r="J29" s="1115"/>
      <c r="K29" s="1115"/>
      <c r="L29" s="1122"/>
    </row>
    <row r="30" spans="1:28" s="219" customFormat="1" ht="16.5" customHeight="1" x14ac:dyDescent="0.2">
      <c r="A30" s="222"/>
      <c r="B30" s="249"/>
      <c r="C30" s="377" t="s">
        <v>788</v>
      </c>
      <c r="D30" s="377"/>
      <c r="E30" s="377"/>
      <c r="F30" s="377"/>
      <c r="G30" s="378"/>
      <c r="H30" s="249"/>
      <c r="I30" s="1120"/>
      <c r="J30" s="1115"/>
      <c r="K30" s="1115"/>
      <c r="L30" s="1122"/>
    </row>
    <row r="31" spans="1:28" s="219" customFormat="1" ht="16.5" customHeight="1" x14ac:dyDescent="0.2">
      <c r="A31" s="222"/>
      <c r="B31" s="249"/>
      <c r="C31" s="377" t="s">
        <v>789</v>
      </c>
      <c r="D31" s="377"/>
      <c r="E31" s="377"/>
      <c r="F31" s="377"/>
      <c r="G31" s="378"/>
      <c r="H31" s="249"/>
      <c r="I31" s="1120"/>
      <c r="J31" s="1115"/>
      <c r="K31" s="1115"/>
      <c r="L31" s="1122"/>
    </row>
    <row r="32" spans="1:28" s="219" customFormat="1" ht="16.5" customHeight="1" x14ac:dyDescent="0.2">
      <c r="A32" s="256"/>
      <c r="B32" s="257"/>
      <c r="C32" s="258"/>
      <c r="D32" s="258"/>
      <c r="E32" s="258"/>
      <c r="F32" s="258"/>
      <c r="G32" s="259"/>
      <c r="H32" s="257"/>
      <c r="I32" s="1674"/>
      <c r="J32" s="1675"/>
      <c r="K32" s="1675"/>
      <c r="L32" s="1676"/>
    </row>
  </sheetData>
  <mergeCells count="47">
    <mergeCell ref="I31:L31"/>
    <mergeCell ref="I32:L32"/>
    <mergeCell ref="C27:G27"/>
    <mergeCell ref="I27:L27"/>
    <mergeCell ref="C28:G28"/>
    <mergeCell ref="I28:L28"/>
    <mergeCell ref="I29:L29"/>
    <mergeCell ref="I30:L30"/>
    <mergeCell ref="C24:G24"/>
    <mergeCell ref="I24:L24"/>
    <mergeCell ref="C25:G25"/>
    <mergeCell ref="I25:L25"/>
    <mergeCell ref="C26:G26"/>
    <mergeCell ref="I26:L26"/>
    <mergeCell ref="C23:G23"/>
    <mergeCell ref="I23:L23"/>
    <mergeCell ref="B19:C19"/>
    <mergeCell ref="D19:L19"/>
    <mergeCell ref="X19:AB19"/>
    <mergeCell ref="B20:C20"/>
    <mergeCell ref="D20:F20"/>
    <mergeCell ref="I20:L20"/>
    <mergeCell ref="X20:AB20"/>
    <mergeCell ref="B21:G21"/>
    <mergeCell ref="I21:L21"/>
    <mergeCell ref="X21:AB21"/>
    <mergeCell ref="C22:G22"/>
    <mergeCell ref="I22:L22"/>
    <mergeCell ref="B18:C18"/>
    <mergeCell ref="D18:L18"/>
    <mergeCell ref="B10:D10"/>
    <mergeCell ref="E10:F10"/>
    <mergeCell ref="B11:D11"/>
    <mergeCell ref="E11:F11"/>
    <mergeCell ref="B12:D12"/>
    <mergeCell ref="E12:F12"/>
    <mergeCell ref="B13:D13"/>
    <mergeCell ref="E13:F13"/>
    <mergeCell ref="B15:G15"/>
    <mergeCell ref="B16:G16"/>
    <mergeCell ref="B17:G17"/>
    <mergeCell ref="B9:L9"/>
    <mergeCell ref="A1:L1"/>
    <mergeCell ref="A3:J3"/>
    <mergeCell ref="A5:L5"/>
    <mergeCell ref="B6:L7"/>
    <mergeCell ref="A8:L8"/>
  </mergeCells>
  <phoneticPr fontId="3"/>
  <pageMargins left="0.59055118110236227" right="0.59055118110236227" top="0.59055118110236227" bottom="0.59055118110236227" header="0.51181102362204722" footer="0.31496062992125984"/>
  <pageSetup paperSize="9" scale="96"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AD31"/>
  <sheetViews>
    <sheetView view="pageBreakPreview" zoomScaleNormal="130" zoomScaleSheetLayoutView="100" workbookViewId="0">
      <selection activeCell="D18" sqref="D18:L18"/>
    </sheetView>
  </sheetViews>
  <sheetFormatPr defaultColWidth="9" defaultRowHeight="13.2" x14ac:dyDescent="0.2"/>
  <cols>
    <col min="1" max="1" width="17.6640625" style="1" customWidth="1"/>
    <col min="2" max="5" width="3.33203125" style="1" customWidth="1"/>
    <col min="6" max="6" width="6.33203125" style="1" customWidth="1"/>
    <col min="7" max="7" width="9.109375" style="1" customWidth="1"/>
    <col min="8" max="8" width="9.21875" style="1" customWidth="1"/>
    <col min="9" max="12" width="9.109375" style="1" customWidth="1"/>
    <col min="13" max="13" width="9" style="1"/>
    <col min="14" max="14" width="6.33203125" style="1" customWidth="1"/>
    <col min="15" max="15" width="3.33203125" style="1" bestFit="1" customWidth="1"/>
    <col min="16" max="16" width="2.21875" style="1" customWidth="1"/>
    <col min="17" max="17" width="4.44140625" style="1" bestFit="1" customWidth="1"/>
    <col min="18" max="18" width="2.44140625" style="1" bestFit="1" customWidth="1"/>
    <col min="19" max="19" width="4.44140625" style="1" bestFit="1" customWidth="1"/>
    <col min="20" max="20" width="9" style="1"/>
    <col min="21" max="21" width="12.21875" style="1" customWidth="1"/>
    <col min="22" max="16384" width="9" style="1"/>
  </cols>
  <sheetData>
    <row r="1" spans="1:18" ht="18" customHeight="1" x14ac:dyDescent="0.2">
      <c r="A1" s="1060" t="s">
        <v>0</v>
      </c>
      <c r="B1" s="1060"/>
      <c r="C1" s="1060"/>
      <c r="D1" s="1060"/>
      <c r="E1" s="1060"/>
      <c r="F1" s="1060"/>
      <c r="G1" s="1060"/>
      <c r="H1" s="1060"/>
      <c r="I1" s="1060"/>
      <c r="J1" s="1060"/>
      <c r="K1" s="1060"/>
      <c r="L1" s="1060"/>
    </row>
    <row r="2" spans="1:18" ht="16.5" customHeight="1" x14ac:dyDescent="0.2"/>
    <row r="3" spans="1:18" ht="18" customHeight="1" x14ac:dyDescent="0.2">
      <c r="A3" s="1751" t="s">
        <v>447</v>
      </c>
      <c r="B3" s="1751"/>
      <c r="C3" s="1751"/>
      <c r="D3" s="1751"/>
      <c r="E3" s="1751"/>
      <c r="F3" s="1751"/>
      <c r="G3" s="1751"/>
      <c r="H3" s="1751"/>
      <c r="I3" s="1751"/>
      <c r="J3" s="1751"/>
      <c r="K3" s="2"/>
      <c r="L3" s="3"/>
    </row>
    <row r="4" spans="1:18" ht="16.5" customHeight="1" x14ac:dyDescent="0.2"/>
    <row r="5" spans="1:18" ht="16.5" customHeight="1" x14ac:dyDescent="0.2">
      <c r="A5" s="1062" t="s">
        <v>2</v>
      </c>
      <c r="B5" s="1063"/>
      <c r="C5" s="1063"/>
      <c r="D5" s="1063"/>
      <c r="E5" s="1063"/>
      <c r="F5" s="1063"/>
      <c r="G5" s="1063"/>
      <c r="H5" s="1063"/>
      <c r="I5" s="1063"/>
      <c r="J5" s="1063"/>
      <c r="K5" s="1063"/>
      <c r="L5" s="1064"/>
    </row>
    <row r="6" spans="1:18" s="55" customFormat="1" ht="33.6" customHeight="1" x14ac:dyDescent="0.2">
      <c r="A6" s="54" t="s">
        <v>171</v>
      </c>
      <c r="B6" s="1752" t="s">
        <v>448</v>
      </c>
      <c r="C6" s="1753"/>
      <c r="D6" s="1753"/>
      <c r="E6" s="1753"/>
      <c r="F6" s="1753"/>
      <c r="G6" s="1753"/>
      <c r="H6" s="1753"/>
      <c r="I6" s="1753"/>
      <c r="J6" s="1753"/>
      <c r="K6" s="1753"/>
      <c r="L6" s="1754"/>
      <c r="M6" s="55" t="s">
        <v>143</v>
      </c>
    </row>
    <row r="7" spans="1:18" ht="16.5" customHeight="1" x14ac:dyDescent="0.2">
      <c r="A7" s="1220" t="s">
        <v>6</v>
      </c>
      <c r="B7" s="1221"/>
      <c r="C7" s="1221"/>
      <c r="D7" s="1221"/>
      <c r="E7" s="1221"/>
      <c r="F7" s="1221"/>
      <c r="G7" s="1221"/>
      <c r="H7" s="1221"/>
      <c r="I7" s="1221"/>
      <c r="J7" s="1221"/>
      <c r="K7" s="1221"/>
      <c r="L7" s="1222"/>
    </row>
    <row r="8" spans="1:18" s="55" customFormat="1" ht="135" customHeight="1" x14ac:dyDescent="0.2">
      <c r="A8" s="57" t="s">
        <v>145</v>
      </c>
      <c r="B8" s="1745" t="s">
        <v>602</v>
      </c>
      <c r="C8" s="1746"/>
      <c r="D8" s="1746"/>
      <c r="E8" s="1746"/>
      <c r="F8" s="1746"/>
      <c r="G8" s="1746"/>
      <c r="H8" s="1746"/>
      <c r="I8" s="1746"/>
      <c r="J8" s="1746"/>
      <c r="K8" s="1746"/>
      <c r="L8" s="1747"/>
    </row>
    <row r="9" spans="1:18" ht="24" customHeight="1" x14ac:dyDescent="0.2">
      <c r="A9" s="53" t="s">
        <v>146</v>
      </c>
      <c r="B9" s="1737"/>
      <c r="C9" s="1738"/>
      <c r="D9" s="1739"/>
      <c r="E9" s="1740" t="s">
        <v>147</v>
      </c>
      <c r="F9" s="1741"/>
      <c r="G9" s="58" t="s">
        <v>10</v>
      </c>
      <c r="H9" s="331" t="s">
        <v>603</v>
      </c>
      <c r="I9" s="326" t="s">
        <v>604</v>
      </c>
      <c r="J9" s="331" t="s">
        <v>605</v>
      </c>
      <c r="K9" s="331" t="s">
        <v>606</v>
      </c>
      <c r="L9" s="59"/>
    </row>
    <row r="10" spans="1:18" ht="16.5" customHeight="1" x14ac:dyDescent="0.2">
      <c r="A10" s="11"/>
      <c r="B10" s="1740" t="s">
        <v>11</v>
      </c>
      <c r="C10" s="1742"/>
      <c r="D10" s="1741"/>
      <c r="E10" s="1743">
        <f>SUM(H10:K10)</f>
        <v>1526</v>
      </c>
      <c r="F10" s="1744"/>
      <c r="G10" s="727">
        <v>164</v>
      </c>
      <c r="H10" s="727">
        <v>155</v>
      </c>
      <c r="I10" s="727">
        <v>1366</v>
      </c>
      <c r="J10" s="332"/>
      <c r="K10" s="725">
        <v>5</v>
      </c>
      <c r="L10" s="726"/>
    </row>
    <row r="11" spans="1:18" ht="16.5" customHeight="1" x14ac:dyDescent="0.2">
      <c r="A11" s="11"/>
      <c r="B11" s="1740" t="s">
        <v>607</v>
      </c>
      <c r="C11" s="1742"/>
      <c r="D11" s="1741"/>
      <c r="E11" s="1743">
        <f>SUM(H11:K11)</f>
        <v>1378</v>
      </c>
      <c r="F11" s="1744"/>
      <c r="G11" s="727">
        <v>144</v>
      </c>
      <c r="H11" s="727">
        <v>140</v>
      </c>
      <c r="I11" s="727">
        <v>1233</v>
      </c>
      <c r="J11" s="332"/>
      <c r="K11" s="725">
        <v>5</v>
      </c>
      <c r="L11" s="726"/>
    </row>
    <row r="12" spans="1:18" ht="16.5" customHeight="1" x14ac:dyDescent="0.2">
      <c r="A12" s="11"/>
      <c r="B12" s="1748" t="s">
        <v>608</v>
      </c>
      <c r="C12" s="1749"/>
      <c r="D12" s="1750"/>
      <c r="E12" s="1492">
        <f>E11/E10*100</f>
        <v>90.301441677588471</v>
      </c>
      <c r="F12" s="1493"/>
      <c r="G12" s="311">
        <f>G11/G10*100</f>
        <v>87.804878048780495</v>
      </c>
      <c r="H12" s="311">
        <f>H11/H10*100</f>
        <v>90.322580645161281</v>
      </c>
      <c r="I12" s="311">
        <f>I11/I10*100</f>
        <v>90.263543191800878</v>
      </c>
      <c r="J12" s="333"/>
      <c r="K12" s="161">
        <f>K11/K10*100</f>
        <v>100</v>
      </c>
      <c r="L12" s="59"/>
      <c r="Q12" s="6"/>
    </row>
    <row r="13" spans="1:18" ht="16.5" customHeight="1" x14ac:dyDescent="0.2">
      <c r="A13" s="11"/>
      <c r="B13" s="61"/>
      <c r="C13" s="62"/>
      <c r="D13" s="62"/>
      <c r="E13" s="63"/>
      <c r="F13" s="63"/>
      <c r="G13" s="64"/>
      <c r="H13" s="64"/>
      <c r="I13" s="64"/>
      <c r="J13" s="65"/>
      <c r="K13" s="8"/>
      <c r="L13" s="13"/>
      <c r="R13" s="6"/>
    </row>
    <row r="14" spans="1:18" ht="16.5" customHeight="1" x14ac:dyDescent="0.2">
      <c r="A14" s="11"/>
      <c r="B14" s="1214"/>
      <c r="C14" s="1215"/>
      <c r="D14" s="1215"/>
      <c r="E14" s="1215"/>
      <c r="F14" s="1215"/>
      <c r="G14" s="1216"/>
      <c r="H14" s="277" t="s">
        <v>14</v>
      </c>
      <c r="I14" s="277" t="s">
        <v>10</v>
      </c>
      <c r="J14" s="277" t="s">
        <v>15</v>
      </c>
      <c r="K14" s="8"/>
      <c r="L14" s="13"/>
    </row>
    <row r="15" spans="1:18" ht="16.5" customHeight="1" x14ac:dyDescent="0.2">
      <c r="A15" s="11"/>
      <c r="B15" s="1701" t="s">
        <v>135</v>
      </c>
      <c r="C15" s="1702"/>
      <c r="D15" s="1702"/>
      <c r="E15" s="1702"/>
      <c r="F15" s="1702"/>
      <c r="G15" s="1703"/>
      <c r="H15" s="44">
        <f>0.810966542750929*100</f>
        <v>81.096654275092902</v>
      </c>
      <c r="I15" s="44">
        <v>78.599999999999994</v>
      </c>
      <c r="J15" s="18">
        <f>H15-I15</f>
        <v>2.4966542750929079</v>
      </c>
      <c r="K15" s="8"/>
      <c r="L15" s="13"/>
    </row>
    <row r="16" spans="1:18" ht="16.5" customHeight="1" x14ac:dyDescent="0.2">
      <c r="A16" s="19"/>
      <c r="B16" s="1704" t="s">
        <v>136</v>
      </c>
      <c r="C16" s="1705"/>
      <c r="D16" s="1705"/>
      <c r="E16" s="1705"/>
      <c r="F16" s="1705"/>
      <c r="G16" s="1706"/>
      <c r="H16" s="44">
        <v>3.9767595788758796</v>
      </c>
      <c r="I16" s="44">
        <v>4</v>
      </c>
      <c r="J16" s="66">
        <f>H16-I16</f>
        <v>-2.3240421124120392E-2</v>
      </c>
      <c r="K16" s="45"/>
      <c r="L16" s="46"/>
      <c r="P16" s="6"/>
      <c r="Q16" s="6"/>
    </row>
    <row r="17" spans="1:30" s="21" customFormat="1" ht="16.5" customHeight="1" x14ac:dyDescent="0.2">
      <c r="A17" s="20" t="s">
        <v>18</v>
      </c>
      <c r="B17" s="1639" t="s">
        <v>19</v>
      </c>
      <c r="C17" s="1640"/>
      <c r="D17" s="1734" t="s">
        <v>1801</v>
      </c>
      <c r="E17" s="1735"/>
      <c r="F17" s="1735"/>
      <c r="G17" s="1735"/>
      <c r="H17" s="1735"/>
      <c r="I17" s="1735"/>
      <c r="J17" s="1735"/>
      <c r="K17" s="1735"/>
      <c r="L17" s="1736"/>
      <c r="W17" s="22"/>
      <c r="X17" s="22"/>
      <c r="Y17" s="22"/>
      <c r="Z17" s="22"/>
      <c r="AA17" s="22"/>
      <c r="AB17" s="22"/>
      <c r="AC17" s="22"/>
      <c r="AD17" s="22"/>
    </row>
    <row r="18" spans="1:30" ht="16.5" customHeight="1" x14ac:dyDescent="0.2">
      <c r="A18" s="26"/>
      <c r="B18" s="1655" t="s">
        <v>174</v>
      </c>
      <c r="C18" s="1656"/>
      <c r="D18" s="1721" t="s">
        <v>449</v>
      </c>
      <c r="E18" s="1722"/>
      <c r="F18" s="1722"/>
      <c r="G18" s="1722"/>
      <c r="H18" s="1722"/>
      <c r="I18" s="1722"/>
      <c r="J18" s="1722"/>
      <c r="K18" s="1722"/>
      <c r="L18" s="1723"/>
      <c r="W18" s="276"/>
      <c r="X18" s="1130"/>
      <c r="Y18" s="1130"/>
      <c r="Z18" s="1130"/>
      <c r="AA18" s="1130"/>
      <c r="AB18" s="1130"/>
      <c r="AC18" s="6"/>
      <c r="AD18" s="6"/>
    </row>
    <row r="19" spans="1:30" ht="16.5" customHeight="1" x14ac:dyDescent="0.2">
      <c r="A19" s="27" t="s">
        <v>21</v>
      </c>
      <c r="B19" s="1724" t="s">
        <v>22</v>
      </c>
      <c r="C19" s="1724"/>
      <c r="D19" s="1725" t="s">
        <v>449</v>
      </c>
      <c r="E19" s="1726"/>
      <c r="F19" s="1727"/>
      <c r="G19" s="323" t="s">
        <v>23</v>
      </c>
      <c r="H19" s="67" t="s">
        <v>450</v>
      </c>
      <c r="I19" s="1728" t="s">
        <v>24</v>
      </c>
      <c r="J19" s="1728"/>
      <c r="K19" s="1728"/>
      <c r="L19" s="1728"/>
      <c r="W19" s="276"/>
      <c r="X19" s="1130"/>
      <c r="Y19" s="1130"/>
      <c r="Z19" s="1130"/>
      <c r="AA19" s="1130"/>
      <c r="AB19" s="1130"/>
      <c r="AC19" s="6"/>
      <c r="AD19" s="6"/>
    </row>
    <row r="20" spans="1:30" ht="16.5" customHeight="1" x14ac:dyDescent="0.2">
      <c r="A20" s="29" t="s">
        <v>25</v>
      </c>
      <c r="B20" s="1168" t="s">
        <v>26</v>
      </c>
      <c r="C20" s="1169"/>
      <c r="D20" s="1169"/>
      <c r="E20" s="1169"/>
      <c r="F20" s="1169"/>
      <c r="G20" s="1170"/>
      <c r="H20" s="319" t="s">
        <v>27</v>
      </c>
      <c r="I20" s="1168" t="s">
        <v>28</v>
      </c>
      <c r="J20" s="1169"/>
      <c r="K20" s="1169"/>
      <c r="L20" s="1170"/>
      <c r="W20" s="276"/>
      <c r="X20" s="1130"/>
      <c r="Y20" s="1130"/>
      <c r="Z20" s="1130"/>
      <c r="AA20" s="1130"/>
      <c r="AB20" s="1130"/>
      <c r="AC20" s="6"/>
      <c r="AD20" s="6"/>
    </row>
    <row r="21" spans="1:30" s="55" customFormat="1" ht="16.5" customHeight="1" x14ac:dyDescent="0.2">
      <c r="A21" s="68"/>
      <c r="B21" s="334" t="s">
        <v>609</v>
      </c>
      <c r="C21" s="1729" t="s">
        <v>451</v>
      </c>
      <c r="D21" s="1729"/>
      <c r="E21" s="1729"/>
      <c r="F21" s="1729"/>
      <c r="G21" s="1730"/>
      <c r="H21" s="69" t="s">
        <v>47</v>
      </c>
      <c r="I21" s="1731"/>
      <c r="J21" s="1732"/>
      <c r="K21" s="1732"/>
      <c r="L21" s="1733"/>
    </row>
    <row r="22" spans="1:30" s="55" customFormat="1" ht="16.5" customHeight="1" x14ac:dyDescent="0.2">
      <c r="A22" s="68"/>
      <c r="B22" s="69"/>
      <c r="C22" s="1130" t="s">
        <v>610</v>
      </c>
      <c r="D22" s="1130"/>
      <c r="E22" s="1130"/>
      <c r="F22" s="1130"/>
      <c r="G22" s="1131"/>
      <c r="H22" s="69"/>
      <c r="I22" s="1132" t="s">
        <v>452</v>
      </c>
      <c r="J22" s="1146"/>
      <c r="K22" s="1146"/>
      <c r="L22" s="1134"/>
    </row>
    <row r="23" spans="1:30" s="55" customFormat="1" ht="16.5" customHeight="1" x14ac:dyDescent="0.2">
      <c r="A23" s="68"/>
      <c r="B23" s="69"/>
      <c r="C23" s="1680"/>
      <c r="D23" s="1680"/>
      <c r="E23" s="1680"/>
      <c r="F23" s="1680"/>
      <c r="G23" s="1117"/>
      <c r="H23" s="69"/>
      <c r="I23" s="1714"/>
      <c r="J23" s="1715"/>
      <c r="K23" s="1715"/>
      <c r="L23" s="1716"/>
    </row>
    <row r="24" spans="1:30" s="55" customFormat="1" ht="16.5" customHeight="1" x14ac:dyDescent="0.2">
      <c r="A24" s="68"/>
      <c r="B24" s="69"/>
      <c r="C24" s="1717"/>
      <c r="D24" s="1717"/>
      <c r="E24" s="1717"/>
      <c r="F24" s="1717"/>
      <c r="G24" s="1718"/>
      <c r="H24" s="70"/>
      <c r="I24" s="1132"/>
      <c r="J24" s="1146"/>
      <c r="K24" s="1146"/>
      <c r="L24" s="1134"/>
    </row>
    <row r="25" spans="1:30" s="55" customFormat="1" ht="16.5" customHeight="1" x14ac:dyDescent="0.2">
      <c r="A25" s="68"/>
      <c r="B25" s="334" t="s">
        <v>611</v>
      </c>
      <c r="C25" s="1719" t="s">
        <v>30</v>
      </c>
      <c r="D25" s="1719"/>
      <c r="E25" s="1719"/>
      <c r="F25" s="1719"/>
      <c r="G25" s="1720"/>
      <c r="H25" s="70" t="s">
        <v>187</v>
      </c>
      <c r="I25" s="1132" t="s">
        <v>453</v>
      </c>
      <c r="J25" s="1146"/>
      <c r="K25" s="1146"/>
      <c r="L25" s="1134"/>
    </row>
    <row r="26" spans="1:30" s="55" customFormat="1" ht="16.5" customHeight="1" x14ac:dyDescent="0.2">
      <c r="A26" s="68"/>
      <c r="B26" s="69"/>
      <c r="C26" s="1130" t="s">
        <v>179</v>
      </c>
      <c r="D26" s="1130"/>
      <c r="E26" s="1130"/>
      <c r="F26" s="1130"/>
      <c r="G26" s="1131"/>
      <c r="H26" s="69"/>
      <c r="I26" s="1132" t="s">
        <v>454</v>
      </c>
      <c r="J26" s="1146"/>
      <c r="K26" s="1146"/>
      <c r="L26" s="1134"/>
    </row>
    <row r="27" spans="1:30" s="55" customFormat="1" ht="16.5" customHeight="1" x14ac:dyDescent="0.2">
      <c r="A27" s="68"/>
      <c r="B27" s="69"/>
      <c r="C27" s="1680" t="s">
        <v>181</v>
      </c>
      <c r="D27" s="1680"/>
      <c r="E27" s="1680"/>
      <c r="F27" s="1680"/>
      <c r="G27" s="1117"/>
      <c r="H27" s="69"/>
      <c r="I27" s="1132" t="s">
        <v>612</v>
      </c>
      <c r="J27" s="1146"/>
      <c r="K27" s="1146"/>
      <c r="L27" s="1134"/>
    </row>
    <row r="28" spans="1:30" s="55" customFormat="1" ht="16.5" customHeight="1" x14ac:dyDescent="0.2">
      <c r="A28" s="68"/>
      <c r="B28" s="69"/>
      <c r="C28" s="324"/>
      <c r="D28" s="324"/>
      <c r="E28" s="324"/>
      <c r="F28" s="324"/>
      <c r="G28" s="325"/>
      <c r="H28" s="69"/>
      <c r="I28" s="1132" t="s">
        <v>455</v>
      </c>
      <c r="J28" s="1146"/>
      <c r="K28" s="1146"/>
      <c r="L28" s="1134"/>
    </row>
    <row r="29" spans="1:30" s="55" customFormat="1" ht="16.5" customHeight="1" x14ac:dyDescent="0.2">
      <c r="A29" s="68"/>
      <c r="B29" s="69"/>
      <c r="C29" s="324"/>
      <c r="D29" s="324"/>
      <c r="E29" s="324"/>
      <c r="F29" s="324"/>
      <c r="G29" s="325"/>
      <c r="H29" s="69"/>
      <c r="I29" s="1132" t="s">
        <v>456</v>
      </c>
      <c r="J29" s="1146"/>
      <c r="K29" s="1146"/>
      <c r="L29" s="1134"/>
    </row>
    <row r="30" spans="1:30" s="55" customFormat="1" ht="16.5" customHeight="1" x14ac:dyDescent="0.2">
      <c r="A30" s="68"/>
      <c r="B30" s="69"/>
      <c r="C30" s="324"/>
      <c r="D30" s="324"/>
      <c r="E30" s="324"/>
      <c r="F30" s="324"/>
      <c r="G30" s="325"/>
      <c r="H30" s="69"/>
      <c r="I30" s="1132"/>
      <c r="J30" s="1146"/>
      <c r="K30" s="1146"/>
      <c r="L30" s="1134"/>
    </row>
    <row r="31" spans="1:30" s="55" customFormat="1" ht="16.5" customHeight="1" x14ac:dyDescent="0.2">
      <c r="A31" s="71"/>
      <c r="B31" s="72"/>
      <c r="C31" s="328"/>
      <c r="D31" s="328"/>
      <c r="E31" s="328"/>
      <c r="F31" s="328"/>
      <c r="G31" s="329"/>
      <c r="H31" s="72"/>
      <c r="I31" s="1711"/>
      <c r="J31" s="1712"/>
      <c r="K31" s="1712"/>
      <c r="L31" s="1713"/>
    </row>
  </sheetData>
  <mergeCells count="47">
    <mergeCell ref="A1:L1"/>
    <mergeCell ref="A3:J3"/>
    <mergeCell ref="A5:L5"/>
    <mergeCell ref="B6:L6"/>
    <mergeCell ref="A7:L7"/>
    <mergeCell ref="B8:L8"/>
    <mergeCell ref="B12:D12"/>
    <mergeCell ref="E12:F12"/>
    <mergeCell ref="B14:G14"/>
    <mergeCell ref="B15:G15"/>
    <mergeCell ref="B16:G16"/>
    <mergeCell ref="B17:C17"/>
    <mergeCell ref="D17:L17"/>
    <mergeCell ref="B9:D9"/>
    <mergeCell ref="E9:F9"/>
    <mergeCell ref="B10:D10"/>
    <mergeCell ref="E10:F10"/>
    <mergeCell ref="B11:D11"/>
    <mergeCell ref="E11:F11"/>
    <mergeCell ref="C22:G22"/>
    <mergeCell ref="I22:L22"/>
    <mergeCell ref="B18:C18"/>
    <mergeCell ref="D18:L18"/>
    <mergeCell ref="X18:AB18"/>
    <mergeCell ref="B19:C19"/>
    <mergeCell ref="D19:F19"/>
    <mergeCell ref="I19:L19"/>
    <mergeCell ref="X19:AB19"/>
    <mergeCell ref="B20:G20"/>
    <mergeCell ref="I20:L20"/>
    <mergeCell ref="X20:AB20"/>
    <mergeCell ref="C21:G21"/>
    <mergeCell ref="I21:L21"/>
    <mergeCell ref="I30:L30"/>
    <mergeCell ref="I31:L31"/>
    <mergeCell ref="I29:L29"/>
    <mergeCell ref="C23:G23"/>
    <mergeCell ref="I23:L23"/>
    <mergeCell ref="C24:G24"/>
    <mergeCell ref="I24:L24"/>
    <mergeCell ref="C25:G25"/>
    <mergeCell ref="I25:L25"/>
    <mergeCell ref="C26:G26"/>
    <mergeCell ref="I26:L26"/>
    <mergeCell ref="C27:G27"/>
    <mergeCell ref="I27:L27"/>
    <mergeCell ref="I28:L28"/>
  </mergeCells>
  <phoneticPr fontId="3"/>
  <pageMargins left="0.59055118110236227" right="0.59055118110236227" top="0.59055118110236227" bottom="0.59055118110236227" header="0.51181102362204722" footer="0.31496062992125984"/>
  <pageSetup paperSize="9" scale="96"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AD26"/>
  <sheetViews>
    <sheetView view="pageBreakPreview" zoomScaleNormal="130" zoomScaleSheetLayoutView="100" workbookViewId="0">
      <selection activeCell="H21" sqref="H21"/>
    </sheetView>
  </sheetViews>
  <sheetFormatPr defaultColWidth="9" defaultRowHeight="13.2" x14ac:dyDescent="0.2"/>
  <cols>
    <col min="1" max="1" width="17.6640625" style="1" customWidth="1"/>
    <col min="2" max="5" width="3.33203125" style="1" customWidth="1"/>
    <col min="6" max="6" width="6.33203125" style="1" customWidth="1"/>
    <col min="7" max="7" width="9.109375" style="1" customWidth="1"/>
    <col min="8" max="8" width="12.88671875" style="1" bestFit="1" customWidth="1"/>
    <col min="9" max="12" width="9.109375" style="1" customWidth="1"/>
    <col min="13" max="13" width="9" style="1"/>
    <col min="14" max="14" width="6.33203125" style="1" customWidth="1"/>
    <col min="15" max="15" width="3.33203125" style="1" bestFit="1" customWidth="1"/>
    <col min="16" max="16" width="2.21875" style="1" customWidth="1"/>
    <col min="17" max="17" width="4.44140625" style="1" bestFit="1" customWidth="1"/>
    <col min="18" max="18" width="2.44140625" style="1" bestFit="1" customWidth="1"/>
    <col min="19" max="19" width="4.44140625" style="1" bestFit="1" customWidth="1"/>
    <col min="20" max="20" width="9" style="1"/>
    <col min="21" max="21" width="12.21875" style="1" customWidth="1"/>
    <col min="22" max="16384" width="9" style="1"/>
  </cols>
  <sheetData>
    <row r="1" spans="1:18" ht="18" customHeight="1" x14ac:dyDescent="0.2">
      <c r="A1" s="1060" t="s">
        <v>0</v>
      </c>
      <c r="B1" s="1060"/>
      <c r="C1" s="1060"/>
      <c r="D1" s="1060"/>
      <c r="E1" s="1060"/>
      <c r="F1" s="1060"/>
      <c r="G1" s="1060"/>
      <c r="H1" s="1060"/>
      <c r="I1" s="1060"/>
      <c r="J1" s="1060"/>
      <c r="K1" s="1060"/>
      <c r="L1" s="1060"/>
    </row>
    <row r="2" spans="1:18" ht="16.5" customHeight="1" x14ac:dyDescent="0.2"/>
    <row r="3" spans="1:18" ht="18" customHeight="1" x14ac:dyDescent="0.2">
      <c r="A3" s="1751" t="s">
        <v>170</v>
      </c>
      <c r="B3" s="1751"/>
      <c r="C3" s="1751"/>
      <c r="D3" s="1751"/>
      <c r="E3" s="1751"/>
      <c r="F3" s="1751"/>
      <c r="G3" s="1751"/>
      <c r="H3" s="1751"/>
      <c r="I3" s="1751"/>
      <c r="J3" s="1751"/>
      <c r="K3" s="2"/>
      <c r="L3" s="3"/>
    </row>
    <row r="4" spans="1:18" ht="16.5" customHeight="1" x14ac:dyDescent="0.2"/>
    <row r="5" spans="1:18" ht="16.5" customHeight="1" x14ac:dyDescent="0.2">
      <c r="A5" s="1062" t="s">
        <v>2</v>
      </c>
      <c r="B5" s="1063"/>
      <c r="C5" s="1063"/>
      <c r="D5" s="1063"/>
      <c r="E5" s="1063"/>
      <c r="F5" s="1063"/>
      <c r="G5" s="1063"/>
      <c r="H5" s="1063"/>
      <c r="I5" s="1063"/>
      <c r="J5" s="1063"/>
      <c r="K5" s="1063"/>
      <c r="L5" s="1064"/>
    </row>
    <row r="6" spans="1:18" s="55" customFormat="1" ht="16.5" customHeight="1" x14ac:dyDescent="0.2">
      <c r="A6" s="54" t="s">
        <v>171</v>
      </c>
      <c r="B6" s="1752" t="s">
        <v>172</v>
      </c>
      <c r="C6" s="1753"/>
      <c r="D6" s="1753"/>
      <c r="E6" s="1753"/>
      <c r="F6" s="1753"/>
      <c r="G6" s="1753"/>
      <c r="H6" s="1753"/>
      <c r="I6" s="1753"/>
      <c r="J6" s="1753"/>
      <c r="K6" s="1753"/>
      <c r="L6" s="1754"/>
      <c r="M6" s="55" t="s">
        <v>143</v>
      </c>
    </row>
    <row r="7" spans="1:18" s="55" customFormat="1" ht="21.75" customHeight="1" x14ac:dyDescent="0.2">
      <c r="A7" s="56"/>
      <c r="B7" s="1759"/>
      <c r="C7" s="1760"/>
      <c r="D7" s="1760"/>
      <c r="E7" s="1760"/>
      <c r="F7" s="1760"/>
      <c r="G7" s="1760"/>
      <c r="H7" s="1760"/>
      <c r="I7" s="1760"/>
      <c r="J7" s="1760"/>
      <c r="K7" s="1760"/>
      <c r="L7" s="1761"/>
    </row>
    <row r="8" spans="1:18" ht="16.5" customHeight="1" x14ac:dyDescent="0.2">
      <c r="A8" s="1220" t="s">
        <v>6</v>
      </c>
      <c r="B8" s="1221"/>
      <c r="C8" s="1221"/>
      <c r="D8" s="1221"/>
      <c r="E8" s="1221"/>
      <c r="F8" s="1221"/>
      <c r="G8" s="1221"/>
      <c r="H8" s="1221"/>
      <c r="I8" s="1221"/>
      <c r="J8" s="1221"/>
      <c r="K8" s="1221"/>
      <c r="L8" s="1222"/>
    </row>
    <row r="9" spans="1:18" s="55" customFormat="1" ht="75" customHeight="1" x14ac:dyDescent="0.2">
      <c r="A9" s="57" t="s">
        <v>145</v>
      </c>
      <c r="B9" s="1745" t="s">
        <v>458</v>
      </c>
      <c r="C9" s="1746"/>
      <c r="D9" s="1746"/>
      <c r="E9" s="1746"/>
      <c r="F9" s="1746"/>
      <c r="G9" s="1746"/>
      <c r="H9" s="1746"/>
      <c r="I9" s="1746"/>
      <c r="J9" s="1746"/>
      <c r="K9" s="1746"/>
      <c r="L9" s="1747"/>
    </row>
    <row r="10" spans="1:18" ht="16.5" customHeight="1" x14ac:dyDescent="0.2">
      <c r="A10" s="7" t="s">
        <v>146</v>
      </c>
      <c r="B10" s="1737"/>
      <c r="C10" s="1738"/>
      <c r="D10" s="1739"/>
      <c r="E10" s="1740" t="s">
        <v>147</v>
      </c>
      <c r="F10" s="1741"/>
      <c r="G10" s="58" t="s">
        <v>10</v>
      </c>
      <c r="H10" s="58" t="s">
        <v>148</v>
      </c>
      <c r="I10" s="177" t="s">
        <v>149</v>
      </c>
      <c r="J10" s="43"/>
      <c r="K10" s="8"/>
      <c r="L10" s="59"/>
    </row>
    <row r="11" spans="1:18" ht="16.5" customHeight="1" x14ac:dyDescent="0.2">
      <c r="A11" s="11"/>
      <c r="B11" s="1740" t="s">
        <v>11</v>
      </c>
      <c r="C11" s="1742"/>
      <c r="D11" s="1741"/>
      <c r="E11" s="1756">
        <f>H11+I11</f>
        <v>219</v>
      </c>
      <c r="F11" s="1757"/>
      <c r="G11" s="60">
        <v>216</v>
      </c>
      <c r="H11" s="60">
        <v>216</v>
      </c>
      <c r="I11" s="60">
        <v>3</v>
      </c>
      <c r="J11" s="8"/>
      <c r="K11" s="8"/>
      <c r="L11" s="59"/>
    </row>
    <row r="12" spans="1:18" ht="16.5" customHeight="1" x14ac:dyDescent="0.2">
      <c r="A12" s="11"/>
      <c r="B12" s="1758" t="s">
        <v>173</v>
      </c>
      <c r="C12" s="1742"/>
      <c r="D12" s="1741"/>
      <c r="E12" s="1756">
        <f>H12+I12</f>
        <v>185</v>
      </c>
      <c r="F12" s="1757"/>
      <c r="G12" s="60">
        <v>177</v>
      </c>
      <c r="H12" s="60">
        <v>182</v>
      </c>
      <c r="I12" s="60">
        <v>3</v>
      </c>
      <c r="J12" s="8"/>
      <c r="K12" s="8"/>
      <c r="L12" s="59"/>
    </row>
    <row r="13" spans="1:18" ht="16.5" customHeight="1" x14ac:dyDescent="0.2">
      <c r="A13" s="11"/>
      <c r="B13" s="1748" t="s">
        <v>183</v>
      </c>
      <c r="C13" s="1749"/>
      <c r="D13" s="1750"/>
      <c r="E13" s="1492">
        <f>E12/E11*100</f>
        <v>84.474885844748854</v>
      </c>
      <c r="F13" s="1493"/>
      <c r="G13" s="176">
        <v>81.900000000000006</v>
      </c>
      <c r="H13" s="176">
        <f t="shared" ref="H13:I13" si="0">H12/H11*100</f>
        <v>84.259259259259252</v>
      </c>
      <c r="I13" s="176">
        <f t="shared" si="0"/>
        <v>100</v>
      </c>
      <c r="J13" s="8"/>
      <c r="K13" s="8"/>
      <c r="L13" s="59"/>
      <c r="Q13" s="6"/>
    </row>
    <row r="14" spans="1:18" ht="16.5" customHeight="1" x14ac:dyDescent="0.2">
      <c r="A14" s="11"/>
      <c r="B14" s="61"/>
      <c r="C14" s="62"/>
      <c r="D14" s="62"/>
      <c r="E14" s="63"/>
      <c r="F14" s="63"/>
      <c r="G14" s="64"/>
      <c r="H14" s="64"/>
      <c r="I14" s="64"/>
      <c r="J14" s="65"/>
      <c r="K14" s="8"/>
      <c r="L14" s="13"/>
      <c r="R14" s="6"/>
    </row>
    <row r="15" spans="1:18" ht="16.5" customHeight="1" x14ac:dyDescent="0.2">
      <c r="A15" s="11"/>
      <c r="B15" s="1214"/>
      <c r="C15" s="1215"/>
      <c r="D15" s="1215"/>
      <c r="E15" s="1215"/>
      <c r="F15" s="1215"/>
      <c r="G15" s="1216"/>
      <c r="H15" s="167" t="s">
        <v>14</v>
      </c>
      <c r="I15" s="167" t="s">
        <v>10</v>
      </c>
      <c r="J15" s="167" t="s">
        <v>15</v>
      </c>
      <c r="K15" s="8"/>
      <c r="L15" s="13"/>
    </row>
    <row r="16" spans="1:18" ht="16.5" customHeight="1" x14ac:dyDescent="0.2">
      <c r="A16" s="11"/>
      <c r="B16" s="1701" t="s">
        <v>135</v>
      </c>
      <c r="C16" s="1702"/>
      <c r="D16" s="1702"/>
      <c r="E16" s="1702"/>
      <c r="F16" s="1702"/>
      <c r="G16" s="1703"/>
      <c r="H16" s="44">
        <f>(0.841530054644809)*100</f>
        <v>84.153005464480898</v>
      </c>
      <c r="I16" s="44">
        <v>84</v>
      </c>
      <c r="J16" s="18">
        <f>H16-I16</f>
        <v>0.15300546448089847</v>
      </c>
      <c r="K16" s="8"/>
      <c r="L16" s="13"/>
    </row>
    <row r="17" spans="1:30" ht="16.5" customHeight="1" x14ac:dyDescent="0.2">
      <c r="A17" s="19"/>
      <c r="B17" s="1704" t="s">
        <v>136</v>
      </c>
      <c r="C17" s="1705"/>
      <c r="D17" s="1705"/>
      <c r="E17" s="1705"/>
      <c r="F17" s="1705"/>
      <c r="G17" s="1706"/>
      <c r="H17" s="44">
        <v>4.2950819672131146</v>
      </c>
      <c r="I17" s="44">
        <v>4.3</v>
      </c>
      <c r="J17" s="66">
        <f>H17-I17</f>
        <v>-4.9180327868851847E-3</v>
      </c>
      <c r="K17" s="45"/>
      <c r="L17" s="46"/>
      <c r="P17" s="6"/>
      <c r="Q17" s="6"/>
    </row>
    <row r="18" spans="1:30" s="21" customFormat="1" ht="69.75" customHeight="1" x14ac:dyDescent="0.2">
      <c r="A18" s="20" t="s">
        <v>18</v>
      </c>
      <c r="B18" s="1639" t="s">
        <v>19</v>
      </c>
      <c r="C18" s="1640"/>
      <c r="D18" s="1734" t="s">
        <v>459</v>
      </c>
      <c r="E18" s="1735"/>
      <c r="F18" s="1735"/>
      <c r="G18" s="1735"/>
      <c r="H18" s="1735"/>
      <c r="I18" s="1735"/>
      <c r="J18" s="1735"/>
      <c r="K18" s="1735"/>
      <c r="L18" s="1736"/>
      <c r="W18" s="22"/>
      <c r="X18" s="22"/>
      <c r="Y18" s="22"/>
      <c r="Z18" s="22"/>
      <c r="AA18" s="22"/>
      <c r="AB18" s="22"/>
      <c r="AC18" s="22"/>
      <c r="AD18" s="22"/>
    </row>
    <row r="19" spans="1:30" ht="33.75" customHeight="1" x14ac:dyDescent="0.2">
      <c r="A19" s="26"/>
      <c r="B19" s="1655" t="s">
        <v>174</v>
      </c>
      <c r="C19" s="1656"/>
      <c r="D19" s="1755" t="s">
        <v>175</v>
      </c>
      <c r="E19" s="1722"/>
      <c r="F19" s="1722"/>
      <c r="G19" s="1722"/>
      <c r="H19" s="1722"/>
      <c r="I19" s="1722"/>
      <c r="J19" s="1722"/>
      <c r="K19" s="1722"/>
      <c r="L19" s="1723"/>
      <c r="W19" s="166"/>
      <c r="X19" s="1130"/>
      <c r="Y19" s="1130"/>
      <c r="Z19" s="1130"/>
      <c r="AA19" s="1130"/>
      <c r="AB19" s="1130"/>
      <c r="AC19" s="6"/>
      <c r="AD19" s="6"/>
    </row>
    <row r="20" spans="1:30" ht="16.5" customHeight="1" x14ac:dyDescent="0.2">
      <c r="A20" s="27" t="s">
        <v>21</v>
      </c>
      <c r="B20" s="1724" t="s">
        <v>22</v>
      </c>
      <c r="C20" s="1724"/>
      <c r="D20" s="1725" t="s">
        <v>176</v>
      </c>
      <c r="E20" s="1726"/>
      <c r="F20" s="1727"/>
      <c r="G20" s="178" t="s">
        <v>23</v>
      </c>
      <c r="H20" s="67" t="s">
        <v>749</v>
      </c>
      <c r="I20" s="1728" t="s">
        <v>24</v>
      </c>
      <c r="J20" s="1728"/>
      <c r="K20" s="1728"/>
      <c r="L20" s="1728"/>
      <c r="W20" s="166"/>
      <c r="X20" s="1130"/>
      <c r="Y20" s="1130"/>
      <c r="Z20" s="1130"/>
      <c r="AA20" s="1130"/>
      <c r="AB20" s="1130"/>
      <c r="AC20" s="6"/>
      <c r="AD20" s="6"/>
    </row>
    <row r="21" spans="1:30" ht="16.5" customHeight="1" x14ac:dyDescent="0.2">
      <c r="A21" s="29" t="s">
        <v>25</v>
      </c>
      <c r="B21" s="1168" t="s">
        <v>26</v>
      </c>
      <c r="C21" s="1169"/>
      <c r="D21" s="1169"/>
      <c r="E21" s="1169"/>
      <c r="F21" s="1169"/>
      <c r="G21" s="1170"/>
      <c r="H21" s="174" t="s">
        <v>27</v>
      </c>
      <c r="I21" s="1168" t="s">
        <v>28</v>
      </c>
      <c r="J21" s="1169"/>
      <c r="K21" s="1169"/>
      <c r="L21" s="1170"/>
      <c r="W21" s="166"/>
      <c r="X21" s="1130"/>
      <c r="Y21" s="1130"/>
      <c r="Z21" s="1130"/>
      <c r="AA21" s="1130"/>
      <c r="AB21" s="1130"/>
      <c r="AC21" s="6"/>
      <c r="AD21" s="6"/>
    </row>
    <row r="22" spans="1:30" s="55" customFormat="1" ht="16.5" customHeight="1" x14ac:dyDescent="0.2">
      <c r="A22" s="68"/>
      <c r="B22" s="69" t="s">
        <v>157</v>
      </c>
      <c r="C22" s="1719" t="s">
        <v>178</v>
      </c>
      <c r="D22" s="1719"/>
      <c r="E22" s="1719"/>
      <c r="F22" s="1719"/>
      <c r="G22" s="1720"/>
      <c r="H22" s="70" t="s">
        <v>177</v>
      </c>
      <c r="I22" s="1132"/>
      <c r="J22" s="1146"/>
      <c r="K22" s="1146"/>
      <c r="L22" s="1134"/>
    </row>
    <row r="23" spans="1:30" s="55" customFormat="1" ht="16.5" customHeight="1" x14ac:dyDescent="0.2">
      <c r="A23" s="68"/>
      <c r="B23" s="69"/>
      <c r="C23" s="1130" t="s">
        <v>179</v>
      </c>
      <c r="D23" s="1130"/>
      <c r="E23" s="1130"/>
      <c r="F23" s="1130"/>
      <c r="G23" s="1131"/>
      <c r="H23" s="69"/>
      <c r="I23" s="1132" t="s">
        <v>180</v>
      </c>
      <c r="J23" s="1146"/>
      <c r="K23" s="1146"/>
      <c r="L23" s="1134"/>
    </row>
    <row r="24" spans="1:30" s="55" customFormat="1" ht="16.5" customHeight="1" x14ac:dyDescent="0.2">
      <c r="A24" s="68"/>
      <c r="B24" s="69"/>
      <c r="C24" s="1680" t="s">
        <v>181</v>
      </c>
      <c r="D24" s="1680"/>
      <c r="E24" s="1680"/>
      <c r="F24" s="1680"/>
      <c r="G24" s="1117"/>
      <c r="H24" s="69"/>
      <c r="I24" s="1132" t="s">
        <v>182</v>
      </c>
      <c r="J24" s="1146"/>
      <c r="K24" s="1146"/>
      <c r="L24" s="1134"/>
    </row>
    <row r="25" spans="1:30" s="55" customFormat="1" ht="16.5" customHeight="1" x14ac:dyDescent="0.2">
      <c r="A25" s="68"/>
      <c r="B25" s="69"/>
      <c r="C25" s="181"/>
      <c r="D25" s="181"/>
      <c r="E25" s="181"/>
      <c r="F25" s="181"/>
      <c r="G25" s="182"/>
      <c r="H25" s="69"/>
      <c r="I25" s="1132"/>
      <c r="J25" s="1146"/>
      <c r="K25" s="1146"/>
      <c r="L25" s="1134"/>
    </row>
    <row r="26" spans="1:30" s="55" customFormat="1" ht="16.5" customHeight="1" x14ac:dyDescent="0.2">
      <c r="A26" s="71"/>
      <c r="B26" s="72"/>
      <c r="C26" s="185"/>
      <c r="D26" s="185"/>
      <c r="E26" s="185"/>
      <c r="F26" s="185"/>
      <c r="G26" s="186"/>
      <c r="H26" s="72"/>
      <c r="I26" s="1711"/>
      <c r="J26" s="1712"/>
      <c r="K26" s="1712"/>
      <c r="L26" s="1713"/>
    </row>
  </sheetData>
  <mergeCells count="37">
    <mergeCell ref="A1:L1"/>
    <mergeCell ref="A3:J3"/>
    <mergeCell ref="A5:L5"/>
    <mergeCell ref="B6:L7"/>
    <mergeCell ref="A8:L8"/>
    <mergeCell ref="B9:L9"/>
    <mergeCell ref="B13:D13"/>
    <mergeCell ref="E13:F13"/>
    <mergeCell ref="B15:G15"/>
    <mergeCell ref="B16:G16"/>
    <mergeCell ref="B17:G17"/>
    <mergeCell ref="B18:C18"/>
    <mergeCell ref="D18:L18"/>
    <mergeCell ref="B10:D10"/>
    <mergeCell ref="E10:F10"/>
    <mergeCell ref="B11:D11"/>
    <mergeCell ref="E11:F11"/>
    <mergeCell ref="B12:D12"/>
    <mergeCell ref="E12:F12"/>
    <mergeCell ref="B21:G21"/>
    <mergeCell ref="I21:L21"/>
    <mergeCell ref="X21:AB21"/>
    <mergeCell ref="C22:G22"/>
    <mergeCell ref="I22:L22"/>
    <mergeCell ref="B19:C19"/>
    <mergeCell ref="D19:L19"/>
    <mergeCell ref="X19:AB19"/>
    <mergeCell ref="B20:C20"/>
    <mergeCell ref="D20:F20"/>
    <mergeCell ref="I20:L20"/>
    <mergeCell ref="X20:AB20"/>
    <mergeCell ref="C24:G24"/>
    <mergeCell ref="I24:L24"/>
    <mergeCell ref="I25:L25"/>
    <mergeCell ref="I26:L26"/>
    <mergeCell ref="C23:G23"/>
    <mergeCell ref="I23:L23"/>
  </mergeCells>
  <phoneticPr fontId="3"/>
  <pageMargins left="0.59055118110236227" right="0.59055118110236227" top="0.59055118110236227" bottom="0.59055118110236227" header="0.51181102362204722" footer="0.31496062992125984"/>
  <pageSetup paperSize="9" scale="96"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AD28"/>
  <sheetViews>
    <sheetView view="pageBreakPreview" zoomScaleNormal="130" zoomScaleSheetLayoutView="100" workbookViewId="0">
      <selection activeCell="I37" sqref="I37:L37"/>
    </sheetView>
  </sheetViews>
  <sheetFormatPr defaultColWidth="9" defaultRowHeight="13.2" x14ac:dyDescent="0.2"/>
  <cols>
    <col min="1" max="1" width="17.6640625" style="1" customWidth="1"/>
    <col min="2" max="5" width="3.33203125" style="1" customWidth="1"/>
    <col min="6" max="6" width="6.33203125" style="1" customWidth="1"/>
    <col min="7" max="7" width="9.109375" style="1" customWidth="1"/>
    <col min="8" max="8" width="12.88671875" style="1" bestFit="1" customWidth="1"/>
    <col min="9" max="12" width="9.109375" style="1" customWidth="1"/>
    <col min="13" max="13" width="9" style="1"/>
    <col min="14" max="14" width="6.33203125" style="1" customWidth="1"/>
    <col min="15" max="15" width="3.33203125" style="1" bestFit="1" customWidth="1"/>
    <col min="16" max="16" width="2.21875" style="1" customWidth="1"/>
    <col min="17" max="17" width="4.44140625" style="1" bestFit="1" customWidth="1"/>
    <col min="18" max="18" width="2.44140625" style="1" bestFit="1" customWidth="1"/>
    <col min="19" max="19" width="4.44140625" style="1" bestFit="1" customWidth="1"/>
    <col min="20" max="20" width="9" style="1"/>
    <col min="21" max="21" width="12.21875" style="1" customWidth="1"/>
    <col min="22" max="16384" width="9" style="1"/>
  </cols>
  <sheetData>
    <row r="1" spans="1:18" ht="18" customHeight="1" x14ac:dyDescent="0.2">
      <c r="A1" s="1060" t="s">
        <v>0</v>
      </c>
      <c r="B1" s="1060"/>
      <c r="C1" s="1060"/>
      <c r="D1" s="1060"/>
      <c r="E1" s="1060"/>
      <c r="F1" s="1060"/>
      <c r="G1" s="1060"/>
      <c r="H1" s="1060"/>
      <c r="I1" s="1060"/>
      <c r="J1" s="1060"/>
      <c r="K1" s="1060"/>
      <c r="L1" s="1060"/>
    </row>
    <row r="2" spans="1:18" ht="16.5" customHeight="1" x14ac:dyDescent="0.2"/>
    <row r="3" spans="1:18" ht="18" customHeight="1" x14ac:dyDescent="0.2">
      <c r="A3" s="1751" t="s">
        <v>184</v>
      </c>
      <c r="B3" s="1751"/>
      <c r="C3" s="1751"/>
      <c r="D3" s="1751"/>
      <c r="E3" s="1751"/>
      <c r="F3" s="1751"/>
      <c r="G3" s="1751"/>
      <c r="H3" s="1751"/>
      <c r="I3" s="1751"/>
      <c r="J3" s="1751"/>
      <c r="K3" s="2"/>
      <c r="L3" s="3"/>
    </row>
    <row r="4" spans="1:18" ht="16.5" customHeight="1" x14ac:dyDescent="0.2"/>
    <row r="5" spans="1:18" ht="16.5" customHeight="1" x14ac:dyDescent="0.2">
      <c r="A5" s="1062" t="s">
        <v>2</v>
      </c>
      <c r="B5" s="1063"/>
      <c r="C5" s="1063"/>
      <c r="D5" s="1063"/>
      <c r="E5" s="1063"/>
      <c r="F5" s="1063"/>
      <c r="G5" s="1063"/>
      <c r="H5" s="1063"/>
      <c r="I5" s="1063"/>
      <c r="J5" s="1063"/>
      <c r="K5" s="1063"/>
      <c r="L5" s="1064"/>
    </row>
    <row r="6" spans="1:18" s="55" customFormat="1" ht="16.5" customHeight="1" x14ac:dyDescent="0.2">
      <c r="A6" s="54" t="s">
        <v>171</v>
      </c>
      <c r="B6" s="1752" t="s">
        <v>185</v>
      </c>
      <c r="C6" s="1753"/>
      <c r="D6" s="1753"/>
      <c r="E6" s="1753"/>
      <c r="F6" s="1753"/>
      <c r="G6" s="1753"/>
      <c r="H6" s="1753"/>
      <c r="I6" s="1753"/>
      <c r="J6" s="1753"/>
      <c r="K6" s="1753"/>
      <c r="L6" s="1754"/>
      <c r="M6" s="55" t="s">
        <v>143</v>
      </c>
    </row>
    <row r="7" spans="1:18" s="55" customFormat="1" ht="21.75" customHeight="1" x14ac:dyDescent="0.2">
      <c r="A7" s="56"/>
      <c r="B7" s="1759"/>
      <c r="C7" s="1760"/>
      <c r="D7" s="1760"/>
      <c r="E7" s="1760"/>
      <c r="F7" s="1760"/>
      <c r="G7" s="1760"/>
      <c r="H7" s="1760"/>
      <c r="I7" s="1760"/>
      <c r="J7" s="1760"/>
      <c r="K7" s="1760"/>
      <c r="L7" s="1761"/>
    </row>
    <row r="8" spans="1:18" ht="16.5" customHeight="1" x14ac:dyDescent="0.2">
      <c r="A8" s="1220" t="s">
        <v>6</v>
      </c>
      <c r="B8" s="1221"/>
      <c r="C8" s="1221"/>
      <c r="D8" s="1221"/>
      <c r="E8" s="1221"/>
      <c r="F8" s="1221"/>
      <c r="G8" s="1221"/>
      <c r="H8" s="1221"/>
      <c r="I8" s="1221"/>
      <c r="J8" s="1221"/>
      <c r="K8" s="1221"/>
      <c r="L8" s="1222"/>
    </row>
    <row r="9" spans="1:18" s="55" customFormat="1" ht="30" customHeight="1" x14ac:dyDescent="0.2">
      <c r="A9" s="57" t="s">
        <v>145</v>
      </c>
      <c r="B9" s="1745" t="s">
        <v>460</v>
      </c>
      <c r="C9" s="1746"/>
      <c r="D9" s="1746"/>
      <c r="E9" s="1746"/>
      <c r="F9" s="1746"/>
      <c r="G9" s="1746"/>
      <c r="H9" s="1746"/>
      <c r="I9" s="1746"/>
      <c r="J9" s="1746"/>
      <c r="K9" s="1746"/>
      <c r="L9" s="1747"/>
    </row>
    <row r="10" spans="1:18" ht="16.5" customHeight="1" x14ac:dyDescent="0.2">
      <c r="A10" s="7" t="s">
        <v>146</v>
      </c>
      <c r="B10" s="1737"/>
      <c r="C10" s="1738"/>
      <c r="D10" s="1739"/>
      <c r="E10" s="1740" t="s">
        <v>147</v>
      </c>
      <c r="F10" s="1741"/>
      <c r="G10" s="58" t="s">
        <v>10</v>
      </c>
      <c r="H10" s="58" t="s">
        <v>148</v>
      </c>
      <c r="I10" s="177" t="s">
        <v>149</v>
      </c>
      <c r="J10" s="43"/>
      <c r="K10" s="8"/>
      <c r="L10" s="59"/>
    </row>
    <row r="11" spans="1:18" ht="16.5" customHeight="1" x14ac:dyDescent="0.2">
      <c r="A11" s="11"/>
      <c r="B11" s="1740" t="s">
        <v>11</v>
      </c>
      <c r="C11" s="1742"/>
      <c r="D11" s="1741"/>
      <c r="E11" s="1756">
        <v>64</v>
      </c>
      <c r="F11" s="1757"/>
      <c r="G11" s="60">
        <v>61</v>
      </c>
      <c r="H11" s="60">
        <v>63</v>
      </c>
      <c r="I11" s="60">
        <v>1</v>
      </c>
      <c r="J11" s="8"/>
      <c r="K11" s="8"/>
      <c r="L11" s="59"/>
    </row>
    <row r="12" spans="1:18" ht="16.5" customHeight="1" x14ac:dyDescent="0.2">
      <c r="A12" s="11"/>
      <c r="B12" s="1758" t="s">
        <v>173</v>
      </c>
      <c r="C12" s="1742"/>
      <c r="D12" s="1741"/>
      <c r="E12" s="1756">
        <v>54</v>
      </c>
      <c r="F12" s="1757"/>
      <c r="G12" s="60">
        <v>49</v>
      </c>
      <c r="H12" s="60">
        <v>53</v>
      </c>
      <c r="I12" s="60">
        <v>1</v>
      </c>
      <c r="J12" s="8"/>
      <c r="K12" s="8"/>
      <c r="L12" s="59"/>
    </row>
    <row r="13" spans="1:18" ht="16.5" customHeight="1" x14ac:dyDescent="0.2">
      <c r="A13" s="11"/>
      <c r="B13" s="1748" t="s">
        <v>183</v>
      </c>
      <c r="C13" s="1749"/>
      <c r="D13" s="1750"/>
      <c r="E13" s="1492">
        <f>E12/E11*100</f>
        <v>84.375</v>
      </c>
      <c r="F13" s="1493"/>
      <c r="G13" s="176">
        <v>80.3</v>
      </c>
      <c r="H13" s="176">
        <f t="shared" ref="H13:I13" si="0">H12/H11*100</f>
        <v>84.126984126984127</v>
      </c>
      <c r="I13" s="176">
        <f t="shared" si="0"/>
        <v>100</v>
      </c>
      <c r="J13" s="8"/>
      <c r="K13" s="8"/>
      <c r="L13" s="59"/>
      <c r="Q13" s="6"/>
    </row>
    <row r="14" spans="1:18" ht="16.5" customHeight="1" x14ac:dyDescent="0.2">
      <c r="A14" s="11"/>
      <c r="B14" s="61"/>
      <c r="C14" s="62"/>
      <c r="D14" s="62"/>
      <c r="E14" s="63"/>
      <c r="F14" s="63"/>
      <c r="G14" s="64"/>
      <c r="H14" s="64"/>
      <c r="I14" s="64"/>
      <c r="J14" s="65"/>
      <c r="K14" s="8"/>
      <c r="L14" s="13"/>
      <c r="R14" s="6"/>
    </row>
    <row r="15" spans="1:18" ht="16.5" customHeight="1" x14ac:dyDescent="0.2">
      <c r="A15" s="11"/>
      <c r="B15" s="1214"/>
      <c r="C15" s="1215"/>
      <c r="D15" s="1215"/>
      <c r="E15" s="1215"/>
      <c r="F15" s="1215"/>
      <c r="G15" s="1216"/>
      <c r="H15" s="167" t="s">
        <v>14</v>
      </c>
      <c r="I15" s="167" t="s">
        <v>10</v>
      </c>
      <c r="J15" s="167" t="s">
        <v>15</v>
      </c>
      <c r="K15" s="8"/>
      <c r="L15" s="13"/>
    </row>
    <row r="16" spans="1:18" ht="16.5" customHeight="1" x14ac:dyDescent="0.2">
      <c r="A16" s="11"/>
      <c r="B16" s="1701" t="s">
        <v>135</v>
      </c>
      <c r="C16" s="1702"/>
      <c r="D16" s="1702"/>
      <c r="E16" s="1702"/>
      <c r="F16" s="1702"/>
      <c r="G16" s="1703"/>
      <c r="H16" s="44">
        <f>(0.859615384615385)*100</f>
        <v>85.961538461538495</v>
      </c>
      <c r="I16" s="44">
        <v>84.9</v>
      </c>
      <c r="J16" s="18">
        <f>H16-I16</f>
        <v>1.0615384615384897</v>
      </c>
      <c r="K16" s="8"/>
      <c r="L16" s="13"/>
    </row>
    <row r="17" spans="1:30" ht="16.5" customHeight="1" x14ac:dyDescent="0.2">
      <c r="A17" s="19"/>
      <c r="B17" s="1704" t="s">
        <v>136</v>
      </c>
      <c r="C17" s="1705"/>
      <c r="D17" s="1705"/>
      <c r="E17" s="1705"/>
      <c r="F17" s="1705"/>
      <c r="G17" s="1706"/>
      <c r="H17" s="44">
        <v>4.3207547169811322</v>
      </c>
      <c r="I17" s="44">
        <v>4.3</v>
      </c>
      <c r="J17" s="66">
        <f>H17-I17</f>
        <v>2.0754716981132404E-2</v>
      </c>
      <c r="K17" s="45"/>
      <c r="L17" s="46"/>
      <c r="P17" s="6"/>
      <c r="Q17" s="6"/>
    </row>
    <row r="18" spans="1:30" s="21" customFormat="1" ht="16.5" customHeight="1" x14ac:dyDescent="0.2">
      <c r="A18" s="20" t="s">
        <v>18</v>
      </c>
      <c r="B18" s="1639" t="s">
        <v>19</v>
      </c>
      <c r="C18" s="1640"/>
      <c r="D18" s="1734" t="s">
        <v>461</v>
      </c>
      <c r="E18" s="1735"/>
      <c r="F18" s="1735"/>
      <c r="G18" s="1735"/>
      <c r="H18" s="1735"/>
      <c r="I18" s="1735"/>
      <c r="J18" s="1735"/>
      <c r="K18" s="1735"/>
      <c r="L18" s="1736"/>
      <c r="W18" s="22"/>
      <c r="X18" s="22"/>
      <c r="Y18" s="22"/>
      <c r="Z18" s="22"/>
      <c r="AA18" s="22"/>
      <c r="AB18" s="22"/>
      <c r="AC18" s="22"/>
      <c r="AD18" s="22"/>
    </row>
    <row r="19" spans="1:30" ht="16.5" customHeight="1" x14ac:dyDescent="0.2">
      <c r="A19" s="26"/>
      <c r="B19" s="1655" t="s">
        <v>174</v>
      </c>
      <c r="C19" s="1656"/>
      <c r="D19" s="1721" t="s">
        <v>186</v>
      </c>
      <c r="E19" s="1722"/>
      <c r="F19" s="1722"/>
      <c r="G19" s="1722"/>
      <c r="H19" s="1722"/>
      <c r="I19" s="1722"/>
      <c r="J19" s="1722"/>
      <c r="K19" s="1722"/>
      <c r="L19" s="1723"/>
      <c r="W19" s="166"/>
      <c r="X19" s="1130"/>
      <c r="Y19" s="1130"/>
      <c r="Z19" s="1130"/>
      <c r="AA19" s="1130"/>
      <c r="AB19" s="1130"/>
      <c r="AC19" s="6"/>
      <c r="AD19" s="6"/>
    </row>
    <row r="20" spans="1:30" ht="16.5" customHeight="1" x14ac:dyDescent="0.2">
      <c r="A20" s="27" t="s">
        <v>21</v>
      </c>
      <c r="B20" s="1724" t="s">
        <v>22</v>
      </c>
      <c r="C20" s="1724"/>
      <c r="D20" s="1725" t="s">
        <v>176</v>
      </c>
      <c r="E20" s="1726"/>
      <c r="F20" s="1727"/>
      <c r="G20" s="178" t="s">
        <v>23</v>
      </c>
      <c r="H20" s="67" t="s">
        <v>187</v>
      </c>
      <c r="I20" s="1728" t="s">
        <v>24</v>
      </c>
      <c r="J20" s="1728"/>
      <c r="K20" s="1728"/>
      <c r="L20" s="1728"/>
      <c r="W20" s="166"/>
      <c r="X20" s="1130"/>
      <c r="Y20" s="1130"/>
      <c r="Z20" s="1130"/>
      <c r="AA20" s="1130"/>
      <c r="AB20" s="1130"/>
      <c r="AC20" s="6"/>
      <c r="AD20" s="6"/>
    </row>
    <row r="21" spans="1:30" ht="16.5" customHeight="1" x14ac:dyDescent="0.2">
      <c r="A21" s="29" t="s">
        <v>25</v>
      </c>
      <c r="B21" s="1168" t="s">
        <v>26</v>
      </c>
      <c r="C21" s="1169"/>
      <c r="D21" s="1169"/>
      <c r="E21" s="1169"/>
      <c r="F21" s="1169"/>
      <c r="G21" s="1170"/>
      <c r="H21" s="174" t="s">
        <v>27</v>
      </c>
      <c r="I21" s="1168" t="s">
        <v>28</v>
      </c>
      <c r="J21" s="1169"/>
      <c r="K21" s="1169"/>
      <c r="L21" s="1170"/>
      <c r="W21" s="166"/>
      <c r="X21" s="1130"/>
      <c r="Y21" s="1130"/>
      <c r="Z21" s="1130"/>
      <c r="AA21" s="1130"/>
      <c r="AB21" s="1130"/>
      <c r="AC21" s="6"/>
      <c r="AD21" s="6"/>
    </row>
    <row r="22" spans="1:30" s="55" customFormat="1" ht="16.5" customHeight="1" x14ac:dyDescent="0.2">
      <c r="A22" s="68"/>
      <c r="B22" s="69" t="s">
        <v>157</v>
      </c>
      <c r="C22" s="1719" t="s">
        <v>178</v>
      </c>
      <c r="D22" s="1719"/>
      <c r="E22" s="1719"/>
      <c r="F22" s="1719"/>
      <c r="G22" s="1720"/>
      <c r="H22" s="70"/>
      <c r="I22" s="1132"/>
      <c r="J22" s="1146"/>
      <c r="K22" s="1146"/>
      <c r="L22" s="1134"/>
    </row>
    <row r="23" spans="1:30" s="55" customFormat="1" ht="16.5" customHeight="1" x14ac:dyDescent="0.2">
      <c r="A23" s="68"/>
      <c r="B23" s="69"/>
      <c r="C23" s="1130" t="s">
        <v>179</v>
      </c>
      <c r="D23" s="1130"/>
      <c r="E23" s="1130"/>
      <c r="F23" s="1130"/>
      <c r="G23" s="1131"/>
      <c r="H23" s="69" t="s">
        <v>187</v>
      </c>
      <c r="I23" s="1132" t="s">
        <v>188</v>
      </c>
      <c r="J23" s="1146"/>
      <c r="K23" s="1146"/>
      <c r="L23" s="1134"/>
    </row>
    <row r="24" spans="1:30" s="55" customFormat="1" ht="16.5" customHeight="1" x14ac:dyDescent="0.2">
      <c r="A24" s="68"/>
      <c r="B24" s="69"/>
      <c r="C24" s="1680" t="s">
        <v>181</v>
      </c>
      <c r="D24" s="1680"/>
      <c r="E24" s="1680"/>
      <c r="F24" s="1680"/>
      <c r="G24" s="1117"/>
      <c r="H24" s="69"/>
      <c r="I24" s="1132" t="s">
        <v>189</v>
      </c>
      <c r="J24" s="1146"/>
      <c r="K24" s="1146"/>
      <c r="L24" s="1134"/>
    </row>
    <row r="25" spans="1:30" s="55" customFormat="1" ht="16.5" customHeight="1" x14ac:dyDescent="0.2">
      <c r="A25" s="68"/>
      <c r="B25" s="69"/>
      <c r="C25" s="181"/>
      <c r="D25" s="181"/>
      <c r="E25" s="181"/>
      <c r="F25" s="181"/>
      <c r="G25" s="182"/>
      <c r="H25" s="69"/>
      <c r="I25" s="1132" t="s">
        <v>190</v>
      </c>
      <c r="J25" s="1146"/>
      <c r="K25" s="1146"/>
      <c r="L25" s="1134"/>
    </row>
    <row r="26" spans="1:30" s="55" customFormat="1" ht="16.5" customHeight="1" x14ac:dyDescent="0.2">
      <c r="A26" s="68"/>
      <c r="B26" s="69"/>
      <c r="C26" s="181"/>
      <c r="D26" s="181"/>
      <c r="E26" s="181"/>
      <c r="F26" s="181"/>
      <c r="G26" s="182"/>
      <c r="H26" s="69"/>
      <c r="I26" s="1132" t="s">
        <v>191</v>
      </c>
      <c r="J26" s="1146"/>
      <c r="K26" s="1146"/>
      <c r="L26" s="1134"/>
    </row>
    <row r="27" spans="1:30" s="55" customFormat="1" ht="16.5" customHeight="1" x14ac:dyDescent="0.2">
      <c r="A27" s="68"/>
      <c r="B27" s="69"/>
      <c r="C27" s="181"/>
      <c r="D27" s="181"/>
      <c r="E27" s="181"/>
      <c r="F27" s="181"/>
      <c r="G27" s="182"/>
      <c r="H27" s="69"/>
      <c r="I27" s="1132"/>
      <c r="J27" s="1146"/>
      <c r="K27" s="1146"/>
      <c r="L27" s="1134"/>
    </row>
    <row r="28" spans="1:30" s="55" customFormat="1" ht="16.5" customHeight="1" x14ac:dyDescent="0.2">
      <c r="A28" s="74"/>
      <c r="B28" s="72"/>
      <c r="C28" s="185"/>
      <c r="D28" s="185"/>
      <c r="E28" s="185"/>
      <c r="F28" s="185"/>
      <c r="G28" s="186"/>
      <c r="H28" s="72"/>
      <c r="I28" s="1711"/>
      <c r="J28" s="1712"/>
      <c r="K28" s="1712"/>
      <c r="L28" s="1713"/>
    </row>
  </sheetData>
  <mergeCells count="39">
    <mergeCell ref="E10:F10"/>
    <mergeCell ref="B11:D11"/>
    <mergeCell ref="E11:F11"/>
    <mergeCell ref="B12:D12"/>
    <mergeCell ref="E12:F12"/>
    <mergeCell ref="A1:L1"/>
    <mergeCell ref="A3:J3"/>
    <mergeCell ref="A5:L5"/>
    <mergeCell ref="B6:L7"/>
    <mergeCell ref="A8:L8"/>
    <mergeCell ref="B9:L9"/>
    <mergeCell ref="B19:C19"/>
    <mergeCell ref="D19:L19"/>
    <mergeCell ref="X19:AB19"/>
    <mergeCell ref="B20:C20"/>
    <mergeCell ref="D20:F20"/>
    <mergeCell ref="I20:L20"/>
    <mergeCell ref="X20:AB20"/>
    <mergeCell ref="B13:D13"/>
    <mergeCell ref="E13:F13"/>
    <mergeCell ref="B15:G15"/>
    <mergeCell ref="B16:G16"/>
    <mergeCell ref="B17:G17"/>
    <mergeCell ref="B18:C18"/>
    <mergeCell ref="D18:L18"/>
    <mergeCell ref="B10:D10"/>
    <mergeCell ref="I28:L28"/>
    <mergeCell ref="B21:G21"/>
    <mergeCell ref="I21:L21"/>
    <mergeCell ref="X21:AB21"/>
    <mergeCell ref="C22:G22"/>
    <mergeCell ref="I22:L22"/>
    <mergeCell ref="C23:G23"/>
    <mergeCell ref="I23:L23"/>
    <mergeCell ref="C24:G24"/>
    <mergeCell ref="I24:L24"/>
    <mergeCell ref="I25:L25"/>
    <mergeCell ref="I26:L26"/>
    <mergeCell ref="I27:L27"/>
  </mergeCells>
  <phoneticPr fontId="3"/>
  <pageMargins left="0.59055118110236227" right="0.59055118110236227" top="0.59055118110236227" bottom="0.59055118110236227" header="0.51181102362204722" footer="0.31496062992125984"/>
  <pageSetup paperSize="9" scale="96"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437CF-BD99-4B74-9869-C7C6DFD8E35F}">
  <sheetPr>
    <tabColor theme="5" tint="0.59999389629810485"/>
  </sheetPr>
  <dimension ref="A1:AB20"/>
  <sheetViews>
    <sheetView view="pageBreakPreview" zoomScaleNormal="130" zoomScaleSheetLayoutView="100" workbookViewId="0">
      <selection activeCell="I37" sqref="I37:L37"/>
    </sheetView>
  </sheetViews>
  <sheetFormatPr defaultColWidth="9" defaultRowHeight="13.2" x14ac:dyDescent="0.2"/>
  <cols>
    <col min="1" max="1" width="17.6640625" style="217" customWidth="1"/>
    <col min="2" max="5" width="3.33203125" style="217" customWidth="1"/>
    <col min="6" max="6" width="6.33203125" style="217" customWidth="1"/>
    <col min="7" max="7" width="9.109375" style="217" customWidth="1"/>
    <col min="8" max="8" width="12.88671875" style="217" bestFit="1" customWidth="1"/>
    <col min="9" max="12" width="10.33203125" style="217" customWidth="1"/>
    <col min="13" max="13" width="9" style="217"/>
    <col min="14" max="14" width="6.3320312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28" ht="18" customHeight="1" x14ac:dyDescent="0.2">
      <c r="A1" s="1060" t="s">
        <v>0</v>
      </c>
      <c r="B1" s="1060"/>
      <c r="C1" s="1060"/>
      <c r="D1" s="1060"/>
      <c r="E1" s="1060"/>
      <c r="F1" s="1060"/>
      <c r="G1" s="1060"/>
      <c r="H1" s="1060"/>
      <c r="I1" s="1060"/>
      <c r="J1" s="1060"/>
      <c r="K1" s="1060"/>
      <c r="L1" s="1060"/>
    </row>
    <row r="2" spans="1:28" ht="16.5" customHeight="1" x14ac:dyDescent="0.2"/>
    <row r="3" spans="1:28" ht="18" customHeight="1" x14ac:dyDescent="0.2">
      <c r="A3" s="1632" t="s">
        <v>1288</v>
      </c>
      <c r="B3" s="1632"/>
      <c r="C3" s="1632"/>
      <c r="D3" s="1632"/>
      <c r="E3" s="1632"/>
      <c r="F3" s="1632"/>
      <c r="G3" s="1632"/>
      <c r="H3" s="1632"/>
      <c r="I3" s="1632"/>
      <c r="J3" s="1632"/>
      <c r="K3" s="218"/>
      <c r="L3" s="3"/>
    </row>
    <row r="4" spans="1:28" ht="16.5" customHeight="1" x14ac:dyDescent="0.2"/>
    <row r="5" spans="1:28" ht="16.5" customHeight="1" x14ac:dyDescent="0.2">
      <c r="A5" s="1062" t="s">
        <v>2</v>
      </c>
      <c r="B5" s="1063"/>
      <c r="C5" s="1063"/>
      <c r="D5" s="1063"/>
      <c r="E5" s="1063"/>
      <c r="F5" s="1063"/>
      <c r="G5" s="1063"/>
      <c r="H5" s="1063"/>
      <c r="I5" s="1063"/>
      <c r="J5" s="1063"/>
      <c r="K5" s="1063"/>
      <c r="L5" s="1064"/>
    </row>
    <row r="6" spans="1:28" s="219" customFormat="1" ht="16.5" customHeight="1" x14ac:dyDescent="0.2">
      <c r="A6" s="54" t="s">
        <v>171</v>
      </c>
      <c r="B6" s="1633" t="s">
        <v>1289</v>
      </c>
      <c r="C6" s="1634"/>
      <c r="D6" s="1634"/>
      <c r="E6" s="1634"/>
      <c r="F6" s="1634"/>
      <c r="G6" s="1634"/>
      <c r="H6" s="1634"/>
      <c r="I6" s="1634"/>
      <c r="J6" s="1634"/>
      <c r="K6" s="1634"/>
      <c r="L6" s="1635"/>
      <c r="M6" s="219" t="s">
        <v>143</v>
      </c>
    </row>
    <row r="7" spans="1:28" s="219" customFormat="1" ht="49.8" customHeight="1" x14ac:dyDescent="0.2">
      <c r="A7" s="56"/>
      <c r="B7" s="1636"/>
      <c r="C7" s="1637"/>
      <c r="D7" s="1637"/>
      <c r="E7" s="1637"/>
      <c r="F7" s="1637"/>
      <c r="G7" s="1637"/>
      <c r="H7" s="1637"/>
      <c r="I7" s="1637"/>
      <c r="J7" s="1637"/>
      <c r="K7" s="1637"/>
      <c r="L7" s="1638"/>
    </row>
    <row r="8" spans="1:28" ht="16.5" customHeight="1" x14ac:dyDescent="0.2">
      <c r="A8" s="1220" t="s">
        <v>6</v>
      </c>
      <c r="B8" s="1221"/>
      <c r="C8" s="1221"/>
      <c r="D8" s="1221"/>
      <c r="E8" s="1221"/>
      <c r="F8" s="1221"/>
      <c r="G8" s="1221"/>
      <c r="H8" s="1221"/>
      <c r="I8" s="1221"/>
      <c r="J8" s="1221"/>
      <c r="K8" s="1221"/>
      <c r="L8" s="1222"/>
    </row>
    <row r="9" spans="1:28" s="219" customFormat="1" ht="16.5" customHeight="1" x14ac:dyDescent="0.2">
      <c r="A9" s="57" t="s">
        <v>145</v>
      </c>
      <c r="B9" s="1629" t="s">
        <v>1290</v>
      </c>
      <c r="C9" s="1630"/>
      <c r="D9" s="1630"/>
      <c r="E9" s="1630"/>
      <c r="F9" s="1630"/>
      <c r="G9" s="1630"/>
      <c r="H9" s="1630"/>
      <c r="I9" s="1630"/>
      <c r="J9" s="1630"/>
      <c r="K9" s="1630"/>
      <c r="L9" s="1631"/>
    </row>
    <row r="10" spans="1:28" ht="16.5" customHeight="1" x14ac:dyDescent="0.2">
      <c r="A10" s="247" t="s">
        <v>146</v>
      </c>
      <c r="B10" s="1657" t="s">
        <v>1291</v>
      </c>
      <c r="C10" s="1658"/>
      <c r="D10" s="1658"/>
      <c r="E10" s="1658"/>
      <c r="F10" s="1658"/>
      <c r="G10" s="1658"/>
      <c r="H10" s="1658"/>
      <c r="I10" s="1658"/>
      <c r="J10" s="1658"/>
      <c r="K10" s="1658"/>
      <c r="L10" s="1659"/>
    </row>
    <row r="11" spans="1:28" s="21" customFormat="1" ht="52.5" customHeight="1" x14ac:dyDescent="0.2">
      <c r="A11" s="47" t="s">
        <v>18</v>
      </c>
      <c r="B11" s="1762" t="s">
        <v>19</v>
      </c>
      <c r="C11" s="1763"/>
      <c r="D11" s="1641" t="s">
        <v>1292</v>
      </c>
      <c r="E11" s="1642"/>
      <c r="F11" s="1642"/>
      <c r="G11" s="1642"/>
      <c r="H11" s="1642"/>
      <c r="I11" s="1642"/>
      <c r="J11" s="1642"/>
      <c r="K11" s="1642"/>
      <c r="L11" s="1643"/>
    </row>
    <row r="12" spans="1:28" ht="16.5" customHeight="1" x14ac:dyDescent="0.2">
      <c r="A12" s="244" t="s">
        <v>21</v>
      </c>
      <c r="B12" s="1660" t="s">
        <v>22</v>
      </c>
      <c r="C12" s="1660"/>
      <c r="D12" s="1764"/>
      <c r="E12" s="1765"/>
      <c r="F12" s="1766"/>
      <c r="G12" s="381" t="s">
        <v>23</v>
      </c>
      <c r="H12" s="570"/>
      <c r="I12" s="1664" t="s">
        <v>24</v>
      </c>
      <c r="J12" s="1664"/>
      <c r="K12" s="1664"/>
      <c r="L12" s="1664"/>
      <c r="W12" s="242"/>
      <c r="X12" s="1230"/>
      <c r="Y12" s="1230"/>
      <c r="Z12" s="1230"/>
      <c r="AA12" s="1230"/>
      <c r="AB12" s="1230"/>
    </row>
    <row r="13" spans="1:28" ht="16.5" customHeight="1" x14ac:dyDescent="0.2">
      <c r="A13" s="247" t="s">
        <v>25</v>
      </c>
      <c r="B13" s="1078" t="s">
        <v>26</v>
      </c>
      <c r="C13" s="1079"/>
      <c r="D13" s="1079"/>
      <c r="E13" s="1079"/>
      <c r="F13" s="1079"/>
      <c r="G13" s="1080"/>
      <c r="H13" s="319" t="s">
        <v>27</v>
      </c>
      <c r="I13" s="1078" t="s">
        <v>28</v>
      </c>
      <c r="J13" s="1079"/>
      <c r="K13" s="1079"/>
      <c r="L13" s="1080"/>
      <c r="W13" s="242"/>
      <c r="X13" s="1230"/>
      <c r="Y13" s="1230"/>
      <c r="Z13" s="1230"/>
      <c r="AA13" s="1230"/>
      <c r="AB13" s="1230"/>
    </row>
    <row r="14" spans="1:28" s="219" customFormat="1" ht="16.5" customHeight="1" x14ac:dyDescent="0.2">
      <c r="A14" s="222"/>
      <c r="B14" s="249" t="s">
        <v>157</v>
      </c>
      <c r="C14" s="1672" t="s">
        <v>1293</v>
      </c>
      <c r="D14" s="1672"/>
      <c r="E14" s="1672"/>
      <c r="F14" s="1672"/>
      <c r="G14" s="1673"/>
      <c r="H14" s="1767"/>
      <c r="I14" s="1120"/>
      <c r="J14" s="1115"/>
      <c r="K14" s="1115"/>
      <c r="L14" s="1122"/>
    </row>
    <row r="15" spans="1:28" s="219" customFormat="1" ht="16.5" customHeight="1" x14ac:dyDescent="0.2">
      <c r="A15" s="222"/>
      <c r="B15" s="249"/>
      <c r="C15" s="1230" t="s">
        <v>179</v>
      </c>
      <c r="D15" s="1230"/>
      <c r="E15" s="1230"/>
      <c r="F15" s="1230"/>
      <c r="G15" s="1131"/>
      <c r="H15" s="1768"/>
      <c r="I15" s="1120" t="s">
        <v>1294</v>
      </c>
      <c r="J15" s="1115"/>
      <c r="K15" s="1115"/>
      <c r="L15" s="1122"/>
    </row>
    <row r="16" spans="1:28" s="219" customFormat="1" ht="16.5" customHeight="1" x14ac:dyDescent="0.2">
      <c r="A16" s="222"/>
      <c r="B16" s="249"/>
      <c r="C16" s="1116" t="s">
        <v>181</v>
      </c>
      <c r="D16" s="1116"/>
      <c r="E16" s="1116"/>
      <c r="F16" s="1116"/>
      <c r="G16" s="1117"/>
      <c r="H16" s="1768"/>
      <c r="I16" s="1120" t="s">
        <v>1295</v>
      </c>
      <c r="J16" s="1115"/>
      <c r="K16" s="1115"/>
      <c r="L16" s="1122"/>
    </row>
    <row r="17" spans="1:12" s="219" customFormat="1" ht="16.5" customHeight="1" x14ac:dyDescent="0.2">
      <c r="A17" s="222"/>
      <c r="B17" s="249"/>
      <c r="C17" s="377"/>
      <c r="D17" s="377"/>
      <c r="E17" s="377"/>
      <c r="F17" s="377"/>
      <c r="G17" s="378"/>
      <c r="H17" s="1768"/>
      <c r="I17" s="1120" t="s">
        <v>1296</v>
      </c>
      <c r="J17" s="1115"/>
      <c r="K17" s="1115"/>
      <c r="L17" s="1122"/>
    </row>
    <row r="18" spans="1:12" s="219" customFormat="1" ht="16.5" customHeight="1" x14ac:dyDescent="0.2">
      <c r="A18" s="222"/>
      <c r="B18" s="249"/>
      <c r="C18" s="377"/>
      <c r="D18" s="377"/>
      <c r="E18" s="377"/>
      <c r="F18" s="377"/>
      <c r="G18" s="378"/>
      <c r="H18" s="1768"/>
      <c r="I18" s="1120" t="s">
        <v>1297</v>
      </c>
      <c r="J18" s="1115"/>
      <c r="K18" s="1115"/>
      <c r="L18" s="1122"/>
    </row>
    <row r="19" spans="1:12" s="219" customFormat="1" ht="16.5" customHeight="1" x14ac:dyDescent="0.2">
      <c r="A19" s="222"/>
      <c r="B19" s="249"/>
      <c r="C19" s="377"/>
      <c r="D19" s="377"/>
      <c r="E19" s="377"/>
      <c r="F19" s="377"/>
      <c r="G19" s="378"/>
      <c r="H19" s="1768"/>
      <c r="I19" s="1120" t="s">
        <v>1298</v>
      </c>
      <c r="J19" s="1115"/>
      <c r="K19" s="1115"/>
      <c r="L19" s="1122"/>
    </row>
    <row r="20" spans="1:12" s="219" customFormat="1" ht="16.5" customHeight="1" x14ac:dyDescent="0.2">
      <c r="A20" s="237"/>
      <c r="B20" s="257"/>
      <c r="C20" s="258"/>
      <c r="D20" s="258"/>
      <c r="E20" s="258"/>
      <c r="F20" s="258"/>
      <c r="G20" s="259"/>
      <c r="H20" s="1769"/>
      <c r="I20" s="1674"/>
      <c r="J20" s="1675"/>
      <c r="K20" s="1675"/>
      <c r="L20" s="1676"/>
    </row>
  </sheetData>
  <mergeCells count="27">
    <mergeCell ref="X12:AB12"/>
    <mergeCell ref="B13:G13"/>
    <mergeCell ref="I13:L13"/>
    <mergeCell ref="X13:AB13"/>
    <mergeCell ref="C14:G14"/>
    <mergeCell ref="H14:H20"/>
    <mergeCell ref="I14:L14"/>
    <mergeCell ref="C15:G15"/>
    <mergeCell ref="I15:L15"/>
    <mergeCell ref="C16:G16"/>
    <mergeCell ref="I16:L16"/>
    <mergeCell ref="I17:L17"/>
    <mergeCell ref="I18:L18"/>
    <mergeCell ref="I19:L19"/>
    <mergeCell ref="I20:L20"/>
    <mergeCell ref="B10:L10"/>
    <mergeCell ref="B11:C11"/>
    <mergeCell ref="D11:L11"/>
    <mergeCell ref="B12:C12"/>
    <mergeCell ref="D12:F12"/>
    <mergeCell ref="I12:L12"/>
    <mergeCell ref="B9:L9"/>
    <mergeCell ref="A1:L1"/>
    <mergeCell ref="A3:J3"/>
    <mergeCell ref="A5:L5"/>
    <mergeCell ref="B6:L7"/>
    <mergeCell ref="A8:L8"/>
  </mergeCells>
  <phoneticPr fontId="3"/>
  <pageMargins left="0.59055118110236227" right="0.59055118110236227" top="0.59055118110236227" bottom="0.59055118110236227" header="0.51181102362204722" footer="0.31496062992125984"/>
  <pageSetup paperSize="9" scale="90"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FA530-DEAE-4728-B109-2BCBCF88FA24}">
  <sheetPr>
    <tabColor theme="5" tint="0.59999389629810485"/>
    <pageSetUpPr fitToPage="1"/>
  </sheetPr>
  <dimension ref="A1:M29"/>
  <sheetViews>
    <sheetView view="pageBreakPreview" zoomScaleNormal="130" zoomScaleSheetLayoutView="100" workbookViewId="0">
      <selection activeCell="I37" sqref="I37:L37"/>
    </sheetView>
  </sheetViews>
  <sheetFormatPr defaultColWidth="9" defaultRowHeight="13.2" x14ac:dyDescent="0.2"/>
  <cols>
    <col min="1" max="1" width="18" style="217" customWidth="1"/>
    <col min="2" max="5" width="3" style="217" customWidth="1"/>
    <col min="6" max="6" width="6" style="217" customWidth="1"/>
    <col min="7" max="10" width="9" style="217" customWidth="1"/>
    <col min="11" max="12" width="9.109375" style="217" customWidth="1"/>
    <col min="13" max="14" width="3.6640625" style="217" customWidth="1"/>
    <col min="15" max="15" width="17.6640625" style="217" customWidth="1"/>
    <col min="16" max="16" width="3.6640625" style="217" customWidth="1"/>
    <col min="17" max="16384" width="9" style="217"/>
  </cols>
  <sheetData>
    <row r="1" spans="1:13" ht="18" customHeight="1" x14ac:dyDescent="0.2">
      <c r="A1" s="1060" t="s">
        <v>364</v>
      </c>
      <c r="B1" s="1060"/>
      <c r="C1" s="1060"/>
      <c r="D1" s="1060"/>
      <c r="E1" s="1060"/>
      <c r="F1" s="1060"/>
      <c r="G1" s="1060"/>
      <c r="H1" s="1060"/>
      <c r="I1" s="1060"/>
      <c r="J1" s="1060"/>
      <c r="K1" s="1060"/>
      <c r="L1" s="1060"/>
    </row>
    <row r="2" spans="1:13" ht="18" customHeight="1" x14ac:dyDescent="0.2"/>
    <row r="3" spans="1:13" ht="18" customHeight="1" x14ac:dyDescent="0.2">
      <c r="A3" s="1061" t="s">
        <v>645</v>
      </c>
      <c r="B3" s="1061"/>
      <c r="C3" s="1061"/>
      <c r="D3" s="1061"/>
      <c r="E3" s="1061"/>
      <c r="F3" s="1061"/>
      <c r="G3" s="1061"/>
      <c r="H3" s="1061"/>
      <c r="I3" s="1061"/>
      <c r="J3" s="1061"/>
      <c r="K3" s="218"/>
      <c r="L3" s="3"/>
    </row>
    <row r="4" spans="1:13" ht="16.5" customHeight="1" x14ac:dyDescent="0.2"/>
    <row r="5" spans="1:13" ht="16.5" customHeight="1" x14ac:dyDescent="0.2">
      <c r="A5" s="1062" t="s">
        <v>140</v>
      </c>
      <c r="B5" s="1063"/>
      <c r="C5" s="1063"/>
      <c r="D5" s="1063"/>
      <c r="E5" s="1063"/>
      <c r="F5" s="1063"/>
      <c r="G5" s="1063"/>
      <c r="H5" s="1063"/>
      <c r="I5" s="1063"/>
      <c r="J5" s="1063"/>
      <c r="K5" s="1063"/>
      <c r="L5" s="1064"/>
    </row>
    <row r="6" spans="1:13" ht="40.5" customHeight="1" x14ac:dyDescent="0.2">
      <c r="A6" s="150" t="s">
        <v>171</v>
      </c>
      <c r="B6" s="1254" t="s">
        <v>646</v>
      </c>
      <c r="C6" s="1254"/>
      <c r="D6" s="1254"/>
      <c r="E6" s="1254"/>
      <c r="F6" s="1254"/>
      <c r="G6" s="1254"/>
      <c r="H6" s="1254"/>
      <c r="I6" s="1254"/>
      <c r="J6" s="1254"/>
      <c r="K6" s="1254"/>
      <c r="L6" s="1254"/>
      <c r="M6" s="217" t="s">
        <v>143</v>
      </c>
    </row>
    <row r="7" spans="1:13" ht="16.5" customHeight="1" x14ac:dyDescent="0.2">
      <c r="A7" s="1770" t="s">
        <v>144</v>
      </c>
      <c r="B7" s="1770"/>
      <c r="C7" s="1770"/>
      <c r="D7" s="1770"/>
      <c r="E7" s="1770"/>
      <c r="F7" s="1770"/>
      <c r="G7" s="1770"/>
      <c r="H7" s="1770"/>
      <c r="I7" s="1770"/>
      <c r="J7" s="1770"/>
      <c r="K7" s="1770"/>
      <c r="L7" s="1770"/>
    </row>
    <row r="8" spans="1:13" ht="75.599999999999994" customHeight="1" x14ac:dyDescent="0.2">
      <c r="A8" s="75" t="s">
        <v>145</v>
      </c>
      <c r="B8" s="1547" t="s">
        <v>1751</v>
      </c>
      <c r="C8" s="1548"/>
      <c r="D8" s="1548"/>
      <c r="E8" s="1548"/>
      <c r="F8" s="1548"/>
      <c r="G8" s="1548"/>
      <c r="H8" s="1548"/>
      <c r="I8" s="1548"/>
      <c r="J8" s="1548"/>
      <c r="K8" s="1548"/>
      <c r="L8" s="1549"/>
    </row>
    <row r="9" spans="1:13" ht="16.5" customHeight="1" x14ac:dyDescent="0.2">
      <c r="A9" s="53" t="s">
        <v>146</v>
      </c>
      <c r="B9" s="1074"/>
      <c r="C9" s="1075"/>
      <c r="D9" s="1076"/>
      <c r="E9" s="1078" t="s">
        <v>147</v>
      </c>
      <c r="F9" s="1080"/>
      <c r="G9" s="52" t="s">
        <v>10</v>
      </c>
      <c r="H9" s="412" t="s">
        <v>647</v>
      </c>
      <c r="I9" s="412" t="s">
        <v>648</v>
      </c>
      <c r="J9" s="52" t="s">
        <v>649</v>
      </c>
      <c r="K9" s="263"/>
      <c r="L9" s="264"/>
    </row>
    <row r="10" spans="1:13" ht="16.5" customHeight="1" x14ac:dyDescent="0.2">
      <c r="A10" s="248"/>
      <c r="B10" s="1078" t="s">
        <v>11</v>
      </c>
      <c r="C10" s="1079"/>
      <c r="D10" s="1080"/>
      <c r="E10" s="1575">
        <f>SUM(H10:J10)</f>
        <v>197</v>
      </c>
      <c r="F10" s="1576"/>
      <c r="G10" s="413">
        <v>184</v>
      </c>
      <c r="H10" s="413">
        <v>127</v>
      </c>
      <c r="I10" s="413">
        <v>64</v>
      </c>
      <c r="J10" s="413">
        <v>6</v>
      </c>
      <c r="K10" s="266"/>
      <c r="L10" s="388"/>
    </row>
    <row r="11" spans="1:13" ht="16.5" customHeight="1" x14ac:dyDescent="0.2">
      <c r="A11" s="248"/>
      <c r="B11" s="1078" t="s">
        <v>173</v>
      </c>
      <c r="C11" s="1079"/>
      <c r="D11" s="1080"/>
      <c r="E11" s="1575">
        <f>SUM(H11:J11)</f>
        <v>173</v>
      </c>
      <c r="F11" s="1576"/>
      <c r="G11" s="413">
        <v>150</v>
      </c>
      <c r="H11" s="413">
        <v>114</v>
      </c>
      <c r="I11" s="413">
        <v>53</v>
      </c>
      <c r="J11" s="413">
        <v>6</v>
      </c>
      <c r="K11" s="266"/>
      <c r="L11" s="388"/>
    </row>
    <row r="12" spans="1:13" ht="16.5" customHeight="1" x14ac:dyDescent="0.2">
      <c r="A12" s="248"/>
      <c r="B12" s="1101" t="s">
        <v>183</v>
      </c>
      <c r="C12" s="1102"/>
      <c r="D12" s="1103"/>
      <c r="E12" s="1492">
        <f>E11/E10*100</f>
        <v>87.817258883248726</v>
      </c>
      <c r="F12" s="1493"/>
      <c r="G12" s="366">
        <f>G11/G10*100</f>
        <v>81.521739130434781</v>
      </c>
      <c r="H12" s="366">
        <f>H11/H10*100</f>
        <v>89.763779527559052</v>
      </c>
      <c r="I12" s="366">
        <f>I11/I10*100</f>
        <v>82.8125</v>
      </c>
      <c r="J12" s="366">
        <f>J11/J10*100</f>
        <v>100</v>
      </c>
      <c r="K12" s="266"/>
      <c r="L12" s="388"/>
    </row>
    <row r="13" spans="1:13" ht="12.75" customHeight="1" x14ac:dyDescent="0.2">
      <c r="A13" s="248"/>
      <c r="B13" s="265"/>
      <c r="C13" s="266"/>
      <c r="D13" s="266"/>
      <c r="E13" s="266"/>
      <c r="F13" s="266"/>
      <c r="G13" s="266"/>
      <c r="H13" s="266"/>
      <c r="I13" s="266"/>
      <c r="J13" s="266"/>
      <c r="K13" s="266"/>
      <c r="L13" s="388"/>
    </row>
    <row r="14" spans="1:13" ht="16.5" customHeight="1" x14ac:dyDescent="0.2">
      <c r="A14" s="248"/>
      <c r="B14" s="1074"/>
      <c r="C14" s="1075"/>
      <c r="D14" s="1075"/>
      <c r="E14" s="1075"/>
      <c r="F14" s="1075"/>
      <c r="G14" s="1076"/>
      <c r="H14" s="52" t="s">
        <v>14</v>
      </c>
      <c r="I14" s="52" t="s">
        <v>10</v>
      </c>
      <c r="J14" s="52" t="s">
        <v>15</v>
      </c>
      <c r="K14" s="266"/>
      <c r="L14" s="388"/>
    </row>
    <row r="15" spans="1:13" ht="16.5" customHeight="1" x14ac:dyDescent="0.2">
      <c r="A15" s="248"/>
      <c r="B15" s="1105" t="s">
        <v>135</v>
      </c>
      <c r="C15" s="1106"/>
      <c r="D15" s="1106"/>
      <c r="E15" s="1106"/>
      <c r="F15" s="1106"/>
      <c r="G15" s="1107"/>
      <c r="H15" s="414">
        <f>0.825595238095238*100</f>
        <v>82.55952380952381</v>
      </c>
      <c r="I15" s="414">
        <v>80.599999999999994</v>
      </c>
      <c r="J15" s="415">
        <f>H15-I15</f>
        <v>1.9595238095238159</v>
      </c>
      <c r="K15" s="266"/>
      <c r="L15" s="388"/>
    </row>
    <row r="16" spans="1:13" ht="16.5" customHeight="1" x14ac:dyDescent="0.2">
      <c r="A16" s="392"/>
      <c r="B16" s="1108" t="s">
        <v>136</v>
      </c>
      <c r="C16" s="1109"/>
      <c r="D16" s="1109"/>
      <c r="E16" s="1109"/>
      <c r="F16" s="1109"/>
      <c r="G16" s="1110"/>
      <c r="H16" s="416">
        <v>4.1979566563467499</v>
      </c>
      <c r="I16" s="416">
        <v>4.2</v>
      </c>
      <c r="J16" s="415">
        <f>H16-I16</f>
        <v>-2.043343653250318E-3</v>
      </c>
      <c r="K16" s="393"/>
      <c r="L16" s="394"/>
    </row>
    <row r="17" spans="1:12" s="21" customFormat="1" ht="16.5" customHeight="1" x14ac:dyDescent="0.2">
      <c r="A17" s="1083" t="s">
        <v>18</v>
      </c>
      <c r="B17" s="1085" t="s">
        <v>19</v>
      </c>
      <c r="C17" s="1086"/>
      <c r="D17" s="1771" t="s">
        <v>650</v>
      </c>
      <c r="E17" s="1601"/>
      <c r="F17" s="1601"/>
      <c r="G17" s="1601"/>
      <c r="H17" s="1601"/>
      <c r="I17" s="1601"/>
      <c r="J17" s="1601"/>
      <c r="K17" s="1601"/>
      <c r="L17" s="1602"/>
    </row>
    <row r="18" spans="1:12" s="21" customFormat="1" ht="16.5" customHeight="1" x14ac:dyDescent="0.2">
      <c r="A18" s="1238"/>
      <c r="B18" s="342"/>
      <c r="C18" s="343"/>
      <c r="D18" s="1249" t="s">
        <v>651</v>
      </c>
      <c r="E18" s="1250"/>
      <c r="F18" s="1250"/>
      <c r="G18" s="1250"/>
      <c r="H18" s="1250"/>
      <c r="I18" s="1250"/>
      <c r="J18" s="1250"/>
      <c r="K18" s="1250"/>
      <c r="L18" s="1251"/>
    </row>
    <row r="19" spans="1:12" ht="16.5" customHeight="1" x14ac:dyDescent="0.2">
      <c r="A19" s="1084"/>
      <c r="B19" s="1090" t="s">
        <v>20</v>
      </c>
      <c r="C19" s="1091"/>
      <c r="D19" s="1273" t="s">
        <v>210</v>
      </c>
      <c r="E19" s="1274"/>
      <c r="F19" s="1274"/>
      <c r="G19" s="1274"/>
      <c r="H19" s="1274"/>
      <c r="I19" s="1274"/>
      <c r="J19" s="1274"/>
      <c r="K19" s="1274"/>
      <c r="L19" s="1275"/>
    </row>
    <row r="20" spans="1:12" ht="16.5" customHeight="1" x14ac:dyDescent="0.2">
      <c r="A20" s="75" t="s">
        <v>153</v>
      </c>
      <c r="B20" s="1077" t="s">
        <v>22</v>
      </c>
      <c r="C20" s="1077"/>
      <c r="D20" s="1772" t="s">
        <v>652</v>
      </c>
      <c r="E20" s="1773"/>
      <c r="F20" s="1774"/>
      <c r="G20" s="52" t="s">
        <v>23</v>
      </c>
      <c r="H20" s="52" t="s">
        <v>1784</v>
      </c>
      <c r="I20" s="1114" t="s">
        <v>24</v>
      </c>
      <c r="J20" s="1114"/>
      <c r="K20" s="1114"/>
      <c r="L20" s="1114"/>
    </row>
    <row r="21" spans="1:12" ht="16.5" customHeight="1" x14ac:dyDescent="0.2">
      <c r="A21" s="53" t="s">
        <v>156</v>
      </c>
      <c r="B21" s="1078" t="s">
        <v>26</v>
      </c>
      <c r="C21" s="1079"/>
      <c r="D21" s="1079"/>
      <c r="E21" s="1079"/>
      <c r="F21" s="1079"/>
      <c r="G21" s="1080"/>
      <c r="H21" s="355" t="s">
        <v>27</v>
      </c>
      <c r="I21" s="1078" t="s">
        <v>28</v>
      </c>
      <c r="J21" s="1079"/>
      <c r="K21" s="1079"/>
      <c r="L21" s="1080"/>
    </row>
    <row r="22" spans="1:12" ht="16.5" customHeight="1" x14ac:dyDescent="0.2">
      <c r="A22" s="248"/>
      <c r="B22" s="187" t="s">
        <v>157</v>
      </c>
      <c r="C22" s="1287" t="s">
        <v>218</v>
      </c>
      <c r="D22" s="1287"/>
      <c r="E22" s="1287"/>
      <c r="F22" s="1287"/>
      <c r="G22" s="1288"/>
      <c r="H22" s="30"/>
      <c r="I22" s="1286"/>
      <c r="J22" s="1287"/>
      <c r="K22" s="1287"/>
      <c r="L22" s="1288"/>
    </row>
    <row r="23" spans="1:12" ht="16.5" customHeight="1" x14ac:dyDescent="0.2">
      <c r="A23" s="265"/>
      <c r="B23" s="30"/>
      <c r="C23" s="1230" t="s">
        <v>225</v>
      </c>
      <c r="D23" s="1230"/>
      <c r="E23" s="1230"/>
      <c r="F23" s="1230"/>
      <c r="G23" s="1131"/>
      <c r="H23" s="30" t="s">
        <v>653</v>
      </c>
      <c r="I23" s="1120" t="s">
        <v>654</v>
      </c>
      <c r="J23" s="1115"/>
      <c r="K23" s="1115"/>
      <c r="L23" s="1122"/>
    </row>
    <row r="24" spans="1:12" ht="16.5" customHeight="1" x14ac:dyDescent="0.2">
      <c r="A24" s="265"/>
      <c r="B24" s="30"/>
      <c r="C24" s="1230" t="s">
        <v>181</v>
      </c>
      <c r="D24" s="1230"/>
      <c r="E24" s="1230"/>
      <c r="F24" s="1230"/>
      <c r="G24" s="1131"/>
      <c r="H24" s="30"/>
      <c r="I24" s="1120" t="s">
        <v>655</v>
      </c>
      <c r="J24" s="1115"/>
      <c r="K24" s="1115"/>
      <c r="L24" s="1122"/>
    </row>
    <row r="25" spans="1:12" ht="16.5" customHeight="1" x14ac:dyDescent="0.2">
      <c r="A25" s="265"/>
      <c r="B25" s="30"/>
      <c r="C25" s="1116"/>
      <c r="D25" s="1116"/>
      <c r="E25" s="1116"/>
      <c r="F25" s="1116"/>
      <c r="G25" s="1117"/>
      <c r="H25" s="30"/>
      <c r="I25" s="1243" t="s">
        <v>656</v>
      </c>
      <c r="J25" s="1244"/>
      <c r="K25" s="1244"/>
      <c r="L25" s="1245"/>
    </row>
    <row r="26" spans="1:12" ht="16.5" customHeight="1" x14ac:dyDescent="0.2">
      <c r="A26" s="265"/>
      <c r="B26" s="30"/>
      <c r="C26" s="1116"/>
      <c r="D26" s="1116"/>
      <c r="E26" s="1116"/>
      <c r="F26" s="1116"/>
      <c r="G26" s="1117"/>
      <c r="H26" s="30"/>
      <c r="I26" s="1289" t="s">
        <v>657</v>
      </c>
      <c r="J26" s="1116"/>
      <c r="K26" s="1116"/>
      <c r="L26" s="1117"/>
    </row>
    <row r="27" spans="1:12" ht="16.5" customHeight="1" x14ac:dyDescent="0.2">
      <c r="A27" s="265"/>
      <c r="B27" s="30"/>
      <c r="C27" s="1116"/>
      <c r="D27" s="1116"/>
      <c r="E27" s="1116"/>
      <c r="F27" s="1116"/>
      <c r="G27" s="1117"/>
      <c r="H27" s="30"/>
      <c r="I27" s="1120" t="s">
        <v>658</v>
      </c>
      <c r="J27" s="1115"/>
      <c r="K27" s="1115"/>
      <c r="L27" s="1122"/>
    </row>
    <row r="28" spans="1:12" ht="16.5" customHeight="1" x14ac:dyDescent="0.2">
      <c r="A28" s="248"/>
      <c r="B28" s="30"/>
      <c r="C28" s="1116"/>
      <c r="D28" s="1116"/>
      <c r="E28" s="1116"/>
      <c r="F28" s="1116"/>
      <c r="G28" s="1117"/>
      <c r="H28" s="30"/>
      <c r="I28" s="1120" t="s">
        <v>659</v>
      </c>
      <c r="J28" s="1115"/>
      <c r="K28" s="1115"/>
      <c r="L28" s="1122"/>
    </row>
    <row r="29" spans="1:12" ht="16.5" customHeight="1" x14ac:dyDescent="0.2">
      <c r="A29" s="399"/>
      <c r="B29" s="32"/>
      <c r="C29" s="1541"/>
      <c r="D29" s="1541"/>
      <c r="E29" s="1541"/>
      <c r="F29" s="1541"/>
      <c r="G29" s="1542"/>
      <c r="H29" s="32"/>
      <c r="I29" s="1540"/>
      <c r="J29" s="1541"/>
      <c r="K29" s="1541"/>
      <c r="L29" s="1542"/>
    </row>
  </sheetData>
  <mergeCells count="44">
    <mergeCell ref="C28:G28"/>
    <mergeCell ref="I28:L28"/>
    <mergeCell ref="C29:G29"/>
    <mergeCell ref="I29:L29"/>
    <mergeCell ref="C25:G25"/>
    <mergeCell ref="I25:L25"/>
    <mergeCell ref="C26:G26"/>
    <mergeCell ref="I26:L26"/>
    <mergeCell ref="C27:G27"/>
    <mergeCell ref="I27:L27"/>
    <mergeCell ref="C22:G22"/>
    <mergeCell ref="I22:L22"/>
    <mergeCell ref="C23:G23"/>
    <mergeCell ref="I23:L23"/>
    <mergeCell ref="C24:G24"/>
    <mergeCell ref="I24:L24"/>
    <mergeCell ref="B20:C20"/>
    <mergeCell ref="D20:F20"/>
    <mergeCell ref="I20:L20"/>
    <mergeCell ref="B21:G21"/>
    <mergeCell ref="I21:L21"/>
    <mergeCell ref="B12:D12"/>
    <mergeCell ref="E12:F12"/>
    <mergeCell ref="B14:G14"/>
    <mergeCell ref="B15:G15"/>
    <mergeCell ref="B16:G16"/>
    <mergeCell ref="A17:A19"/>
    <mergeCell ref="B17:C17"/>
    <mergeCell ref="D17:L17"/>
    <mergeCell ref="D18:L18"/>
    <mergeCell ref="B19:C19"/>
    <mergeCell ref="D19:L19"/>
    <mergeCell ref="B9:D9"/>
    <mergeCell ref="E9:F9"/>
    <mergeCell ref="B10:D10"/>
    <mergeCell ref="E10:F10"/>
    <mergeCell ref="B11:D11"/>
    <mergeCell ref="E11:F11"/>
    <mergeCell ref="B8:L8"/>
    <mergeCell ref="A1:L1"/>
    <mergeCell ref="A3:J3"/>
    <mergeCell ref="A5:L5"/>
    <mergeCell ref="B6:L6"/>
    <mergeCell ref="A7:L7"/>
  </mergeCells>
  <phoneticPr fontId="3"/>
  <pageMargins left="0.59055118110236227" right="0.59055118110236227" top="0.59055118110236227" bottom="0.59055118110236227" header="0.51181102362204722" footer="0.39370078740157483"/>
  <pageSetup paperSize="9" fitToHeight="0" orientation="portrait" verticalDpi="2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7016B-F79D-4748-AA02-B52A185A7E25}">
  <sheetPr>
    <tabColor theme="5" tint="0.59999389629810485"/>
    <pageSetUpPr fitToPage="1"/>
  </sheetPr>
  <dimension ref="A1:M38"/>
  <sheetViews>
    <sheetView view="pageBreakPreview" zoomScaleNormal="130" zoomScaleSheetLayoutView="100" workbookViewId="0">
      <selection activeCell="H21" sqref="H21"/>
    </sheetView>
  </sheetViews>
  <sheetFormatPr defaultColWidth="9" defaultRowHeight="13.2" x14ac:dyDescent="0.2"/>
  <cols>
    <col min="1" max="1" width="18" style="217" customWidth="1"/>
    <col min="2" max="5" width="3" style="217" customWidth="1"/>
    <col min="6" max="6" width="6" style="217" customWidth="1"/>
    <col min="7" max="10" width="9" style="217" customWidth="1"/>
    <col min="11" max="11" width="8" style="217" customWidth="1"/>
    <col min="12" max="12" width="11.44140625" style="217" customWidth="1"/>
    <col min="13" max="14" width="3.6640625" style="217" customWidth="1"/>
    <col min="15" max="15" width="17.6640625" style="217" customWidth="1"/>
    <col min="16" max="16" width="3.6640625" style="217" customWidth="1"/>
    <col min="17" max="16384" width="9" style="217"/>
  </cols>
  <sheetData>
    <row r="1" spans="1:13" ht="18" customHeight="1" x14ac:dyDescent="0.2">
      <c r="A1" s="1060" t="s">
        <v>364</v>
      </c>
      <c r="B1" s="1060"/>
      <c r="C1" s="1060"/>
      <c r="D1" s="1060"/>
      <c r="E1" s="1060"/>
      <c r="F1" s="1060"/>
      <c r="G1" s="1060"/>
      <c r="H1" s="1060"/>
      <c r="I1" s="1060"/>
      <c r="J1" s="1060"/>
      <c r="K1" s="1060"/>
      <c r="L1" s="1060"/>
    </row>
    <row r="2" spans="1:13" ht="18" customHeight="1" x14ac:dyDescent="0.2"/>
    <row r="3" spans="1:13" ht="18" customHeight="1" x14ac:dyDescent="0.2">
      <c r="A3" s="1061" t="s">
        <v>660</v>
      </c>
      <c r="B3" s="1061"/>
      <c r="C3" s="1061"/>
      <c r="D3" s="1061"/>
      <c r="E3" s="1061"/>
      <c r="F3" s="1061"/>
      <c r="G3" s="1061"/>
      <c r="H3" s="1061"/>
      <c r="I3" s="1061"/>
      <c r="J3" s="1061"/>
      <c r="K3" s="218"/>
      <c r="L3" s="3"/>
    </row>
    <row r="4" spans="1:13" ht="16.5" customHeight="1" x14ac:dyDescent="0.2"/>
    <row r="5" spans="1:13" ht="16.5" customHeight="1" x14ac:dyDescent="0.2">
      <c r="A5" s="1062" t="s">
        <v>140</v>
      </c>
      <c r="B5" s="1063"/>
      <c r="C5" s="1063"/>
      <c r="D5" s="1063"/>
      <c r="E5" s="1063"/>
      <c r="F5" s="1063"/>
      <c r="G5" s="1063"/>
      <c r="H5" s="1063"/>
      <c r="I5" s="1063"/>
      <c r="J5" s="1063"/>
      <c r="K5" s="1063"/>
      <c r="L5" s="1064"/>
    </row>
    <row r="6" spans="1:13" ht="27" customHeight="1" x14ac:dyDescent="0.2">
      <c r="A6" s="150" t="s">
        <v>171</v>
      </c>
      <c r="B6" s="1254" t="s">
        <v>661</v>
      </c>
      <c r="C6" s="1254"/>
      <c r="D6" s="1254"/>
      <c r="E6" s="1254"/>
      <c r="F6" s="1254"/>
      <c r="G6" s="1254"/>
      <c r="H6" s="1254"/>
      <c r="I6" s="1254"/>
      <c r="J6" s="1254"/>
      <c r="K6" s="1254"/>
      <c r="L6" s="1254"/>
      <c r="M6" s="217" t="s">
        <v>143</v>
      </c>
    </row>
    <row r="7" spans="1:13" ht="16.5" customHeight="1" x14ac:dyDescent="0.2">
      <c r="A7" s="1770" t="s">
        <v>144</v>
      </c>
      <c r="B7" s="1770"/>
      <c r="C7" s="1770"/>
      <c r="D7" s="1770"/>
      <c r="E7" s="1770"/>
      <c r="F7" s="1770"/>
      <c r="G7" s="1770"/>
      <c r="H7" s="1770"/>
      <c r="I7" s="1770"/>
      <c r="J7" s="1770"/>
      <c r="K7" s="1770"/>
      <c r="L7" s="1770"/>
    </row>
    <row r="8" spans="1:13" ht="27" customHeight="1" x14ac:dyDescent="0.2">
      <c r="A8" s="75" t="s">
        <v>145</v>
      </c>
      <c r="B8" s="1547" t="s">
        <v>662</v>
      </c>
      <c r="C8" s="1548"/>
      <c r="D8" s="1548"/>
      <c r="E8" s="1548"/>
      <c r="F8" s="1548"/>
      <c r="G8" s="1548"/>
      <c r="H8" s="1548"/>
      <c r="I8" s="1548"/>
      <c r="J8" s="1548"/>
      <c r="K8" s="1548"/>
      <c r="L8" s="1549"/>
    </row>
    <row r="9" spans="1:13" ht="16.5" customHeight="1" x14ac:dyDescent="0.2">
      <c r="A9" s="53" t="s">
        <v>146</v>
      </c>
      <c r="B9" s="1074"/>
      <c r="C9" s="1075"/>
      <c r="D9" s="1076"/>
      <c r="E9" s="1078" t="s">
        <v>147</v>
      </c>
      <c r="F9" s="1080"/>
      <c r="G9" s="52" t="s">
        <v>619</v>
      </c>
      <c r="H9" s="52" t="s">
        <v>148</v>
      </c>
      <c r="I9" s="52" t="s">
        <v>649</v>
      </c>
      <c r="J9" s="263"/>
      <c r="K9" s="263"/>
      <c r="L9" s="264"/>
    </row>
    <row r="10" spans="1:13" ht="16.5" customHeight="1" x14ac:dyDescent="0.2">
      <c r="A10" s="248"/>
      <c r="B10" s="1078" t="s">
        <v>11</v>
      </c>
      <c r="C10" s="1079"/>
      <c r="D10" s="1080"/>
      <c r="E10" s="1575">
        <f>SUM(H10:I10)</f>
        <v>163</v>
      </c>
      <c r="F10" s="1576"/>
      <c r="G10" s="413">
        <v>13</v>
      </c>
      <c r="H10" s="413">
        <v>163</v>
      </c>
      <c r="I10" s="417" t="s">
        <v>644</v>
      </c>
      <c r="J10" s="1120"/>
      <c r="K10" s="1115"/>
      <c r="L10" s="1122"/>
    </row>
    <row r="11" spans="1:13" ht="16.5" customHeight="1" x14ac:dyDescent="0.2">
      <c r="A11" s="248"/>
      <c r="B11" s="1078" t="s">
        <v>12</v>
      </c>
      <c r="C11" s="1079"/>
      <c r="D11" s="1080"/>
      <c r="E11" s="1575">
        <f>SUM(H11:I11)</f>
        <v>151</v>
      </c>
      <c r="F11" s="1576"/>
      <c r="G11" s="413">
        <v>10</v>
      </c>
      <c r="H11" s="413">
        <v>151</v>
      </c>
      <c r="I11" s="417" t="s">
        <v>644</v>
      </c>
      <c r="J11" s="1120"/>
      <c r="K11" s="1115"/>
      <c r="L11" s="1122"/>
    </row>
    <row r="12" spans="1:13" ht="16.5" customHeight="1" x14ac:dyDescent="0.2">
      <c r="A12" s="248"/>
      <c r="B12" s="1101" t="s">
        <v>13</v>
      </c>
      <c r="C12" s="1102"/>
      <c r="D12" s="1103"/>
      <c r="E12" s="1492">
        <f>E11/E10*100</f>
        <v>92.638036809815944</v>
      </c>
      <c r="F12" s="1493"/>
      <c r="G12" s="366">
        <f>G11/G10*100</f>
        <v>76.923076923076934</v>
      </c>
      <c r="H12" s="366">
        <f>H11/H10*100</f>
        <v>92.638036809815944</v>
      </c>
      <c r="I12" s="417" t="s">
        <v>644</v>
      </c>
      <c r="J12" s="1120"/>
      <c r="K12" s="1115"/>
      <c r="L12" s="1122"/>
    </row>
    <row r="13" spans="1:13" ht="12.75" customHeight="1" x14ac:dyDescent="0.2">
      <c r="A13" s="248"/>
      <c r="B13" s="265"/>
      <c r="C13" s="266"/>
      <c r="D13" s="266"/>
      <c r="E13" s="266"/>
      <c r="F13" s="266"/>
      <c r="G13" s="266"/>
      <c r="H13" s="266"/>
      <c r="I13" s="266"/>
      <c r="J13" s="266"/>
      <c r="K13" s="266"/>
      <c r="L13" s="388"/>
    </row>
    <row r="14" spans="1:13" ht="16.5" customHeight="1" x14ac:dyDescent="0.2">
      <c r="A14" s="248"/>
      <c r="B14" s="1074"/>
      <c r="C14" s="1075"/>
      <c r="D14" s="1075"/>
      <c r="E14" s="1075"/>
      <c r="F14" s="1075"/>
      <c r="G14" s="1076"/>
      <c r="H14" s="52" t="s">
        <v>14</v>
      </c>
      <c r="I14" s="52" t="s">
        <v>619</v>
      </c>
      <c r="J14" s="52" t="s">
        <v>15</v>
      </c>
      <c r="K14" s="266"/>
      <c r="L14" s="388"/>
    </row>
    <row r="15" spans="1:13" ht="16.5" customHeight="1" x14ac:dyDescent="0.2">
      <c r="A15" s="248"/>
      <c r="B15" s="1105" t="s">
        <v>135</v>
      </c>
      <c r="C15" s="1106"/>
      <c r="D15" s="1106"/>
      <c r="E15" s="1106"/>
      <c r="F15" s="1106"/>
      <c r="G15" s="1107"/>
      <c r="H15" s="414">
        <v>73.900000000000006</v>
      </c>
      <c r="I15" s="414">
        <v>81</v>
      </c>
      <c r="J15" s="414">
        <f>H15-I15</f>
        <v>-7.0999999999999943</v>
      </c>
      <c r="K15" s="266"/>
      <c r="L15" s="388"/>
    </row>
    <row r="16" spans="1:13" ht="16.5" customHeight="1" x14ac:dyDescent="0.2">
      <c r="A16" s="392"/>
      <c r="B16" s="1108" t="s">
        <v>136</v>
      </c>
      <c r="C16" s="1109"/>
      <c r="D16" s="1109"/>
      <c r="E16" s="1109"/>
      <c r="F16" s="1109"/>
      <c r="G16" s="1110"/>
      <c r="H16" s="416">
        <v>3.8</v>
      </c>
      <c r="I16" s="416">
        <v>4.0999999999999996</v>
      </c>
      <c r="J16" s="414">
        <f>H16-I16</f>
        <v>-0.29999999999999982</v>
      </c>
      <c r="K16" s="393"/>
      <c r="L16" s="394"/>
    </row>
    <row r="17" spans="1:12" s="21" customFormat="1" ht="16.5" customHeight="1" x14ac:dyDescent="0.2">
      <c r="A17" s="1083" t="s">
        <v>18</v>
      </c>
      <c r="B17" s="1085" t="s">
        <v>19</v>
      </c>
      <c r="C17" s="1086"/>
      <c r="D17" s="1771" t="s">
        <v>663</v>
      </c>
      <c r="E17" s="1601"/>
      <c r="F17" s="1601"/>
      <c r="G17" s="1601"/>
      <c r="H17" s="1601"/>
      <c r="I17" s="1601"/>
      <c r="J17" s="1601"/>
      <c r="K17" s="1601"/>
      <c r="L17" s="1602"/>
    </row>
    <row r="18" spans="1:12" s="21" customFormat="1" ht="16.5" customHeight="1" x14ac:dyDescent="0.2">
      <c r="A18" s="1238"/>
      <c r="B18" s="342"/>
      <c r="C18" s="343"/>
      <c r="D18" s="1249" t="s">
        <v>664</v>
      </c>
      <c r="E18" s="1250"/>
      <c r="F18" s="1250"/>
      <c r="G18" s="1250"/>
      <c r="H18" s="1250"/>
      <c r="I18" s="1250"/>
      <c r="J18" s="1250"/>
      <c r="K18" s="1250"/>
      <c r="L18" s="1251"/>
    </row>
    <row r="19" spans="1:12" ht="16.5" customHeight="1" x14ac:dyDescent="0.2">
      <c r="A19" s="1084"/>
      <c r="B19" s="1090" t="s">
        <v>20</v>
      </c>
      <c r="C19" s="1091"/>
      <c r="D19" s="1273" t="s">
        <v>210</v>
      </c>
      <c r="E19" s="1274"/>
      <c r="F19" s="1274"/>
      <c r="G19" s="1274"/>
      <c r="H19" s="1274"/>
      <c r="I19" s="1274"/>
      <c r="J19" s="1274"/>
      <c r="K19" s="1274"/>
      <c r="L19" s="1275"/>
    </row>
    <row r="20" spans="1:12" ht="16.5" customHeight="1" x14ac:dyDescent="0.2">
      <c r="A20" s="75" t="s">
        <v>153</v>
      </c>
      <c r="B20" s="1077" t="s">
        <v>22</v>
      </c>
      <c r="C20" s="1077"/>
      <c r="D20" s="1503">
        <v>1</v>
      </c>
      <c r="E20" s="1504"/>
      <c r="F20" s="1505"/>
      <c r="G20" s="52" t="s">
        <v>23</v>
      </c>
      <c r="H20" s="52" t="s">
        <v>749</v>
      </c>
      <c r="I20" s="1114" t="s">
        <v>24</v>
      </c>
      <c r="J20" s="1114"/>
      <c r="K20" s="1114"/>
      <c r="L20" s="1114"/>
    </row>
    <row r="21" spans="1:12" ht="16.5" customHeight="1" x14ac:dyDescent="0.2">
      <c r="A21" s="53" t="s">
        <v>156</v>
      </c>
      <c r="B21" s="1078" t="s">
        <v>26</v>
      </c>
      <c r="C21" s="1079"/>
      <c r="D21" s="1079"/>
      <c r="E21" s="1079"/>
      <c r="F21" s="1079"/>
      <c r="G21" s="1080"/>
      <c r="H21" s="355" t="s">
        <v>27</v>
      </c>
      <c r="I21" s="1078" t="s">
        <v>28</v>
      </c>
      <c r="J21" s="1079"/>
      <c r="K21" s="1079"/>
      <c r="L21" s="1080"/>
    </row>
    <row r="22" spans="1:12" ht="16.5" customHeight="1" x14ac:dyDescent="0.2">
      <c r="A22" s="113"/>
      <c r="B22" s="187" t="s">
        <v>157</v>
      </c>
      <c r="C22" s="1287" t="s">
        <v>665</v>
      </c>
      <c r="D22" s="1287"/>
      <c r="E22" s="1287"/>
      <c r="F22" s="1287"/>
      <c r="G22" s="1288"/>
      <c r="H22" s="30"/>
      <c r="I22" s="1286"/>
      <c r="J22" s="1287"/>
      <c r="K22" s="1287"/>
      <c r="L22" s="1288"/>
    </row>
    <row r="23" spans="1:12" ht="16.5" customHeight="1" x14ac:dyDescent="0.2">
      <c r="A23" s="113"/>
      <c r="B23" s="30" t="s">
        <v>33</v>
      </c>
      <c r="C23" s="1230" t="s">
        <v>666</v>
      </c>
      <c r="D23" s="1230"/>
      <c r="E23" s="1230"/>
      <c r="F23" s="1230"/>
      <c r="G23" s="1131"/>
      <c r="H23" s="30" t="s">
        <v>47</v>
      </c>
      <c r="I23" s="1120" t="s">
        <v>667</v>
      </c>
      <c r="J23" s="1115"/>
      <c r="K23" s="1115"/>
      <c r="L23" s="1122"/>
    </row>
    <row r="24" spans="1:12" ht="16.5" customHeight="1" x14ac:dyDescent="0.2">
      <c r="A24" s="113"/>
      <c r="B24" s="30"/>
      <c r="C24" s="1230" t="s">
        <v>668</v>
      </c>
      <c r="D24" s="1230"/>
      <c r="E24" s="1230"/>
      <c r="F24" s="1230"/>
      <c r="G24" s="1131"/>
      <c r="H24" s="30"/>
      <c r="I24" s="1120"/>
      <c r="J24" s="1115"/>
      <c r="K24" s="1115"/>
      <c r="L24" s="1122"/>
    </row>
    <row r="25" spans="1:12" ht="16.5" customHeight="1" x14ac:dyDescent="0.2">
      <c r="A25" s="113"/>
      <c r="B25" s="30"/>
      <c r="C25" s="1230"/>
      <c r="D25" s="1230"/>
      <c r="E25" s="1230"/>
      <c r="F25" s="1230"/>
      <c r="G25" s="1131"/>
      <c r="H25" s="30"/>
      <c r="I25" s="338"/>
      <c r="J25" s="385"/>
      <c r="K25" s="385"/>
      <c r="L25" s="339"/>
    </row>
    <row r="26" spans="1:12" ht="16.5" customHeight="1" x14ac:dyDescent="0.2">
      <c r="A26" s="113"/>
      <c r="B26" s="30"/>
      <c r="C26" s="1230"/>
      <c r="D26" s="1230"/>
      <c r="E26" s="1230"/>
      <c r="F26" s="1230"/>
      <c r="G26" s="1131"/>
      <c r="H26" s="30"/>
      <c r="I26" s="338"/>
      <c r="J26" s="385"/>
      <c r="K26" s="385"/>
      <c r="L26" s="339"/>
    </row>
    <row r="27" spans="1:12" ht="16.5" customHeight="1" x14ac:dyDescent="0.2">
      <c r="A27" s="113"/>
      <c r="B27" s="30"/>
      <c r="C27" s="376"/>
      <c r="D27" s="376"/>
      <c r="E27" s="376"/>
      <c r="F27" s="376"/>
      <c r="G27" s="337"/>
      <c r="H27" s="30"/>
      <c r="I27" s="338"/>
      <c r="J27" s="385"/>
      <c r="K27" s="385"/>
      <c r="L27" s="339"/>
    </row>
    <row r="28" spans="1:12" ht="16.5" customHeight="1" x14ac:dyDescent="0.2">
      <c r="A28" s="113"/>
      <c r="B28" s="30" t="s">
        <v>33</v>
      </c>
      <c r="C28" s="1230" t="s">
        <v>669</v>
      </c>
      <c r="D28" s="1230"/>
      <c r="E28" s="1230"/>
      <c r="F28" s="1230"/>
      <c r="G28" s="1131"/>
      <c r="H28" s="30"/>
      <c r="I28" s="30"/>
      <c r="J28" s="242"/>
      <c r="K28" s="242"/>
      <c r="L28" s="367"/>
    </row>
    <row r="29" spans="1:12" ht="16.5" customHeight="1" x14ac:dyDescent="0.2">
      <c r="A29" s="113"/>
      <c r="B29" s="30"/>
      <c r="C29" s="1508" t="s">
        <v>670</v>
      </c>
      <c r="D29" s="1508"/>
      <c r="E29" s="1508"/>
      <c r="F29" s="1508"/>
      <c r="G29" s="1509"/>
      <c r="H29" s="30"/>
      <c r="I29" s="30"/>
      <c r="J29" s="242"/>
      <c r="K29" s="242"/>
      <c r="L29" s="367"/>
    </row>
    <row r="30" spans="1:12" ht="16.5" customHeight="1" x14ac:dyDescent="0.2">
      <c r="A30" s="113"/>
      <c r="B30" s="30"/>
      <c r="C30" s="1508"/>
      <c r="D30" s="1508"/>
      <c r="E30" s="1508"/>
      <c r="F30" s="1508"/>
      <c r="G30" s="1509"/>
      <c r="H30" s="30"/>
      <c r="I30" s="30"/>
      <c r="J30" s="242"/>
      <c r="K30" s="242"/>
      <c r="L30" s="367"/>
    </row>
    <row r="31" spans="1:12" ht="16.5" customHeight="1" x14ac:dyDescent="0.2">
      <c r="A31" s="113"/>
      <c r="B31" s="30"/>
      <c r="C31" s="242"/>
      <c r="D31" s="242"/>
      <c r="E31" s="242"/>
      <c r="F31" s="242"/>
      <c r="G31" s="367"/>
      <c r="H31" s="30"/>
      <c r="I31" s="30"/>
      <c r="J31" s="242"/>
      <c r="K31" s="242"/>
      <c r="L31" s="367"/>
    </row>
    <row r="32" spans="1:12" ht="16.5" customHeight="1" x14ac:dyDescent="0.2">
      <c r="A32" s="248"/>
      <c r="B32" s="30" t="s">
        <v>157</v>
      </c>
      <c r="C32" s="1116" t="s">
        <v>218</v>
      </c>
      <c r="D32" s="1116"/>
      <c r="E32" s="1116"/>
      <c r="F32" s="1116"/>
      <c r="G32" s="1117"/>
      <c r="H32" s="30"/>
      <c r="I32" s="1778"/>
      <c r="J32" s="1592"/>
      <c r="K32" s="1592"/>
      <c r="L32" s="1593"/>
    </row>
    <row r="33" spans="1:12" ht="16.5" customHeight="1" x14ac:dyDescent="0.2">
      <c r="A33" s="265"/>
      <c r="B33" s="30" t="s">
        <v>33</v>
      </c>
      <c r="C33" s="1230" t="s">
        <v>671</v>
      </c>
      <c r="D33" s="1230"/>
      <c r="E33" s="1230"/>
      <c r="F33" s="1230"/>
      <c r="G33" s="1131"/>
      <c r="H33" s="418" t="s">
        <v>1785</v>
      </c>
      <c r="I33" s="1775" t="s">
        <v>672</v>
      </c>
      <c r="J33" s="1776"/>
      <c r="K33" s="1776"/>
      <c r="L33" s="1777"/>
    </row>
    <row r="34" spans="1:12" ht="16.5" customHeight="1" x14ac:dyDescent="0.2">
      <c r="A34" s="265"/>
      <c r="B34" s="30"/>
      <c r="C34" s="1230" t="s">
        <v>225</v>
      </c>
      <c r="D34" s="1230"/>
      <c r="E34" s="1230"/>
      <c r="F34" s="1230"/>
      <c r="G34" s="1131"/>
      <c r="H34" s="30"/>
      <c r="I34" s="1775" t="s">
        <v>673</v>
      </c>
      <c r="J34" s="1776"/>
      <c r="K34" s="1776"/>
      <c r="L34" s="1777"/>
    </row>
    <row r="35" spans="1:12" ht="16.5" customHeight="1" x14ac:dyDescent="0.2">
      <c r="A35" s="265"/>
      <c r="B35" s="30"/>
      <c r="C35" s="1116" t="s">
        <v>674</v>
      </c>
      <c r="D35" s="1116"/>
      <c r="E35" s="1116"/>
      <c r="F35" s="1116"/>
      <c r="G35" s="1117"/>
      <c r="H35" s="30"/>
      <c r="I35" s="1775" t="s">
        <v>675</v>
      </c>
      <c r="J35" s="1776"/>
      <c r="K35" s="1776"/>
      <c r="L35" s="1777"/>
    </row>
    <row r="36" spans="1:12" ht="16.5" customHeight="1" x14ac:dyDescent="0.2">
      <c r="A36" s="265"/>
      <c r="B36" s="30"/>
      <c r="C36" s="1116"/>
      <c r="D36" s="1116"/>
      <c r="E36" s="1116"/>
      <c r="F36" s="1116"/>
      <c r="G36" s="1117"/>
      <c r="H36" s="30"/>
      <c r="I36" s="1779" t="s">
        <v>676</v>
      </c>
      <c r="J36" s="1780"/>
      <c r="K36" s="1780"/>
      <c r="L36" s="1781"/>
    </row>
    <row r="37" spans="1:12" ht="16.5" customHeight="1" x14ac:dyDescent="0.2">
      <c r="A37" s="265"/>
      <c r="B37" s="30"/>
      <c r="C37" s="1116"/>
      <c r="D37" s="1116"/>
      <c r="E37" s="1116"/>
      <c r="F37" s="1116"/>
      <c r="G37" s="1117"/>
      <c r="H37" s="30"/>
      <c r="I37" s="1775" t="s">
        <v>677</v>
      </c>
      <c r="J37" s="1776"/>
      <c r="K37" s="1776"/>
      <c r="L37" s="1777"/>
    </row>
    <row r="38" spans="1:12" ht="16.5" customHeight="1" x14ac:dyDescent="0.2">
      <c r="A38" s="399"/>
      <c r="B38" s="32"/>
      <c r="C38" s="1541"/>
      <c r="D38" s="1541"/>
      <c r="E38" s="1541"/>
      <c r="F38" s="1541"/>
      <c r="G38" s="1542"/>
      <c r="H38" s="32"/>
      <c r="I38" s="1540"/>
      <c r="J38" s="1541"/>
      <c r="K38" s="1541"/>
      <c r="L38" s="1542"/>
    </row>
  </sheetData>
  <mergeCells count="54">
    <mergeCell ref="C37:G37"/>
    <mergeCell ref="I37:L37"/>
    <mergeCell ref="C38:G38"/>
    <mergeCell ref="I38:L38"/>
    <mergeCell ref="C34:G34"/>
    <mergeCell ref="I34:L34"/>
    <mergeCell ref="C35:G35"/>
    <mergeCell ref="I35:L35"/>
    <mergeCell ref="C36:G36"/>
    <mergeCell ref="I36:L36"/>
    <mergeCell ref="C33:G33"/>
    <mergeCell ref="I33:L33"/>
    <mergeCell ref="C23:G23"/>
    <mergeCell ref="I23:L23"/>
    <mergeCell ref="C24:G24"/>
    <mergeCell ref="I24:L24"/>
    <mergeCell ref="C25:G25"/>
    <mergeCell ref="C26:G26"/>
    <mergeCell ref="C28:G28"/>
    <mergeCell ref="C29:G29"/>
    <mergeCell ref="C30:G30"/>
    <mergeCell ref="C32:G32"/>
    <mergeCell ref="I32:L32"/>
    <mergeCell ref="C22:G22"/>
    <mergeCell ref="I22:L22"/>
    <mergeCell ref="B14:G14"/>
    <mergeCell ref="B15:G15"/>
    <mergeCell ref="B16:G16"/>
    <mergeCell ref="B20:C20"/>
    <mergeCell ref="D20:F20"/>
    <mergeCell ref="I20:L20"/>
    <mergeCell ref="B21:G21"/>
    <mergeCell ref="I21:L21"/>
    <mergeCell ref="A17:A19"/>
    <mergeCell ref="B17:C17"/>
    <mergeCell ref="D17:L17"/>
    <mergeCell ref="D18:L18"/>
    <mergeCell ref="B19:C19"/>
    <mergeCell ref="D19:L19"/>
    <mergeCell ref="B9:D9"/>
    <mergeCell ref="E9:F9"/>
    <mergeCell ref="B10:D10"/>
    <mergeCell ref="E10:F10"/>
    <mergeCell ref="J10:L12"/>
    <mergeCell ref="B11:D11"/>
    <mergeCell ref="E11:F11"/>
    <mergeCell ref="B12:D12"/>
    <mergeCell ref="E12:F12"/>
    <mergeCell ref="B8:L8"/>
    <mergeCell ref="A1:L1"/>
    <mergeCell ref="A3:J3"/>
    <mergeCell ref="A5:L5"/>
    <mergeCell ref="B6:L6"/>
    <mergeCell ref="A7:L7"/>
  </mergeCells>
  <phoneticPr fontId="3"/>
  <pageMargins left="0.59055118110236227" right="0.59055118110236227" top="0.59055118110236227" bottom="0.59055118110236227" header="0.51181102362204722" footer="0.39370078740157483"/>
  <pageSetup paperSize="9" fitToHeight="0" orientation="portrait" verticalDpi="2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F8290-F92C-4667-8DDF-4053C604DA77}">
  <sheetPr>
    <tabColor theme="5" tint="0.59999389629810485"/>
    <pageSetUpPr fitToPage="1"/>
  </sheetPr>
  <dimension ref="A1:M30"/>
  <sheetViews>
    <sheetView view="pageBreakPreview" zoomScaleNormal="130" zoomScaleSheetLayoutView="100" workbookViewId="0">
      <selection activeCell="I37" sqref="I37:L37"/>
    </sheetView>
  </sheetViews>
  <sheetFormatPr defaultColWidth="9" defaultRowHeight="13.2" x14ac:dyDescent="0.2"/>
  <cols>
    <col min="1" max="1" width="18" style="217" customWidth="1"/>
    <col min="2" max="5" width="3" style="217" customWidth="1"/>
    <col min="6" max="6" width="6" style="217" customWidth="1"/>
    <col min="7" max="10" width="9" style="217" customWidth="1"/>
    <col min="11" max="11" width="8" style="217" customWidth="1"/>
    <col min="12" max="12" width="11.44140625" style="217" customWidth="1"/>
    <col min="13" max="14" width="3.6640625" style="217" customWidth="1"/>
    <col min="15" max="15" width="17.6640625" style="217" customWidth="1"/>
    <col min="16" max="16" width="3.6640625" style="217" customWidth="1"/>
    <col min="17" max="16384" width="9" style="217"/>
  </cols>
  <sheetData>
    <row r="1" spans="1:13" ht="18" customHeight="1" x14ac:dyDescent="0.2">
      <c r="A1" s="1060" t="s">
        <v>364</v>
      </c>
      <c r="B1" s="1060"/>
      <c r="C1" s="1060"/>
      <c r="D1" s="1060"/>
      <c r="E1" s="1060"/>
      <c r="F1" s="1060"/>
      <c r="G1" s="1060"/>
      <c r="H1" s="1060"/>
      <c r="I1" s="1060"/>
      <c r="J1" s="1060"/>
      <c r="K1" s="1060"/>
      <c r="L1" s="1060"/>
    </row>
    <row r="2" spans="1:13" ht="18" customHeight="1" x14ac:dyDescent="0.2"/>
    <row r="3" spans="1:13" ht="18" customHeight="1" x14ac:dyDescent="0.2">
      <c r="A3" s="1061" t="s">
        <v>678</v>
      </c>
      <c r="B3" s="1061"/>
      <c r="C3" s="1061"/>
      <c r="D3" s="1061"/>
      <c r="E3" s="1061"/>
      <c r="F3" s="1061"/>
      <c r="G3" s="1061"/>
      <c r="H3" s="1061"/>
      <c r="I3" s="1061"/>
      <c r="J3" s="1061"/>
      <c r="K3" s="218"/>
      <c r="L3" s="3"/>
    </row>
    <row r="4" spans="1:13" ht="16.5" customHeight="1" x14ac:dyDescent="0.2"/>
    <row r="5" spans="1:13" ht="16.5" customHeight="1" x14ac:dyDescent="0.2">
      <c r="A5" s="1062" t="s">
        <v>140</v>
      </c>
      <c r="B5" s="1063"/>
      <c r="C5" s="1063"/>
      <c r="D5" s="1063"/>
      <c r="E5" s="1063"/>
      <c r="F5" s="1063"/>
      <c r="G5" s="1063"/>
      <c r="H5" s="1063"/>
      <c r="I5" s="1063"/>
      <c r="J5" s="1063"/>
      <c r="K5" s="1063"/>
      <c r="L5" s="1064"/>
    </row>
    <row r="6" spans="1:13" ht="27" customHeight="1" x14ac:dyDescent="0.2">
      <c r="A6" s="150" t="s">
        <v>171</v>
      </c>
      <c r="B6" s="1782" t="s">
        <v>679</v>
      </c>
      <c r="C6" s="1782"/>
      <c r="D6" s="1782"/>
      <c r="E6" s="1782"/>
      <c r="F6" s="1782"/>
      <c r="G6" s="1782"/>
      <c r="H6" s="1782"/>
      <c r="I6" s="1782"/>
      <c r="J6" s="1782"/>
      <c r="K6" s="1782"/>
      <c r="L6" s="1782"/>
      <c r="M6" s="217" t="s">
        <v>143</v>
      </c>
    </row>
    <row r="7" spans="1:13" ht="16.5" customHeight="1" x14ac:dyDescent="0.2">
      <c r="A7" s="1770" t="s">
        <v>144</v>
      </c>
      <c r="B7" s="1770"/>
      <c r="C7" s="1770"/>
      <c r="D7" s="1770"/>
      <c r="E7" s="1770"/>
      <c r="F7" s="1770"/>
      <c r="G7" s="1770"/>
      <c r="H7" s="1770"/>
      <c r="I7" s="1770"/>
      <c r="J7" s="1770"/>
      <c r="K7" s="1770"/>
      <c r="L7" s="1770"/>
    </row>
    <row r="8" spans="1:13" ht="27" customHeight="1" x14ac:dyDescent="0.2">
      <c r="A8" s="75" t="s">
        <v>145</v>
      </c>
      <c r="B8" s="1479" t="s">
        <v>680</v>
      </c>
      <c r="C8" s="1480"/>
      <c r="D8" s="1480"/>
      <c r="E8" s="1480"/>
      <c r="F8" s="1480"/>
      <c r="G8" s="1480"/>
      <c r="H8" s="1480"/>
      <c r="I8" s="1480"/>
      <c r="J8" s="1480"/>
      <c r="K8" s="1480"/>
      <c r="L8" s="1481"/>
    </row>
    <row r="9" spans="1:13" ht="16.5" customHeight="1" x14ac:dyDescent="0.2">
      <c r="A9" s="53" t="s">
        <v>146</v>
      </c>
      <c r="B9" s="1074"/>
      <c r="C9" s="1075"/>
      <c r="D9" s="1076"/>
      <c r="E9" s="1078" t="s">
        <v>147</v>
      </c>
      <c r="F9" s="1080"/>
      <c r="G9" s="52" t="s">
        <v>619</v>
      </c>
      <c r="H9" s="52" t="s">
        <v>148</v>
      </c>
      <c r="I9" s="52" t="s">
        <v>649</v>
      </c>
      <c r="J9" s="263"/>
      <c r="K9" s="263"/>
      <c r="L9" s="264"/>
    </row>
    <row r="10" spans="1:13" ht="16.5" customHeight="1" x14ac:dyDescent="0.2">
      <c r="A10" s="248"/>
      <c r="B10" s="1078" t="s">
        <v>11</v>
      </c>
      <c r="C10" s="1079"/>
      <c r="D10" s="1080"/>
      <c r="E10" s="1783">
        <f>SUM(H10:J10)</f>
        <v>7</v>
      </c>
      <c r="F10" s="1784"/>
      <c r="G10" s="413">
        <v>12</v>
      </c>
      <c r="H10" s="413">
        <v>0</v>
      </c>
      <c r="I10" s="154">
        <v>7</v>
      </c>
      <c r="J10" s="1120"/>
      <c r="K10" s="1115"/>
      <c r="L10" s="1122"/>
    </row>
    <row r="11" spans="1:13" ht="16.5" customHeight="1" x14ac:dyDescent="0.2">
      <c r="A11" s="248"/>
      <c r="B11" s="1078" t="s">
        <v>12</v>
      </c>
      <c r="C11" s="1079"/>
      <c r="D11" s="1080"/>
      <c r="E11" s="1783">
        <f>SUM(H11:J11)</f>
        <v>7</v>
      </c>
      <c r="F11" s="1784"/>
      <c r="G11" s="413">
        <v>12</v>
      </c>
      <c r="H11" s="413">
        <v>0</v>
      </c>
      <c r="I11" s="154">
        <v>7</v>
      </c>
      <c r="J11" s="1120"/>
      <c r="K11" s="1115"/>
      <c r="L11" s="1122"/>
    </row>
    <row r="12" spans="1:13" ht="16.5" customHeight="1" x14ac:dyDescent="0.2">
      <c r="A12" s="248"/>
      <c r="B12" s="1101" t="s">
        <v>13</v>
      </c>
      <c r="C12" s="1102"/>
      <c r="D12" s="1103"/>
      <c r="E12" s="1785">
        <f>E11/E10*100</f>
        <v>100</v>
      </c>
      <c r="F12" s="1786"/>
      <c r="G12" s="390">
        <f>G11/G10*100</f>
        <v>100</v>
      </c>
      <c r="H12" s="413" t="s">
        <v>449</v>
      </c>
      <c r="I12" s="155">
        <f>I11/I10*100</f>
        <v>100</v>
      </c>
      <c r="J12" s="1120"/>
      <c r="K12" s="1115"/>
      <c r="L12" s="1122"/>
    </row>
    <row r="13" spans="1:13" ht="12.75" customHeight="1" x14ac:dyDescent="0.2">
      <c r="A13" s="248"/>
      <c r="B13" s="265"/>
      <c r="C13" s="266"/>
      <c r="D13" s="266"/>
      <c r="E13" s="266"/>
      <c r="F13" s="266"/>
      <c r="G13" s="266"/>
      <c r="H13" s="266"/>
      <c r="I13" s="266"/>
      <c r="J13" s="266"/>
      <c r="K13" s="266"/>
      <c r="L13" s="388"/>
    </row>
    <row r="14" spans="1:13" ht="16.5" customHeight="1" x14ac:dyDescent="0.2">
      <c r="A14" s="248"/>
      <c r="B14" s="1074"/>
      <c r="C14" s="1075"/>
      <c r="D14" s="1075"/>
      <c r="E14" s="1075"/>
      <c r="F14" s="1075"/>
      <c r="G14" s="1076"/>
      <c r="H14" s="52" t="s">
        <v>14</v>
      </c>
      <c r="I14" s="52" t="s">
        <v>619</v>
      </c>
      <c r="J14" s="52" t="s">
        <v>15</v>
      </c>
      <c r="K14" s="266"/>
      <c r="L14" s="388"/>
    </row>
    <row r="15" spans="1:13" ht="16.5" customHeight="1" x14ac:dyDescent="0.2">
      <c r="A15" s="248"/>
      <c r="B15" s="1105" t="s">
        <v>135</v>
      </c>
      <c r="C15" s="1106"/>
      <c r="D15" s="1106"/>
      <c r="E15" s="1106"/>
      <c r="F15" s="1106"/>
      <c r="G15" s="1107"/>
      <c r="H15" s="419">
        <v>72.900000000000006</v>
      </c>
      <c r="I15" s="390">
        <v>79.099999999999994</v>
      </c>
      <c r="J15" s="420">
        <v>-6</v>
      </c>
      <c r="K15" s="266"/>
      <c r="L15" s="388"/>
    </row>
    <row r="16" spans="1:13" ht="16.5" customHeight="1" x14ac:dyDescent="0.2">
      <c r="A16" s="392"/>
      <c r="B16" s="1108" t="s">
        <v>136</v>
      </c>
      <c r="C16" s="1109"/>
      <c r="D16" s="1109"/>
      <c r="E16" s="1109"/>
      <c r="F16" s="1109"/>
      <c r="G16" s="1110"/>
      <c r="H16" s="421">
        <v>4.0999999999999996</v>
      </c>
      <c r="I16" s="390">
        <v>4</v>
      </c>
      <c r="J16" s="422">
        <f t="shared" ref="J16" si="0">H16-I16</f>
        <v>9.9999999999999645E-2</v>
      </c>
      <c r="K16" s="393"/>
      <c r="L16" s="394"/>
    </row>
    <row r="17" spans="1:12" s="21" customFormat="1" ht="16.5" customHeight="1" x14ac:dyDescent="0.2">
      <c r="A17" s="1083" t="s">
        <v>18</v>
      </c>
      <c r="B17" s="1085" t="s">
        <v>19</v>
      </c>
      <c r="C17" s="1086"/>
      <c r="D17" s="1771" t="s">
        <v>681</v>
      </c>
      <c r="E17" s="1601"/>
      <c r="F17" s="1601"/>
      <c r="G17" s="1601"/>
      <c r="H17" s="1601"/>
      <c r="I17" s="1601"/>
      <c r="J17" s="1601"/>
      <c r="K17" s="1601"/>
      <c r="L17" s="1602"/>
    </row>
    <row r="18" spans="1:12" s="21" customFormat="1" ht="16.5" customHeight="1" x14ac:dyDescent="0.2">
      <c r="A18" s="1238"/>
      <c r="B18" s="342"/>
      <c r="C18" s="343"/>
      <c r="D18" s="1249" t="s">
        <v>682</v>
      </c>
      <c r="E18" s="1250"/>
      <c r="F18" s="1250"/>
      <c r="G18" s="1250"/>
      <c r="H18" s="1250"/>
      <c r="I18" s="1250"/>
      <c r="J18" s="1250"/>
      <c r="K18" s="1250"/>
      <c r="L18" s="1251"/>
    </row>
    <row r="19" spans="1:12" ht="16.5" customHeight="1" x14ac:dyDescent="0.2">
      <c r="A19" s="1084"/>
      <c r="B19" s="1090" t="s">
        <v>20</v>
      </c>
      <c r="C19" s="1091"/>
      <c r="D19" s="1273" t="s">
        <v>210</v>
      </c>
      <c r="E19" s="1274"/>
      <c r="F19" s="1274"/>
      <c r="G19" s="1274"/>
      <c r="H19" s="1274"/>
      <c r="I19" s="1274"/>
      <c r="J19" s="1274"/>
      <c r="K19" s="1274"/>
      <c r="L19" s="1275"/>
    </row>
    <row r="20" spans="1:12" ht="16.5" customHeight="1" x14ac:dyDescent="0.2">
      <c r="A20" s="75" t="s">
        <v>153</v>
      </c>
      <c r="B20" s="1077" t="s">
        <v>22</v>
      </c>
      <c r="C20" s="1077"/>
      <c r="D20" s="1503">
        <v>1</v>
      </c>
      <c r="E20" s="1504"/>
      <c r="F20" s="1505"/>
      <c r="G20" s="52" t="s">
        <v>23</v>
      </c>
      <c r="H20" s="52" t="s">
        <v>371</v>
      </c>
      <c r="I20" s="1114" t="s">
        <v>24</v>
      </c>
      <c r="J20" s="1114"/>
      <c r="K20" s="1114"/>
      <c r="L20" s="1114"/>
    </row>
    <row r="21" spans="1:12" ht="16.5" customHeight="1" x14ac:dyDescent="0.2">
      <c r="A21" s="53" t="s">
        <v>156</v>
      </c>
      <c r="B21" s="1078" t="s">
        <v>26</v>
      </c>
      <c r="C21" s="1079"/>
      <c r="D21" s="1079"/>
      <c r="E21" s="1079"/>
      <c r="F21" s="1079"/>
      <c r="G21" s="1080"/>
      <c r="H21" s="355" t="s">
        <v>27</v>
      </c>
      <c r="I21" s="1078" t="s">
        <v>28</v>
      </c>
      <c r="J21" s="1079"/>
      <c r="K21" s="1079"/>
      <c r="L21" s="1080"/>
    </row>
    <row r="22" spans="1:12" ht="16.5" customHeight="1" x14ac:dyDescent="0.2">
      <c r="A22" s="248"/>
      <c r="B22" s="30" t="s">
        <v>157</v>
      </c>
      <c r="C22" s="1116" t="s">
        <v>218</v>
      </c>
      <c r="D22" s="1116"/>
      <c r="E22" s="1116"/>
      <c r="F22" s="1116"/>
      <c r="G22" s="1117"/>
      <c r="H22" s="30"/>
      <c r="I22" s="1289"/>
      <c r="J22" s="1116"/>
      <c r="K22" s="1116"/>
      <c r="L22" s="1117"/>
    </row>
    <row r="23" spans="1:12" ht="16.5" customHeight="1" x14ac:dyDescent="0.2">
      <c r="A23" s="265"/>
      <c r="B23" s="30" t="s">
        <v>33</v>
      </c>
      <c r="C23" s="1230" t="s">
        <v>683</v>
      </c>
      <c r="D23" s="1230"/>
      <c r="E23" s="1230"/>
      <c r="F23" s="1230"/>
      <c r="G23" s="1131"/>
      <c r="H23" s="418" t="s">
        <v>371</v>
      </c>
      <c r="I23" s="1779" t="s">
        <v>684</v>
      </c>
      <c r="J23" s="1780"/>
      <c r="K23" s="1780"/>
      <c r="L23" s="1781"/>
    </row>
    <row r="24" spans="1:12" ht="16.5" customHeight="1" x14ac:dyDescent="0.2">
      <c r="A24" s="265"/>
      <c r="B24" s="30"/>
      <c r="C24" s="1230" t="s">
        <v>225</v>
      </c>
      <c r="D24" s="1230"/>
      <c r="E24" s="1230"/>
      <c r="F24" s="1230"/>
      <c r="G24" s="1131"/>
      <c r="H24" s="30"/>
      <c r="I24" s="1779" t="s">
        <v>685</v>
      </c>
      <c r="J24" s="1780"/>
      <c r="K24" s="1780"/>
      <c r="L24" s="1781"/>
    </row>
    <row r="25" spans="1:12" ht="16.5" customHeight="1" x14ac:dyDescent="0.2">
      <c r="A25" s="265"/>
      <c r="B25" s="30"/>
      <c r="C25" s="1116" t="s">
        <v>674</v>
      </c>
      <c r="D25" s="1116"/>
      <c r="E25" s="1116"/>
      <c r="F25" s="1116"/>
      <c r="G25" s="1117"/>
      <c r="H25" s="30"/>
      <c r="I25" s="1779" t="s">
        <v>686</v>
      </c>
      <c r="J25" s="1780"/>
      <c r="K25" s="1780"/>
      <c r="L25" s="1781"/>
    </row>
    <row r="26" spans="1:12" ht="16.5" customHeight="1" x14ac:dyDescent="0.2">
      <c r="A26" s="265"/>
      <c r="B26" s="30"/>
      <c r="C26" s="1116"/>
      <c r="D26" s="1116"/>
      <c r="E26" s="1116"/>
      <c r="F26" s="1116"/>
      <c r="G26" s="1117"/>
      <c r="H26" s="30"/>
      <c r="I26" s="1779" t="s">
        <v>687</v>
      </c>
      <c r="J26" s="1780"/>
      <c r="K26" s="1780"/>
      <c r="L26" s="1781"/>
    </row>
    <row r="27" spans="1:12" ht="16.5" customHeight="1" x14ac:dyDescent="0.2">
      <c r="A27" s="265"/>
      <c r="B27" s="30"/>
      <c r="C27" s="1116"/>
      <c r="D27" s="1116"/>
      <c r="E27" s="1116"/>
      <c r="F27" s="1116"/>
      <c r="G27" s="1117"/>
      <c r="H27" s="30"/>
      <c r="I27" s="1779" t="s">
        <v>688</v>
      </c>
      <c r="J27" s="1780"/>
      <c r="K27" s="1780"/>
      <c r="L27" s="1781"/>
    </row>
    <row r="28" spans="1:12" ht="16.5" customHeight="1" x14ac:dyDescent="0.2">
      <c r="A28" s="265"/>
      <c r="B28" s="30"/>
      <c r="C28" s="423"/>
      <c r="D28" s="423"/>
      <c r="E28" s="423"/>
      <c r="F28" s="423"/>
      <c r="G28" s="363"/>
      <c r="H28" s="30"/>
      <c r="I28" s="338"/>
      <c r="J28" s="385"/>
      <c r="K28" s="385"/>
      <c r="L28" s="339"/>
    </row>
    <row r="29" spans="1:12" ht="16.5" customHeight="1" x14ac:dyDescent="0.2">
      <c r="A29" s="265"/>
      <c r="B29" s="30"/>
      <c r="C29" s="1116"/>
      <c r="D29" s="1116"/>
      <c r="E29" s="1116"/>
      <c r="F29" s="1116"/>
      <c r="G29" s="1117"/>
      <c r="H29" s="30"/>
      <c r="I29" s="1120"/>
      <c r="J29" s="1115"/>
      <c r="K29" s="1115"/>
      <c r="L29" s="1122"/>
    </row>
    <row r="30" spans="1:12" ht="16.5" customHeight="1" x14ac:dyDescent="0.2">
      <c r="A30" s="399"/>
      <c r="B30" s="32"/>
      <c r="C30" s="1541"/>
      <c r="D30" s="1541"/>
      <c r="E30" s="1541"/>
      <c r="F30" s="1541"/>
      <c r="G30" s="1542"/>
      <c r="H30" s="32"/>
      <c r="I30" s="1540"/>
      <c r="J30" s="1541"/>
      <c r="K30" s="1541"/>
      <c r="L30" s="1542"/>
    </row>
  </sheetData>
  <mergeCells count="45">
    <mergeCell ref="C30:G30"/>
    <mergeCell ref="I30:L30"/>
    <mergeCell ref="C26:G26"/>
    <mergeCell ref="I26:L26"/>
    <mergeCell ref="C27:G27"/>
    <mergeCell ref="I27:L27"/>
    <mergeCell ref="C29:G29"/>
    <mergeCell ref="I29:L29"/>
    <mergeCell ref="C23:G23"/>
    <mergeCell ref="I23:L23"/>
    <mergeCell ref="C24:G24"/>
    <mergeCell ref="I24:L24"/>
    <mergeCell ref="C25:G25"/>
    <mergeCell ref="I25:L25"/>
    <mergeCell ref="C22:G22"/>
    <mergeCell ref="I22:L22"/>
    <mergeCell ref="B14:G14"/>
    <mergeCell ref="B15:G15"/>
    <mergeCell ref="B16:G16"/>
    <mergeCell ref="B20:C20"/>
    <mergeCell ref="D20:F20"/>
    <mergeCell ref="I20:L20"/>
    <mergeCell ref="B21:G21"/>
    <mergeCell ref="I21:L21"/>
    <mergeCell ref="A17:A19"/>
    <mergeCell ref="B17:C17"/>
    <mergeCell ref="D17:L17"/>
    <mergeCell ref="D18:L18"/>
    <mergeCell ref="B19:C19"/>
    <mergeCell ref="D19:L19"/>
    <mergeCell ref="B9:D9"/>
    <mergeCell ref="E9:F9"/>
    <mergeCell ref="B10:D10"/>
    <mergeCell ref="E10:F10"/>
    <mergeCell ref="J10:L12"/>
    <mergeCell ref="B11:D11"/>
    <mergeCell ref="E11:F11"/>
    <mergeCell ref="B12:D12"/>
    <mergeCell ref="E12:F12"/>
    <mergeCell ref="B8:L8"/>
    <mergeCell ref="A1:L1"/>
    <mergeCell ref="A3:J3"/>
    <mergeCell ref="A5:L5"/>
    <mergeCell ref="B6:L6"/>
    <mergeCell ref="A7:L7"/>
  </mergeCells>
  <phoneticPr fontId="3"/>
  <pageMargins left="0.59055118110236227" right="0.59055118110236227" top="0.59055118110236227" bottom="0.59055118110236227" header="0.51181102362204722" footer="0.39370078740157483"/>
  <pageSetup paperSize="9" fitToHeight="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69228-AF7B-485F-BAEB-28B8CB4115A8}">
  <sheetPr>
    <tabColor theme="5" tint="0.59999389629810485"/>
    <pageSetUpPr fitToPage="1"/>
  </sheetPr>
  <dimension ref="A1:M30"/>
  <sheetViews>
    <sheetView view="pageBreakPreview" zoomScaleNormal="130" zoomScaleSheetLayoutView="100" workbookViewId="0">
      <selection activeCell="B9" sqref="B9:D9"/>
    </sheetView>
  </sheetViews>
  <sheetFormatPr defaultColWidth="9" defaultRowHeight="13.2" x14ac:dyDescent="0.2"/>
  <cols>
    <col min="1" max="1" width="18" style="217" customWidth="1"/>
    <col min="2" max="5" width="3" style="217" customWidth="1"/>
    <col min="6" max="6" width="6" style="217" customWidth="1"/>
    <col min="7" max="10" width="9" style="217" customWidth="1"/>
    <col min="11" max="11" width="8" style="217" customWidth="1"/>
    <col min="12" max="12" width="11.44140625" style="217" customWidth="1"/>
    <col min="13" max="14" width="3.6640625" style="217" customWidth="1"/>
    <col min="15" max="15" width="17.6640625" style="217" customWidth="1"/>
    <col min="16" max="16" width="3.6640625" style="217" customWidth="1"/>
    <col min="17" max="16384" width="9" style="217"/>
  </cols>
  <sheetData>
    <row r="1" spans="1:13" ht="18" customHeight="1" x14ac:dyDescent="0.2">
      <c r="A1" s="1060" t="s">
        <v>364</v>
      </c>
      <c r="B1" s="1060"/>
      <c r="C1" s="1060"/>
      <c r="D1" s="1060"/>
      <c r="E1" s="1060"/>
      <c r="F1" s="1060"/>
      <c r="G1" s="1060"/>
      <c r="H1" s="1060"/>
      <c r="I1" s="1060"/>
      <c r="J1" s="1060"/>
      <c r="K1" s="1060"/>
      <c r="L1" s="1060"/>
    </row>
    <row r="2" spans="1:13" ht="18" customHeight="1" x14ac:dyDescent="0.2"/>
    <row r="3" spans="1:13" ht="18" customHeight="1" x14ac:dyDescent="0.2">
      <c r="A3" s="1061" t="s">
        <v>689</v>
      </c>
      <c r="B3" s="1061"/>
      <c r="C3" s="1061"/>
      <c r="D3" s="1061"/>
      <c r="E3" s="1061"/>
      <c r="F3" s="1061"/>
      <c r="G3" s="1061"/>
      <c r="H3" s="1061"/>
      <c r="I3" s="1061"/>
      <c r="J3" s="1061"/>
      <c r="K3" s="218"/>
      <c r="L3" s="3"/>
    </row>
    <row r="4" spans="1:13" ht="16.5" customHeight="1" x14ac:dyDescent="0.2"/>
    <row r="5" spans="1:13" ht="16.5" customHeight="1" x14ac:dyDescent="0.2">
      <c r="A5" s="1062" t="s">
        <v>140</v>
      </c>
      <c r="B5" s="1063"/>
      <c r="C5" s="1063"/>
      <c r="D5" s="1063"/>
      <c r="E5" s="1063"/>
      <c r="F5" s="1063"/>
      <c r="G5" s="1063"/>
      <c r="H5" s="1063"/>
      <c r="I5" s="1063"/>
      <c r="J5" s="1063"/>
      <c r="K5" s="1063"/>
      <c r="L5" s="1064"/>
    </row>
    <row r="6" spans="1:13" ht="27" customHeight="1" x14ac:dyDescent="0.2">
      <c r="A6" s="150" t="s">
        <v>171</v>
      </c>
      <c r="B6" s="1782" t="s">
        <v>690</v>
      </c>
      <c r="C6" s="1782"/>
      <c r="D6" s="1782"/>
      <c r="E6" s="1782"/>
      <c r="F6" s="1782"/>
      <c r="G6" s="1782"/>
      <c r="H6" s="1782"/>
      <c r="I6" s="1782"/>
      <c r="J6" s="1782"/>
      <c r="K6" s="1782"/>
      <c r="L6" s="1782"/>
      <c r="M6" s="217" t="s">
        <v>143</v>
      </c>
    </row>
    <row r="7" spans="1:13" ht="16.5" customHeight="1" x14ac:dyDescent="0.2">
      <c r="A7" s="1770" t="s">
        <v>144</v>
      </c>
      <c r="B7" s="1770"/>
      <c r="C7" s="1770"/>
      <c r="D7" s="1770"/>
      <c r="E7" s="1770"/>
      <c r="F7" s="1770"/>
      <c r="G7" s="1770"/>
      <c r="H7" s="1770"/>
      <c r="I7" s="1770"/>
      <c r="J7" s="1770"/>
      <c r="K7" s="1770"/>
      <c r="L7" s="1770"/>
    </row>
    <row r="8" spans="1:13" ht="27" customHeight="1" x14ac:dyDescent="0.2">
      <c r="A8" s="75" t="s">
        <v>145</v>
      </c>
      <c r="B8" s="1404" t="s">
        <v>1802</v>
      </c>
      <c r="C8" s="1405"/>
      <c r="D8" s="1405"/>
      <c r="E8" s="1405"/>
      <c r="F8" s="1405"/>
      <c r="G8" s="1405"/>
      <c r="H8" s="1405"/>
      <c r="I8" s="1405"/>
      <c r="J8" s="1405"/>
      <c r="K8" s="1405"/>
      <c r="L8" s="1406"/>
    </row>
    <row r="9" spans="1:13" ht="16.5" customHeight="1" x14ac:dyDescent="0.2">
      <c r="A9" s="53" t="s">
        <v>146</v>
      </c>
      <c r="B9" s="1074"/>
      <c r="C9" s="1075"/>
      <c r="D9" s="1076"/>
      <c r="E9" s="1078" t="s">
        <v>147</v>
      </c>
      <c r="F9" s="1080"/>
      <c r="G9" s="52" t="s">
        <v>619</v>
      </c>
      <c r="H9" s="52" t="s">
        <v>148</v>
      </c>
      <c r="I9" s="52" t="s">
        <v>649</v>
      </c>
      <c r="J9" s="263"/>
      <c r="K9" s="263"/>
      <c r="L9" s="264"/>
    </row>
    <row r="10" spans="1:13" ht="16.5" customHeight="1" x14ac:dyDescent="0.2">
      <c r="A10" s="248"/>
      <c r="B10" s="1078" t="s">
        <v>11</v>
      </c>
      <c r="C10" s="1079"/>
      <c r="D10" s="1080"/>
      <c r="E10" s="1783">
        <f>SUM(H10:J10)</f>
        <v>31</v>
      </c>
      <c r="F10" s="1784"/>
      <c r="G10" s="413">
        <v>37</v>
      </c>
      <c r="H10" s="154">
        <v>31</v>
      </c>
      <c r="I10" s="417" t="s">
        <v>644</v>
      </c>
      <c r="J10" s="1120"/>
      <c r="K10" s="1115"/>
      <c r="L10" s="1122"/>
    </row>
    <row r="11" spans="1:13" ht="16.5" customHeight="1" x14ac:dyDescent="0.2">
      <c r="A11" s="248"/>
      <c r="B11" s="1078" t="s">
        <v>12</v>
      </c>
      <c r="C11" s="1079"/>
      <c r="D11" s="1080"/>
      <c r="E11" s="1783">
        <f>SUM(H11:J11)</f>
        <v>16</v>
      </c>
      <c r="F11" s="1784"/>
      <c r="G11" s="413">
        <v>17</v>
      </c>
      <c r="H11" s="154">
        <v>16</v>
      </c>
      <c r="I11" s="417" t="s">
        <v>644</v>
      </c>
      <c r="J11" s="1120"/>
      <c r="K11" s="1115"/>
      <c r="L11" s="1122"/>
    </row>
    <row r="12" spans="1:13" ht="16.5" customHeight="1" x14ac:dyDescent="0.2">
      <c r="A12" s="248"/>
      <c r="B12" s="1101" t="s">
        <v>13</v>
      </c>
      <c r="C12" s="1102"/>
      <c r="D12" s="1103"/>
      <c r="E12" s="1785">
        <f>E11/E10*100</f>
        <v>51.612903225806448</v>
      </c>
      <c r="F12" s="1786"/>
      <c r="G12" s="424">
        <f>G11/G10*100</f>
        <v>45.945945945945951</v>
      </c>
      <c r="H12" s="155">
        <f>H11/H10*100</f>
        <v>51.612903225806448</v>
      </c>
      <c r="I12" s="417" t="s">
        <v>644</v>
      </c>
      <c r="J12" s="1120"/>
      <c r="K12" s="1115"/>
      <c r="L12" s="1122"/>
    </row>
    <row r="13" spans="1:13" ht="12.75" customHeight="1" x14ac:dyDescent="0.2">
      <c r="A13" s="248"/>
      <c r="B13" s="265"/>
      <c r="C13" s="266"/>
      <c r="D13" s="266"/>
      <c r="E13" s="266"/>
      <c r="F13" s="266"/>
      <c r="G13" s="266"/>
      <c r="H13" s="266"/>
      <c r="I13" s="266"/>
      <c r="J13" s="266"/>
      <c r="K13" s="266"/>
      <c r="L13" s="388"/>
    </row>
    <row r="14" spans="1:13" ht="16.5" customHeight="1" x14ac:dyDescent="0.2">
      <c r="A14" s="248"/>
      <c r="B14" s="1074"/>
      <c r="C14" s="1075"/>
      <c r="D14" s="1075"/>
      <c r="E14" s="1075"/>
      <c r="F14" s="1075"/>
      <c r="G14" s="1076"/>
      <c r="H14" s="52" t="s">
        <v>14</v>
      </c>
      <c r="I14" s="52" t="s">
        <v>619</v>
      </c>
      <c r="J14" s="52" t="s">
        <v>15</v>
      </c>
      <c r="K14" s="266"/>
      <c r="L14" s="388"/>
    </row>
    <row r="15" spans="1:13" ht="16.5" customHeight="1" x14ac:dyDescent="0.2">
      <c r="A15" s="248"/>
      <c r="B15" s="1105" t="s">
        <v>135</v>
      </c>
      <c r="C15" s="1106"/>
      <c r="D15" s="1106"/>
      <c r="E15" s="1106"/>
      <c r="F15" s="1106"/>
      <c r="G15" s="1107"/>
      <c r="H15" s="419">
        <v>77.3</v>
      </c>
      <c r="I15" s="390">
        <v>67.099999999999994</v>
      </c>
      <c r="J15" s="417" t="s">
        <v>644</v>
      </c>
      <c r="K15" s="266"/>
      <c r="L15" s="388"/>
    </row>
    <row r="16" spans="1:13" ht="16.5" customHeight="1" x14ac:dyDescent="0.2">
      <c r="A16" s="392"/>
      <c r="B16" s="1108" t="s">
        <v>136</v>
      </c>
      <c r="C16" s="1109"/>
      <c r="D16" s="1109"/>
      <c r="E16" s="1109"/>
      <c r="F16" s="1109"/>
      <c r="G16" s="1110"/>
      <c r="H16" s="421">
        <v>4.0999999999999996</v>
      </c>
      <c r="I16" s="390">
        <v>3.5</v>
      </c>
      <c r="J16" s="417" t="s">
        <v>644</v>
      </c>
      <c r="K16" s="393"/>
      <c r="L16" s="394"/>
    </row>
    <row r="17" spans="1:12" s="21" customFormat="1" ht="16.5" customHeight="1" x14ac:dyDescent="0.2">
      <c r="A17" s="1083" t="s">
        <v>18</v>
      </c>
      <c r="B17" s="1085" t="s">
        <v>19</v>
      </c>
      <c r="C17" s="1086"/>
      <c r="D17" s="1771" t="s">
        <v>691</v>
      </c>
      <c r="E17" s="1601"/>
      <c r="F17" s="1601"/>
      <c r="G17" s="1601"/>
      <c r="H17" s="1601"/>
      <c r="I17" s="1601"/>
      <c r="J17" s="1601"/>
      <c r="K17" s="1601"/>
      <c r="L17" s="1602"/>
    </row>
    <row r="18" spans="1:12" s="21" customFormat="1" ht="16.5" customHeight="1" x14ac:dyDescent="0.2">
      <c r="A18" s="1238"/>
      <c r="B18" s="342"/>
      <c r="C18" s="343"/>
      <c r="D18" s="1249" t="s">
        <v>682</v>
      </c>
      <c r="E18" s="1250"/>
      <c r="F18" s="1250"/>
      <c r="G18" s="1250"/>
      <c r="H18" s="1250"/>
      <c r="I18" s="1250"/>
      <c r="J18" s="1250"/>
      <c r="K18" s="1250"/>
      <c r="L18" s="1251"/>
    </row>
    <row r="19" spans="1:12" ht="16.5" customHeight="1" x14ac:dyDescent="0.2">
      <c r="A19" s="1084"/>
      <c r="B19" s="1090" t="s">
        <v>20</v>
      </c>
      <c r="C19" s="1091"/>
      <c r="D19" s="1273" t="s">
        <v>210</v>
      </c>
      <c r="E19" s="1274"/>
      <c r="F19" s="1274"/>
      <c r="G19" s="1274"/>
      <c r="H19" s="1274"/>
      <c r="I19" s="1274"/>
      <c r="J19" s="1274"/>
      <c r="K19" s="1274"/>
      <c r="L19" s="1275"/>
    </row>
    <row r="20" spans="1:12" ht="16.5" customHeight="1" x14ac:dyDescent="0.2">
      <c r="A20" s="75" t="s">
        <v>153</v>
      </c>
      <c r="B20" s="1077" t="s">
        <v>22</v>
      </c>
      <c r="C20" s="1077"/>
      <c r="D20" s="1503">
        <v>1</v>
      </c>
      <c r="E20" s="1504"/>
      <c r="F20" s="1505"/>
      <c r="G20" s="52" t="s">
        <v>23</v>
      </c>
      <c r="H20" s="52" t="s">
        <v>371</v>
      </c>
      <c r="I20" s="1114" t="s">
        <v>24</v>
      </c>
      <c r="J20" s="1114"/>
      <c r="K20" s="1114"/>
      <c r="L20" s="1114"/>
    </row>
    <row r="21" spans="1:12" ht="16.5" customHeight="1" x14ac:dyDescent="0.2">
      <c r="A21" s="53" t="s">
        <v>156</v>
      </c>
      <c r="B21" s="1078" t="s">
        <v>26</v>
      </c>
      <c r="C21" s="1079"/>
      <c r="D21" s="1079"/>
      <c r="E21" s="1079"/>
      <c r="F21" s="1079"/>
      <c r="G21" s="1080"/>
      <c r="H21" s="355" t="s">
        <v>27</v>
      </c>
      <c r="I21" s="1078" t="s">
        <v>28</v>
      </c>
      <c r="J21" s="1079"/>
      <c r="K21" s="1079"/>
      <c r="L21" s="1080"/>
    </row>
    <row r="22" spans="1:12" ht="16.5" customHeight="1" x14ac:dyDescent="0.2">
      <c r="A22" s="248"/>
      <c r="B22" s="30" t="s">
        <v>157</v>
      </c>
      <c r="C22" s="1116" t="s">
        <v>218</v>
      </c>
      <c r="D22" s="1116"/>
      <c r="E22" s="1116"/>
      <c r="F22" s="1116"/>
      <c r="G22" s="1117"/>
      <c r="H22" s="30"/>
      <c r="I22" s="1289"/>
      <c r="J22" s="1116"/>
      <c r="K22" s="1116"/>
      <c r="L22" s="1117"/>
    </row>
    <row r="23" spans="1:12" ht="16.5" customHeight="1" x14ac:dyDescent="0.2">
      <c r="A23" s="265"/>
      <c r="B23" s="30" t="s">
        <v>33</v>
      </c>
      <c r="C23" s="1230" t="s">
        <v>692</v>
      </c>
      <c r="D23" s="1230"/>
      <c r="E23" s="1230"/>
      <c r="F23" s="1230"/>
      <c r="G23" s="1131"/>
      <c r="H23" s="418" t="s">
        <v>371</v>
      </c>
      <c r="I23" s="1787" t="s">
        <v>684</v>
      </c>
      <c r="J23" s="1788"/>
      <c r="K23" s="1788"/>
      <c r="L23" s="1789"/>
    </row>
    <row r="24" spans="1:12" ht="16.5" customHeight="1" x14ac:dyDescent="0.2">
      <c r="A24" s="265"/>
      <c r="B24" s="30"/>
      <c r="C24" s="1230" t="s">
        <v>225</v>
      </c>
      <c r="D24" s="1230"/>
      <c r="E24" s="1230"/>
      <c r="F24" s="1230"/>
      <c r="G24" s="1131"/>
      <c r="H24" s="30"/>
      <c r="I24" s="425" t="s">
        <v>693</v>
      </c>
      <c r="J24" s="426"/>
      <c r="K24" s="426"/>
      <c r="L24" s="427"/>
    </row>
    <row r="25" spans="1:12" ht="16.5" customHeight="1" x14ac:dyDescent="0.2">
      <c r="A25" s="265"/>
      <c r="B25" s="30"/>
      <c r="C25" s="1116" t="s">
        <v>674</v>
      </c>
      <c r="D25" s="1116"/>
      <c r="E25" s="1116"/>
      <c r="F25" s="1116"/>
      <c r="G25" s="1117"/>
      <c r="H25" s="30"/>
      <c r="I25" s="425" t="s">
        <v>686</v>
      </c>
      <c r="J25" s="426"/>
      <c r="K25" s="426"/>
      <c r="L25" s="427"/>
    </row>
    <row r="26" spans="1:12" ht="16.5" customHeight="1" x14ac:dyDescent="0.2">
      <c r="A26" s="265"/>
      <c r="B26" s="30"/>
      <c r="C26" s="1116"/>
      <c r="D26" s="1116"/>
      <c r="E26" s="1116"/>
      <c r="F26" s="1116"/>
      <c r="G26" s="1117"/>
      <c r="H26" s="30"/>
      <c r="I26" s="1787" t="s">
        <v>694</v>
      </c>
      <c r="J26" s="1788"/>
      <c r="K26" s="1788"/>
      <c r="L26" s="1789"/>
    </row>
    <row r="27" spans="1:12" ht="16.5" customHeight="1" x14ac:dyDescent="0.2">
      <c r="A27" s="265"/>
      <c r="B27" s="30"/>
      <c r="C27" s="1116"/>
      <c r="D27" s="1116"/>
      <c r="E27" s="1116"/>
      <c r="F27" s="1116"/>
      <c r="G27" s="1117"/>
      <c r="H27" s="30"/>
      <c r="I27" s="1787" t="s">
        <v>688</v>
      </c>
      <c r="J27" s="1788"/>
      <c r="K27" s="1788"/>
      <c r="L27" s="1789"/>
    </row>
    <row r="28" spans="1:12" ht="16.5" customHeight="1" x14ac:dyDescent="0.2">
      <c r="A28" s="265"/>
      <c r="B28" s="30"/>
      <c r="C28" s="423"/>
      <c r="D28" s="423"/>
      <c r="E28" s="423"/>
      <c r="F28" s="423"/>
      <c r="G28" s="363"/>
      <c r="H28" s="30"/>
      <c r="I28" s="1775"/>
      <c r="J28" s="1776"/>
      <c r="K28" s="1776"/>
      <c r="L28" s="1777"/>
    </row>
    <row r="29" spans="1:12" ht="16.5" customHeight="1" x14ac:dyDescent="0.2">
      <c r="A29" s="265"/>
      <c r="B29" s="30"/>
      <c r="C29" s="1116"/>
      <c r="D29" s="1116"/>
      <c r="E29" s="1116"/>
      <c r="F29" s="1116"/>
      <c r="G29" s="1117"/>
      <c r="H29" s="30"/>
      <c r="I29" s="1120"/>
      <c r="J29" s="1115"/>
      <c r="K29" s="1115"/>
      <c r="L29" s="1122"/>
    </row>
    <row r="30" spans="1:12" ht="16.5" customHeight="1" x14ac:dyDescent="0.2">
      <c r="A30" s="399"/>
      <c r="B30" s="32"/>
      <c r="C30" s="1541"/>
      <c r="D30" s="1541"/>
      <c r="E30" s="1541"/>
      <c r="F30" s="1541"/>
      <c r="G30" s="1542"/>
      <c r="H30" s="32"/>
      <c r="I30" s="1540"/>
      <c r="J30" s="1541"/>
      <c r="K30" s="1541"/>
      <c r="L30" s="1542"/>
    </row>
  </sheetData>
  <mergeCells count="44">
    <mergeCell ref="C30:G30"/>
    <mergeCell ref="I30:L30"/>
    <mergeCell ref="C23:G23"/>
    <mergeCell ref="I23:L23"/>
    <mergeCell ref="C24:G24"/>
    <mergeCell ref="C25:G25"/>
    <mergeCell ref="C26:G26"/>
    <mergeCell ref="I26:L26"/>
    <mergeCell ref="C27:G27"/>
    <mergeCell ref="I27:L27"/>
    <mergeCell ref="I28:L28"/>
    <mergeCell ref="C29:G29"/>
    <mergeCell ref="I29:L29"/>
    <mergeCell ref="C22:G22"/>
    <mergeCell ref="I22:L22"/>
    <mergeCell ref="B14:G14"/>
    <mergeCell ref="B15:G15"/>
    <mergeCell ref="B16:G16"/>
    <mergeCell ref="B20:C20"/>
    <mergeCell ref="D20:F20"/>
    <mergeCell ref="I20:L20"/>
    <mergeCell ref="B21:G21"/>
    <mergeCell ref="I21:L21"/>
    <mergeCell ref="A17:A19"/>
    <mergeCell ref="B17:C17"/>
    <mergeCell ref="D17:L17"/>
    <mergeCell ref="D18:L18"/>
    <mergeCell ref="B19:C19"/>
    <mergeCell ref="D19:L19"/>
    <mergeCell ref="B9:D9"/>
    <mergeCell ref="E9:F9"/>
    <mergeCell ref="B10:D10"/>
    <mergeCell ref="E10:F10"/>
    <mergeCell ref="J10:L12"/>
    <mergeCell ref="B11:D11"/>
    <mergeCell ref="E11:F11"/>
    <mergeCell ref="B12:D12"/>
    <mergeCell ref="E12:F12"/>
    <mergeCell ref="B8:L8"/>
    <mergeCell ref="A1:L1"/>
    <mergeCell ref="A3:J3"/>
    <mergeCell ref="A5:L5"/>
    <mergeCell ref="B6:L6"/>
    <mergeCell ref="A7:L7"/>
  </mergeCells>
  <phoneticPr fontId="3"/>
  <pageMargins left="0.59055118110236227" right="0.59055118110236227" top="0.59055118110236227" bottom="0.59055118110236227" header="0.51181102362204722" footer="0.39370078740157483"/>
  <pageSetup paperSize="9" fitToHeight="0" orientation="portrait" verticalDpi="2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DC8CC-8204-4210-B3E3-F5BA1057E467}">
  <sheetPr>
    <tabColor theme="8" tint="0.59999389629810485"/>
  </sheetPr>
  <dimension ref="A1:P39"/>
  <sheetViews>
    <sheetView view="pageBreakPreview" zoomScaleNormal="130" zoomScaleSheetLayoutView="100" workbookViewId="0">
      <selection activeCell="C26" sqref="C26:G26"/>
    </sheetView>
  </sheetViews>
  <sheetFormatPr defaultColWidth="9" defaultRowHeight="13.2" x14ac:dyDescent="0.2"/>
  <cols>
    <col min="1" max="1" width="18.88671875" style="217" customWidth="1"/>
    <col min="2" max="3" width="3" style="217" customWidth="1"/>
    <col min="4" max="4" width="4.77734375" style="217" customWidth="1"/>
    <col min="5" max="5" width="3" style="217" customWidth="1"/>
    <col min="6" max="6" width="6" style="217" customWidth="1"/>
    <col min="7" max="7" width="10.109375" style="217" customWidth="1"/>
    <col min="8" max="10" width="9" style="217" customWidth="1"/>
    <col min="11" max="12" width="10.21875" style="217" customWidth="1"/>
    <col min="13" max="14" width="3.33203125" style="217" customWidth="1"/>
    <col min="15" max="16384" width="9" style="217"/>
  </cols>
  <sheetData>
    <row r="1" spans="1:16" ht="18" customHeight="1" x14ac:dyDescent="0.2">
      <c r="A1" s="1060" t="s">
        <v>138</v>
      </c>
      <c r="B1" s="1060"/>
      <c r="C1" s="1060"/>
      <c r="D1" s="1060"/>
      <c r="E1" s="1060"/>
      <c r="F1" s="1060"/>
      <c r="G1" s="1060"/>
      <c r="H1" s="1060"/>
      <c r="I1" s="1060"/>
      <c r="J1" s="1060"/>
      <c r="K1" s="1060"/>
      <c r="L1" s="1060"/>
    </row>
    <row r="2" spans="1:16" ht="18" customHeight="1" x14ac:dyDescent="0.2"/>
    <row r="3" spans="1:16" ht="18" customHeight="1" x14ac:dyDescent="0.2">
      <c r="A3" s="1061" t="s">
        <v>1299</v>
      </c>
      <c r="B3" s="1061"/>
      <c r="C3" s="1061"/>
      <c r="D3" s="1061"/>
      <c r="E3" s="1061"/>
      <c r="F3" s="1061"/>
      <c r="G3" s="1061"/>
      <c r="H3" s="1061"/>
      <c r="I3" s="1061"/>
      <c r="J3" s="1061"/>
      <c r="K3" s="218"/>
      <c r="L3" s="3"/>
    </row>
    <row r="4" spans="1:16" ht="16.5" customHeight="1" x14ac:dyDescent="0.2"/>
    <row r="5" spans="1:16" ht="16.5" customHeight="1" x14ac:dyDescent="0.2">
      <c r="A5" s="1062" t="s">
        <v>140</v>
      </c>
      <c r="B5" s="1063"/>
      <c r="C5" s="1063"/>
      <c r="D5" s="1063"/>
      <c r="E5" s="1063"/>
      <c r="F5" s="1063"/>
      <c r="G5" s="1063"/>
      <c r="H5" s="1063"/>
      <c r="I5" s="1063"/>
      <c r="J5" s="1063"/>
      <c r="K5" s="1063"/>
      <c r="L5" s="1064"/>
    </row>
    <row r="6" spans="1:16" ht="16.5" customHeight="1" x14ac:dyDescent="0.2">
      <c r="A6" s="571" t="s">
        <v>171</v>
      </c>
      <c r="B6" s="1790" t="s">
        <v>1300</v>
      </c>
      <c r="C6" s="1790"/>
      <c r="D6" s="1790"/>
      <c r="E6" s="1790"/>
      <c r="F6" s="1790"/>
      <c r="G6" s="1790"/>
      <c r="H6" s="1790"/>
      <c r="I6" s="1790"/>
      <c r="J6" s="1790"/>
      <c r="K6" s="1790"/>
      <c r="L6" s="1790"/>
      <c r="M6" s="217" t="s">
        <v>143</v>
      </c>
    </row>
    <row r="7" spans="1:16" ht="16.5" customHeight="1" x14ac:dyDescent="0.2">
      <c r="A7" s="1770" t="s">
        <v>144</v>
      </c>
      <c r="B7" s="1770"/>
      <c r="C7" s="1770"/>
      <c r="D7" s="1770"/>
      <c r="E7" s="1770"/>
      <c r="F7" s="1770"/>
      <c r="G7" s="1770"/>
      <c r="H7" s="1770"/>
      <c r="I7" s="1770"/>
      <c r="J7" s="1770"/>
      <c r="K7" s="1770"/>
      <c r="L7" s="1770"/>
    </row>
    <row r="8" spans="1:16" ht="16.5" customHeight="1" x14ac:dyDescent="0.2">
      <c r="A8" s="571" t="s">
        <v>145</v>
      </c>
      <c r="B8" s="1173" t="s">
        <v>1301</v>
      </c>
      <c r="C8" s="1226"/>
      <c r="D8" s="1226"/>
      <c r="E8" s="1226"/>
      <c r="F8" s="1226"/>
      <c r="G8" s="1226"/>
      <c r="H8" s="1226"/>
      <c r="I8" s="1226"/>
      <c r="J8" s="1226"/>
      <c r="K8" s="1226"/>
      <c r="L8" s="1227"/>
    </row>
    <row r="9" spans="1:16" ht="16.5" customHeight="1" x14ac:dyDescent="0.2">
      <c r="A9" s="53" t="s">
        <v>146</v>
      </c>
      <c r="B9" s="1074"/>
      <c r="C9" s="1075"/>
      <c r="D9" s="1076"/>
      <c r="E9" s="1078" t="s">
        <v>147</v>
      </c>
      <c r="F9" s="1080"/>
      <c r="G9" s="52" t="s">
        <v>10</v>
      </c>
      <c r="H9" s="460"/>
      <c r="I9" s="263"/>
      <c r="J9" s="263"/>
      <c r="K9" s="466"/>
      <c r="L9" s="404"/>
      <c r="M9" s="270"/>
    </row>
    <row r="10" spans="1:16" ht="16.5" customHeight="1" x14ac:dyDescent="0.2">
      <c r="A10" s="248"/>
      <c r="B10" s="1078" t="s">
        <v>11</v>
      </c>
      <c r="C10" s="1079"/>
      <c r="D10" s="1080"/>
      <c r="E10" s="1575">
        <v>504</v>
      </c>
      <c r="F10" s="1576"/>
      <c r="G10" s="572">
        <v>457</v>
      </c>
      <c r="H10" s="462"/>
      <c r="I10" s="266"/>
      <c r="J10" s="266"/>
      <c r="L10" s="404"/>
      <c r="M10" s="270"/>
    </row>
    <row r="11" spans="1:16" ht="16.5" customHeight="1" x14ac:dyDescent="0.2">
      <c r="A11" s="248"/>
      <c r="B11" s="1078" t="s">
        <v>12</v>
      </c>
      <c r="C11" s="1079"/>
      <c r="D11" s="1080"/>
      <c r="E11" s="1575">
        <v>474</v>
      </c>
      <c r="F11" s="1576"/>
      <c r="G11" s="573">
        <v>431</v>
      </c>
      <c r="H11" s="462"/>
      <c r="I11" s="266"/>
      <c r="J11" s="266"/>
      <c r="L11" s="404"/>
      <c r="M11" s="270"/>
      <c r="O11" s="574"/>
      <c r="P11" s="574"/>
    </row>
    <row r="12" spans="1:16" ht="16.5" customHeight="1" x14ac:dyDescent="0.2">
      <c r="A12" s="248"/>
      <c r="B12" s="1101" t="s">
        <v>13</v>
      </c>
      <c r="C12" s="1102"/>
      <c r="D12" s="1103"/>
      <c r="E12" s="1800">
        <f>E11/E10*100</f>
        <v>94.047619047619051</v>
      </c>
      <c r="F12" s="1801"/>
      <c r="G12" s="575">
        <f>G11/G10*100</f>
        <v>94.310722100656449</v>
      </c>
      <c r="H12" s="576"/>
      <c r="I12" s="266"/>
      <c r="J12" s="266"/>
      <c r="L12" s="404"/>
      <c r="M12" s="270"/>
    </row>
    <row r="13" spans="1:16" ht="16.5" customHeight="1" x14ac:dyDescent="0.2">
      <c r="A13" s="248"/>
      <c r="B13" s="265"/>
      <c r="C13" s="266"/>
      <c r="D13" s="266"/>
      <c r="E13" s="266"/>
      <c r="F13" s="266"/>
      <c r="G13" s="266"/>
      <c r="H13" s="266"/>
      <c r="I13" s="266"/>
      <c r="J13" s="266"/>
      <c r="K13" s="266"/>
      <c r="L13" s="388"/>
    </row>
    <row r="14" spans="1:16" ht="16.5" customHeight="1" x14ac:dyDescent="0.2">
      <c r="A14" s="248"/>
      <c r="B14" s="1074"/>
      <c r="C14" s="1075"/>
      <c r="D14" s="1075"/>
      <c r="E14" s="1075"/>
      <c r="F14" s="1075"/>
      <c r="G14" s="1076"/>
      <c r="H14" s="52" t="s">
        <v>14</v>
      </c>
      <c r="I14" s="52" t="s">
        <v>10</v>
      </c>
      <c r="J14" s="52" t="s">
        <v>15</v>
      </c>
      <c r="K14" s="266"/>
      <c r="L14" s="388"/>
    </row>
    <row r="15" spans="1:16" ht="16.5" customHeight="1" x14ac:dyDescent="0.2">
      <c r="A15" s="248"/>
      <c r="B15" s="1105" t="s">
        <v>135</v>
      </c>
      <c r="C15" s="1106"/>
      <c r="D15" s="1106"/>
      <c r="E15" s="1106"/>
      <c r="F15" s="1106"/>
      <c r="G15" s="1107"/>
      <c r="H15" s="575">
        <v>89.7</v>
      </c>
      <c r="I15" s="575">
        <v>90.1</v>
      </c>
      <c r="J15" s="577">
        <f>H15-I15</f>
        <v>-0.39999999999999147</v>
      </c>
      <c r="K15" s="266"/>
      <c r="L15" s="388"/>
    </row>
    <row r="16" spans="1:16" ht="16.5" customHeight="1" x14ac:dyDescent="0.2">
      <c r="A16" s="392"/>
      <c r="B16" s="1108" t="s">
        <v>136</v>
      </c>
      <c r="C16" s="1109"/>
      <c r="D16" s="1109"/>
      <c r="E16" s="1109"/>
      <c r="F16" s="1109"/>
      <c r="G16" s="1110"/>
      <c r="H16" s="575">
        <v>4.5999999999999996</v>
      </c>
      <c r="I16" s="575">
        <v>4.5999999999999996</v>
      </c>
      <c r="J16" s="577">
        <f>H16-I16</f>
        <v>0</v>
      </c>
      <c r="K16" s="393"/>
      <c r="L16" s="394"/>
    </row>
    <row r="17" spans="1:15" s="21" customFormat="1" ht="16.5" customHeight="1" x14ac:dyDescent="0.2">
      <c r="A17" s="1791" t="s">
        <v>18</v>
      </c>
      <c r="B17" s="1199" t="s">
        <v>19</v>
      </c>
      <c r="C17" s="1200"/>
      <c r="D17" s="1794" t="s">
        <v>1302</v>
      </c>
      <c r="E17" s="1795"/>
      <c r="F17" s="1795"/>
      <c r="G17" s="1795"/>
      <c r="H17" s="1795"/>
      <c r="I17" s="1795"/>
      <c r="J17" s="1795"/>
      <c r="K17" s="1795"/>
      <c r="L17" s="1796"/>
    </row>
    <row r="18" spans="1:15" s="21" customFormat="1" ht="16.5" customHeight="1" x14ac:dyDescent="0.2">
      <c r="A18" s="1792"/>
      <c r="B18" s="24"/>
      <c r="C18" s="25"/>
      <c r="D18" s="1797" t="s">
        <v>1303</v>
      </c>
      <c r="E18" s="1798"/>
      <c r="F18" s="1798"/>
      <c r="G18" s="1798"/>
      <c r="H18" s="1798"/>
      <c r="I18" s="1798"/>
      <c r="J18" s="1798"/>
      <c r="K18" s="1798"/>
      <c r="L18" s="1799"/>
    </row>
    <row r="19" spans="1:15" s="21" customFormat="1" ht="16.5" customHeight="1" x14ac:dyDescent="0.2">
      <c r="A19" s="1792"/>
      <c r="B19" s="342"/>
      <c r="C19" s="343"/>
      <c r="D19" s="1603" t="s">
        <v>848</v>
      </c>
      <c r="E19" s="1604"/>
      <c r="F19" s="1604"/>
      <c r="G19" s="1604"/>
      <c r="H19" s="1604"/>
      <c r="I19" s="1604"/>
      <c r="J19" s="1604"/>
      <c r="K19" s="1604"/>
      <c r="L19" s="1605"/>
    </row>
    <row r="20" spans="1:15" ht="16.5" customHeight="1" x14ac:dyDescent="0.2">
      <c r="A20" s="1793"/>
      <c r="B20" s="1171" t="s">
        <v>20</v>
      </c>
      <c r="C20" s="1172"/>
      <c r="D20" s="1092" t="s">
        <v>210</v>
      </c>
      <c r="E20" s="1093"/>
      <c r="F20" s="1093"/>
      <c r="G20" s="1093"/>
      <c r="H20" s="1093"/>
      <c r="I20" s="1093"/>
      <c r="J20" s="1093"/>
      <c r="K20" s="1093"/>
      <c r="L20" s="1094"/>
    </row>
    <row r="21" spans="1:15" ht="16.5" customHeight="1" x14ac:dyDescent="0.2">
      <c r="A21" s="75" t="s">
        <v>153</v>
      </c>
      <c r="B21" s="1077" t="s">
        <v>22</v>
      </c>
      <c r="C21" s="1077"/>
      <c r="D21" s="1503">
        <v>1</v>
      </c>
      <c r="E21" s="1504"/>
      <c r="F21" s="1505"/>
      <c r="G21" s="52" t="s">
        <v>23</v>
      </c>
      <c r="H21" s="565" t="s">
        <v>1304</v>
      </c>
      <c r="I21" s="1114" t="s">
        <v>24</v>
      </c>
      <c r="J21" s="1114"/>
      <c r="K21" s="1114"/>
      <c r="L21" s="1114"/>
    </row>
    <row r="22" spans="1:15" ht="16.5" customHeight="1" x14ac:dyDescent="0.2">
      <c r="A22" s="53" t="s">
        <v>156</v>
      </c>
      <c r="B22" s="1078" t="s">
        <v>26</v>
      </c>
      <c r="C22" s="1079"/>
      <c r="D22" s="1079"/>
      <c r="E22" s="1079"/>
      <c r="F22" s="1079"/>
      <c r="G22" s="1080"/>
      <c r="H22" s="355" t="s">
        <v>27</v>
      </c>
      <c r="I22" s="1078" t="s">
        <v>28</v>
      </c>
      <c r="J22" s="1079"/>
      <c r="K22" s="1079"/>
      <c r="L22" s="1080"/>
    </row>
    <row r="23" spans="1:15" ht="15.75" customHeight="1" x14ac:dyDescent="0.2">
      <c r="A23" s="248"/>
      <c r="B23" s="187" t="s">
        <v>157</v>
      </c>
      <c r="C23" s="1287" t="s">
        <v>1305</v>
      </c>
      <c r="D23" s="1287"/>
      <c r="E23" s="1287"/>
      <c r="F23" s="1287"/>
      <c r="G23" s="1288"/>
      <c r="H23" s="30"/>
      <c r="I23" s="1286"/>
      <c r="J23" s="1287"/>
      <c r="K23" s="1287"/>
      <c r="L23" s="1288"/>
    </row>
    <row r="24" spans="1:15" ht="15.75" customHeight="1" x14ac:dyDescent="0.2">
      <c r="A24" s="265"/>
      <c r="B24" s="152" t="s">
        <v>33</v>
      </c>
      <c r="C24" s="1518" t="s">
        <v>1306</v>
      </c>
      <c r="D24" s="1518"/>
      <c r="E24" s="1518"/>
      <c r="F24" s="1518"/>
      <c r="G24" s="1325"/>
      <c r="H24" s="142" t="s">
        <v>47</v>
      </c>
      <c r="I24" s="1802" t="s">
        <v>1307</v>
      </c>
      <c r="J24" s="1803"/>
      <c r="K24" s="1803"/>
      <c r="L24" s="1804"/>
      <c r="O24" s="578"/>
    </row>
    <row r="25" spans="1:15" ht="15.75" customHeight="1" x14ac:dyDescent="0.2">
      <c r="A25" s="265"/>
      <c r="B25" s="30"/>
      <c r="C25" s="1805" t="s">
        <v>215</v>
      </c>
      <c r="D25" s="1805"/>
      <c r="E25" s="1805"/>
      <c r="F25" s="1805"/>
      <c r="G25" s="1329"/>
      <c r="H25" s="143"/>
      <c r="I25" s="1802" t="s">
        <v>1308</v>
      </c>
      <c r="J25" s="1803"/>
      <c r="K25" s="1803"/>
      <c r="L25" s="1804"/>
    </row>
    <row r="26" spans="1:15" ht="15.75" customHeight="1" x14ac:dyDescent="0.2">
      <c r="A26" s="265"/>
      <c r="B26" s="30"/>
      <c r="C26" s="1806"/>
      <c r="D26" s="1806"/>
      <c r="E26" s="1806"/>
      <c r="F26" s="1806"/>
      <c r="G26" s="1807"/>
      <c r="H26" s="143"/>
      <c r="I26" s="1536" t="s">
        <v>452</v>
      </c>
      <c r="J26" s="1537"/>
      <c r="K26" s="1537"/>
      <c r="L26" s="1538"/>
    </row>
    <row r="27" spans="1:15" ht="15.75" customHeight="1" x14ac:dyDescent="0.2">
      <c r="A27" s="265"/>
      <c r="B27" s="30"/>
      <c r="C27" s="1806"/>
      <c r="D27" s="1806"/>
      <c r="E27" s="1806"/>
      <c r="F27" s="1806"/>
      <c r="G27" s="1807"/>
      <c r="H27" s="143"/>
      <c r="I27" s="1536"/>
      <c r="J27" s="1537"/>
      <c r="K27" s="1537"/>
      <c r="L27" s="1538"/>
    </row>
    <row r="28" spans="1:15" ht="15.75" customHeight="1" x14ac:dyDescent="0.2">
      <c r="A28" s="265"/>
      <c r="B28" s="30" t="s">
        <v>157</v>
      </c>
      <c r="C28" s="1805" t="s">
        <v>1309</v>
      </c>
      <c r="D28" s="1805"/>
      <c r="E28" s="1805"/>
      <c r="F28" s="1805"/>
      <c r="G28" s="1329"/>
      <c r="H28" s="143"/>
      <c r="I28" s="1536"/>
      <c r="J28" s="1537"/>
      <c r="K28" s="1537"/>
      <c r="L28" s="1538"/>
    </row>
    <row r="29" spans="1:15" ht="15.75" customHeight="1" x14ac:dyDescent="0.2">
      <c r="A29" s="265"/>
      <c r="B29" s="152" t="s">
        <v>33</v>
      </c>
      <c r="C29" s="1518" t="s">
        <v>1310</v>
      </c>
      <c r="D29" s="1518"/>
      <c r="E29" s="1518"/>
      <c r="F29" s="1518"/>
      <c r="G29" s="1325"/>
      <c r="H29" s="142" t="s">
        <v>31</v>
      </c>
      <c r="I29" s="1808" t="s">
        <v>1311</v>
      </c>
      <c r="J29" s="1809"/>
      <c r="K29" s="1809"/>
      <c r="L29" s="1810"/>
    </row>
    <row r="30" spans="1:15" ht="15.75" customHeight="1" x14ac:dyDescent="0.2">
      <c r="A30" s="265"/>
      <c r="B30" s="30"/>
      <c r="C30" s="1518" t="s">
        <v>225</v>
      </c>
      <c r="D30" s="1518"/>
      <c r="E30" s="1518"/>
      <c r="F30" s="1518"/>
      <c r="G30" s="1325"/>
      <c r="H30" s="143"/>
      <c r="I30" s="1808" t="s">
        <v>1312</v>
      </c>
      <c r="J30" s="1809"/>
      <c r="K30" s="1809"/>
      <c r="L30" s="1810"/>
    </row>
    <row r="31" spans="1:15" ht="15.75" customHeight="1" x14ac:dyDescent="0.2">
      <c r="A31" s="265"/>
      <c r="B31" s="30"/>
      <c r="C31" s="1805" t="s">
        <v>1313</v>
      </c>
      <c r="D31" s="1805"/>
      <c r="E31" s="1805"/>
      <c r="F31" s="1805"/>
      <c r="G31" s="1329"/>
      <c r="H31" s="143"/>
      <c r="I31" s="1808" t="s">
        <v>1314</v>
      </c>
      <c r="J31" s="1809"/>
      <c r="K31" s="1809"/>
      <c r="L31" s="1810"/>
    </row>
    <row r="32" spans="1:15" ht="15.75" customHeight="1" x14ac:dyDescent="0.2">
      <c r="A32" s="265"/>
      <c r="B32" s="30"/>
      <c r="C32" s="1806"/>
      <c r="D32" s="1806"/>
      <c r="E32" s="1806"/>
      <c r="F32" s="1806"/>
      <c r="G32" s="1807"/>
      <c r="H32" s="143"/>
      <c r="I32" s="1808" t="s">
        <v>1315</v>
      </c>
      <c r="J32" s="1809"/>
      <c r="K32" s="1809"/>
      <c r="L32" s="1810"/>
    </row>
    <row r="33" spans="1:12" ht="15.75" customHeight="1" x14ac:dyDescent="0.2">
      <c r="A33" s="265"/>
      <c r="B33" s="30"/>
      <c r="C33" s="1806"/>
      <c r="D33" s="1806"/>
      <c r="E33" s="1806"/>
      <c r="F33" s="1806"/>
      <c r="G33" s="1807"/>
      <c r="H33" s="143"/>
      <c r="I33" s="1808" t="s">
        <v>1316</v>
      </c>
      <c r="J33" s="1809"/>
      <c r="K33" s="1809"/>
      <c r="L33" s="1810"/>
    </row>
    <row r="34" spans="1:12" ht="15.75" customHeight="1" x14ac:dyDescent="0.2">
      <c r="A34" s="265"/>
      <c r="B34" s="30"/>
      <c r="C34" s="1806"/>
      <c r="D34" s="1806"/>
      <c r="E34" s="1806"/>
      <c r="F34" s="1806"/>
      <c r="G34" s="1807"/>
      <c r="H34" s="143"/>
      <c r="I34" s="1808" t="s">
        <v>1317</v>
      </c>
      <c r="J34" s="1809"/>
      <c r="K34" s="1809"/>
      <c r="L34" s="1810"/>
    </row>
    <row r="35" spans="1:12" ht="15.75" customHeight="1" x14ac:dyDescent="0.2">
      <c r="A35" s="265"/>
      <c r="B35" s="30"/>
      <c r="C35" s="1806"/>
      <c r="D35" s="1806"/>
      <c r="E35" s="1806"/>
      <c r="F35" s="1806"/>
      <c r="G35" s="1807"/>
      <c r="H35" s="143"/>
      <c r="I35" s="1811"/>
      <c r="J35" s="1812"/>
      <c r="K35" s="1812"/>
      <c r="L35" s="1813"/>
    </row>
    <row r="36" spans="1:12" ht="13.5" customHeight="1" x14ac:dyDescent="0.2">
      <c r="A36" s="265"/>
      <c r="B36" s="30"/>
      <c r="C36" s="1806"/>
      <c r="D36" s="1806"/>
      <c r="E36" s="1806"/>
      <c r="F36" s="1806"/>
      <c r="G36" s="1807"/>
      <c r="H36" s="143"/>
      <c r="I36" s="1811"/>
      <c r="J36" s="1812"/>
      <c r="K36" s="1812"/>
      <c r="L36" s="1813"/>
    </row>
    <row r="37" spans="1:12" x14ac:dyDescent="0.2">
      <c r="A37" s="265"/>
      <c r="B37" s="30"/>
      <c r="C37" s="1806"/>
      <c r="D37" s="1806"/>
      <c r="E37" s="1806"/>
      <c r="F37" s="1806"/>
      <c r="G37" s="1807"/>
      <c r="H37" s="143"/>
      <c r="I37" s="1811"/>
      <c r="J37" s="1812"/>
      <c r="K37" s="1812"/>
      <c r="L37" s="1813"/>
    </row>
    <row r="38" spans="1:12" ht="16.5" customHeight="1" x14ac:dyDescent="0.2">
      <c r="A38" s="265"/>
      <c r="B38" s="30"/>
      <c r="C38" s="1806"/>
      <c r="D38" s="1806"/>
      <c r="E38" s="1806"/>
      <c r="F38" s="1806"/>
      <c r="G38" s="1807"/>
      <c r="H38" s="143"/>
      <c r="I38" s="1811"/>
      <c r="J38" s="1812"/>
      <c r="K38" s="1812"/>
      <c r="L38" s="1813"/>
    </row>
    <row r="39" spans="1:12" ht="16.5" customHeight="1" x14ac:dyDescent="0.2">
      <c r="A39" s="399"/>
      <c r="B39" s="32"/>
      <c r="C39" s="1541"/>
      <c r="D39" s="1541"/>
      <c r="E39" s="1541"/>
      <c r="F39" s="1541"/>
      <c r="G39" s="1542"/>
      <c r="H39" s="32"/>
      <c r="I39" s="1540"/>
      <c r="J39" s="1541"/>
      <c r="K39" s="1541"/>
      <c r="L39" s="1542"/>
    </row>
  </sheetData>
  <mergeCells count="63">
    <mergeCell ref="C38:G38"/>
    <mergeCell ref="I38:L38"/>
    <mergeCell ref="C39:G39"/>
    <mergeCell ref="I39:L39"/>
    <mergeCell ref="C35:G35"/>
    <mergeCell ref="I35:L35"/>
    <mergeCell ref="C36:G36"/>
    <mergeCell ref="I36:L36"/>
    <mergeCell ref="C37:G37"/>
    <mergeCell ref="I37:L37"/>
    <mergeCell ref="C32:G32"/>
    <mergeCell ref="I32:L32"/>
    <mergeCell ref="C33:G33"/>
    <mergeCell ref="I33:L33"/>
    <mergeCell ref="C34:G34"/>
    <mergeCell ref="I34:L34"/>
    <mergeCell ref="C29:G29"/>
    <mergeCell ref="I29:L29"/>
    <mergeCell ref="C30:G30"/>
    <mergeCell ref="I30:L30"/>
    <mergeCell ref="C31:G31"/>
    <mergeCell ref="I31:L31"/>
    <mergeCell ref="C26:G26"/>
    <mergeCell ref="I26:L26"/>
    <mergeCell ref="C27:G27"/>
    <mergeCell ref="I27:L27"/>
    <mergeCell ref="C28:G28"/>
    <mergeCell ref="I28:L28"/>
    <mergeCell ref="C23:G23"/>
    <mergeCell ref="I23:L23"/>
    <mergeCell ref="C24:G24"/>
    <mergeCell ref="I24:L24"/>
    <mergeCell ref="C25:G25"/>
    <mergeCell ref="I25:L25"/>
    <mergeCell ref="B22:G22"/>
    <mergeCell ref="I22:L22"/>
    <mergeCell ref="B12:D12"/>
    <mergeCell ref="E12:F12"/>
    <mergeCell ref="B14:G14"/>
    <mergeCell ref="B15:G15"/>
    <mergeCell ref="B16:G16"/>
    <mergeCell ref="B20:C20"/>
    <mergeCell ref="D20:L20"/>
    <mergeCell ref="B21:C21"/>
    <mergeCell ref="D21:F21"/>
    <mergeCell ref="I21:L21"/>
    <mergeCell ref="A17:A20"/>
    <mergeCell ref="B17:C17"/>
    <mergeCell ref="D17:L17"/>
    <mergeCell ref="D18:L18"/>
    <mergeCell ref="D19:L19"/>
    <mergeCell ref="B9:D9"/>
    <mergeCell ref="E9:F9"/>
    <mergeCell ref="B10:D10"/>
    <mergeCell ref="E10:F10"/>
    <mergeCell ref="B11:D11"/>
    <mergeCell ref="E11:F11"/>
    <mergeCell ref="B8:L8"/>
    <mergeCell ref="A1:L1"/>
    <mergeCell ref="A3:J3"/>
    <mergeCell ref="A5:L5"/>
    <mergeCell ref="B6:L6"/>
    <mergeCell ref="A7:L7"/>
  </mergeCells>
  <phoneticPr fontId="3"/>
  <conditionalFormatting sqref="E10:E11">
    <cfRule type="containsBlanks" dxfId="138" priority="12">
      <formula>LEN(TRIM(E10))=0</formula>
    </cfRule>
  </conditionalFormatting>
  <conditionalFormatting sqref="E12">
    <cfRule type="containsBlanks" dxfId="137" priority="11">
      <formula>LEN(TRIM(E12))=0</formula>
    </cfRule>
  </conditionalFormatting>
  <conditionalFormatting sqref="O11">
    <cfRule type="containsBlanks" dxfId="136" priority="10">
      <formula>LEN(TRIM(O11))=0</formula>
    </cfRule>
  </conditionalFormatting>
  <conditionalFormatting sqref="H15">
    <cfRule type="containsBlanks" dxfId="135" priority="9">
      <formula>LEN(TRIM(H15))=0</formula>
    </cfRule>
  </conditionalFormatting>
  <conditionalFormatting sqref="H16">
    <cfRule type="containsBlanks" dxfId="134" priority="8">
      <formula>LEN(TRIM(H16))=0</formula>
    </cfRule>
  </conditionalFormatting>
  <conditionalFormatting sqref="I15">
    <cfRule type="containsBlanks" dxfId="133" priority="5">
      <formula>LEN(TRIM(I15))=0</formula>
    </cfRule>
  </conditionalFormatting>
  <conditionalFormatting sqref="I16">
    <cfRule type="containsBlanks" dxfId="132" priority="4">
      <formula>LEN(TRIM(I16))=0</formula>
    </cfRule>
  </conditionalFormatting>
  <conditionalFormatting sqref="G12">
    <cfRule type="containsBlanks" dxfId="131" priority="1">
      <formula>LEN(TRIM(G12))=0</formula>
    </cfRule>
  </conditionalFormatting>
  <printOptions horizontalCentered="1"/>
  <pageMargins left="0.51181102362204722" right="0.51181102362204722" top="0.59055118110236227" bottom="0.59055118110236227" header="0.51181102362204722" footer="0.39370078740157483"/>
  <pageSetup paperSize="9" scale="97"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AD178"/>
  <sheetViews>
    <sheetView view="pageBreakPreview" zoomScaleNormal="130" zoomScaleSheetLayoutView="100" workbookViewId="0">
      <selection activeCell="R18" sqref="R18"/>
    </sheetView>
  </sheetViews>
  <sheetFormatPr defaultColWidth="9" defaultRowHeight="13.2" x14ac:dyDescent="0.2"/>
  <cols>
    <col min="1" max="1" width="17.6640625" style="1" customWidth="1"/>
    <col min="2" max="5" width="3.33203125" style="1" customWidth="1"/>
    <col min="6" max="6" width="6.33203125" style="1" customWidth="1"/>
    <col min="7" max="12" width="9.109375" style="1" customWidth="1"/>
    <col min="13" max="13" width="9" style="1"/>
    <col min="14" max="14" width="6.33203125" style="1" customWidth="1"/>
    <col min="15" max="15" width="3.33203125" style="1" bestFit="1" customWidth="1"/>
    <col min="16" max="16" width="2.21875" style="1" customWidth="1"/>
    <col min="17" max="17" width="4.44140625" style="1" bestFit="1" customWidth="1"/>
    <col min="18" max="18" width="2.44140625" style="1" bestFit="1" customWidth="1"/>
    <col min="19" max="19" width="4.44140625" style="1" bestFit="1" customWidth="1"/>
    <col min="20" max="20" width="9" style="1"/>
    <col min="21" max="21" width="12.21875" style="1" customWidth="1"/>
    <col min="22" max="16384" width="9" style="1"/>
  </cols>
  <sheetData>
    <row r="1" spans="1:30" ht="18" customHeight="1" x14ac:dyDescent="0.2">
      <c r="A1" s="1060" t="s">
        <v>0</v>
      </c>
      <c r="B1" s="1060"/>
      <c r="C1" s="1060"/>
      <c r="D1" s="1060"/>
      <c r="E1" s="1060"/>
      <c r="F1" s="1060"/>
      <c r="G1" s="1060"/>
      <c r="H1" s="1060"/>
      <c r="I1" s="1060"/>
      <c r="J1" s="1060"/>
      <c r="K1" s="1060"/>
      <c r="L1" s="1060"/>
    </row>
    <row r="2" spans="1:30" ht="16.5" customHeight="1" x14ac:dyDescent="0.2"/>
    <row r="3" spans="1:30" ht="18" customHeight="1" x14ac:dyDescent="0.2">
      <c r="A3" s="1219" t="s">
        <v>1</v>
      </c>
      <c r="B3" s="1219"/>
      <c r="C3" s="1219"/>
      <c r="D3" s="1219"/>
      <c r="E3" s="1219"/>
      <c r="F3" s="1219"/>
      <c r="G3" s="1219"/>
      <c r="H3" s="1219"/>
      <c r="I3" s="1219"/>
      <c r="J3" s="1219"/>
      <c r="K3" s="2"/>
      <c r="L3" s="3"/>
    </row>
    <row r="4" spans="1:30" ht="16.5" customHeight="1" x14ac:dyDescent="0.2"/>
    <row r="5" spans="1:30" ht="16.5" customHeight="1" x14ac:dyDescent="0.2">
      <c r="A5" s="1062" t="s">
        <v>2</v>
      </c>
      <c r="B5" s="1063"/>
      <c r="C5" s="1063"/>
      <c r="D5" s="1063"/>
      <c r="E5" s="1063"/>
      <c r="F5" s="1063"/>
      <c r="G5" s="1063"/>
      <c r="H5" s="1063"/>
      <c r="I5" s="1063"/>
      <c r="J5" s="1063"/>
      <c r="K5" s="1063"/>
      <c r="L5" s="1064"/>
    </row>
    <row r="6" spans="1:30" ht="31.8" customHeight="1" x14ac:dyDescent="0.2">
      <c r="A6" s="4" t="s">
        <v>3</v>
      </c>
      <c r="B6" s="1098" t="s">
        <v>4</v>
      </c>
      <c r="C6" s="1099"/>
      <c r="D6" s="1099"/>
      <c r="E6" s="1099"/>
      <c r="F6" s="1099"/>
      <c r="G6" s="1099"/>
      <c r="H6" s="1099"/>
      <c r="I6" s="1099"/>
      <c r="J6" s="1099"/>
      <c r="K6" s="1099"/>
      <c r="L6" s="1100"/>
      <c r="M6" s="1" t="s">
        <v>5</v>
      </c>
    </row>
    <row r="7" spans="1:30" ht="16.5" customHeight="1" x14ac:dyDescent="0.2">
      <c r="A7" s="1220" t="s">
        <v>6</v>
      </c>
      <c r="B7" s="1221"/>
      <c r="C7" s="1221"/>
      <c r="D7" s="1221"/>
      <c r="E7" s="1221"/>
      <c r="F7" s="1221"/>
      <c r="G7" s="1221"/>
      <c r="H7" s="1221"/>
      <c r="I7" s="1221"/>
      <c r="J7" s="1221"/>
      <c r="K7" s="1221"/>
      <c r="L7" s="1222"/>
    </row>
    <row r="8" spans="1:30" ht="16.5" customHeight="1" x14ac:dyDescent="0.2">
      <c r="A8" s="5" t="s">
        <v>7</v>
      </c>
      <c r="B8" s="1223" t="s">
        <v>470</v>
      </c>
      <c r="C8" s="1224"/>
      <c r="D8" s="1224"/>
      <c r="E8" s="1224"/>
      <c r="F8" s="1224"/>
      <c r="G8" s="1224"/>
      <c r="H8" s="1224"/>
      <c r="I8" s="1224"/>
      <c r="J8" s="1224"/>
      <c r="K8" s="1224"/>
      <c r="L8" s="1225"/>
      <c r="W8" s="6"/>
      <c r="X8" s="6"/>
      <c r="Y8" s="6"/>
      <c r="Z8" s="6"/>
      <c r="AA8" s="6"/>
      <c r="AB8" s="6"/>
      <c r="AC8" s="6"/>
      <c r="AD8" s="6"/>
    </row>
    <row r="9" spans="1:30" ht="16.5" customHeight="1" x14ac:dyDescent="0.2">
      <c r="A9" s="7" t="s">
        <v>8</v>
      </c>
      <c r="B9" s="1214"/>
      <c r="C9" s="1215"/>
      <c r="D9" s="1216"/>
      <c r="E9" s="1168" t="s">
        <v>9</v>
      </c>
      <c r="F9" s="1170"/>
      <c r="G9" s="277" t="s">
        <v>10</v>
      </c>
      <c r="H9" s="8"/>
      <c r="I9" s="8"/>
      <c r="J9" s="8"/>
      <c r="K9" s="9"/>
      <c r="L9" s="10"/>
      <c r="W9" s="6"/>
      <c r="X9" s="6"/>
      <c r="Y9" s="6"/>
      <c r="Z9" s="6"/>
      <c r="AA9" s="6"/>
      <c r="AB9" s="6"/>
      <c r="AC9" s="6"/>
      <c r="AD9" s="6"/>
    </row>
    <row r="10" spans="1:30" ht="16.5" customHeight="1" x14ac:dyDescent="0.2">
      <c r="A10" s="11"/>
      <c r="B10" s="1168" t="s">
        <v>11</v>
      </c>
      <c r="C10" s="1169"/>
      <c r="D10" s="1170"/>
      <c r="E10" s="1217">
        <v>507</v>
      </c>
      <c r="F10" s="1218"/>
      <c r="G10" s="308">
        <v>459</v>
      </c>
      <c r="H10" s="12"/>
      <c r="I10" s="12"/>
      <c r="J10" s="12"/>
      <c r="K10" s="8"/>
      <c r="L10" s="13"/>
      <c r="W10" s="276"/>
      <c r="X10" s="1130"/>
      <c r="Y10" s="1130"/>
      <c r="Z10" s="1130"/>
      <c r="AA10" s="1130"/>
      <c r="AB10" s="1130"/>
      <c r="AC10" s="6"/>
      <c r="AD10" s="6"/>
    </row>
    <row r="11" spans="1:30" ht="16.5" customHeight="1" x14ac:dyDescent="0.2">
      <c r="A11" s="11"/>
      <c r="B11" s="1168" t="s">
        <v>12</v>
      </c>
      <c r="C11" s="1169"/>
      <c r="D11" s="1170"/>
      <c r="E11" s="1217">
        <v>502</v>
      </c>
      <c r="F11" s="1218"/>
      <c r="G11" s="308">
        <v>436</v>
      </c>
      <c r="H11" s="14"/>
      <c r="I11" s="14"/>
      <c r="J11" s="14"/>
      <c r="K11" s="8"/>
      <c r="L11" s="13"/>
      <c r="W11" s="276"/>
      <c r="X11" s="1130"/>
      <c r="Y11" s="1130"/>
      <c r="Z11" s="1130"/>
      <c r="AA11" s="1130"/>
      <c r="AB11" s="1130"/>
      <c r="AC11" s="6"/>
      <c r="AD11" s="6"/>
    </row>
    <row r="12" spans="1:30" ht="16.5" customHeight="1" x14ac:dyDescent="0.2">
      <c r="A12" s="11"/>
      <c r="B12" s="1207" t="s">
        <v>13</v>
      </c>
      <c r="C12" s="1208"/>
      <c r="D12" s="1209"/>
      <c r="E12" s="1210">
        <f>E11/E10*100</f>
        <v>99.013806706114394</v>
      </c>
      <c r="F12" s="1211"/>
      <c r="G12" s="15">
        <f>G11/G10*100</f>
        <v>94.989106753812635</v>
      </c>
      <c r="H12" s="8"/>
      <c r="I12" s="8"/>
      <c r="J12" s="8"/>
      <c r="K12" s="8"/>
      <c r="L12" s="13"/>
      <c r="W12" s="276"/>
      <c r="X12" s="1130"/>
      <c r="Y12" s="1130"/>
      <c r="Z12" s="1130"/>
      <c r="AA12" s="1130"/>
      <c r="AB12" s="1130"/>
      <c r="AC12" s="6"/>
      <c r="AD12" s="6"/>
    </row>
    <row r="13" spans="1:30" ht="16.5" customHeight="1" x14ac:dyDescent="0.2">
      <c r="A13" s="11"/>
      <c r="B13" s="16"/>
      <c r="C13" s="8"/>
      <c r="D13" s="8"/>
      <c r="E13" s="8"/>
      <c r="F13" s="8"/>
      <c r="G13" s="8"/>
      <c r="H13" s="12"/>
      <c r="I13" s="12"/>
      <c r="J13" s="12"/>
      <c r="K13" s="8"/>
      <c r="L13" s="13"/>
      <c r="W13" s="276"/>
      <c r="X13" s="1130"/>
      <c r="Y13" s="1130"/>
      <c r="Z13" s="1130"/>
      <c r="AA13" s="1130"/>
      <c r="AB13" s="1130"/>
      <c r="AC13" s="6"/>
      <c r="AD13" s="6"/>
    </row>
    <row r="14" spans="1:30" ht="16.5" customHeight="1" x14ac:dyDescent="0.2">
      <c r="A14" s="11"/>
      <c r="B14" s="1212"/>
      <c r="C14" s="1212"/>
      <c r="D14" s="1212"/>
      <c r="E14" s="1212"/>
      <c r="F14" s="1212"/>
      <c r="G14" s="1212"/>
      <c r="H14" s="1212"/>
      <c r="I14" s="1212"/>
      <c r="J14" s="277" t="s">
        <v>14</v>
      </c>
      <c r="K14" s="277" t="s">
        <v>10</v>
      </c>
      <c r="L14" s="277" t="s">
        <v>15</v>
      </c>
      <c r="W14" s="6"/>
      <c r="X14" s="6"/>
      <c r="Y14" s="6"/>
      <c r="Z14" s="6"/>
      <c r="AA14" s="6"/>
      <c r="AB14" s="6"/>
      <c r="AC14" s="6"/>
      <c r="AD14" s="6"/>
    </row>
    <row r="15" spans="1:30" ht="16.5" customHeight="1" x14ac:dyDescent="0.2">
      <c r="A15" s="11"/>
      <c r="B15" s="1213" t="s">
        <v>16</v>
      </c>
      <c r="C15" s="1213"/>
      <c r="D15" s="1213"/>
      <c r="E15" s="1213"/>
      <c r="F15" s="1213"/>
      <c r="G15" s="1213"/>
      <c r="H15" s="1213"/>
      <c r="I15" s="1213"/>
      <c r="J15" s="17">
        <v>88.1</v>
      </c>
      <c r="K15" s="17">
        <v>85.3</v>
      </c>
      <c r="L15" s="18">
        <f>J15-K15</f>
        <v>2.7999999999999972</v>
      </c>
      <c r="W15" s="6"/>
      <c r="X15" s="6"/>
      <c r="Y15" s="6"/>
      <c r="Z15" s="6"/>
      <c r="AA15" s="6"/>
      <c r="AB15" s="6"/>
      <c r="AC15" s="6"/>
      <c r="AD15" s="6"/>
    </row>
    <row r="16" spans="1:30" ht="16.5" customHeight="1" x14ac:dyDescent="0.2">
      <c r="A16" s="19"/>
      <c r="B16" s="1198" t="s">
        <v>17</v>
      </c>
      <c r="C16" s="1198"/>
      <c r="D16" s="1198"/>
      <c r="E16" s="1198"/>
      <c r="F16" s="1198"/>
      <c r="G16" s="1198"/>
      <c r="H16" s="1198"/>
      <c r="I16" s="1198"/>
      <c r="J16" s="17">
        <v>4.7</v>
      </c>
      <c r="K16" s="17">
        <v>4.5999999999999996</v>
      </c>
      <c r="L16" s="18">
        <f>J16-K16</f>
        <v>0.10000000000000053</v>
      </c>
      <c r="W16" s="6"/>
      <c r="X16" s="6"/>
      <c r="Y16" s="6"/>
      <c r="Z16" s="6"/>
      <c r="AA16" s="6"/>
      <c r="AB16" s="6"/>
      <c r="AC16" s="6"/>
      <c r="AD16" s="6"/>
    </row>
    <row r="17" spans="1:30" s="21" customFormat="1" ht="16.5" customHeight="1" x14ac:dyDescent="0.2">
      <c r="A17" s="20" t="s">
        <v>18</v>
      </c>
      <c r="B17" s="1199" t="s">
        <v>19</v>
      </c>
      <c r="C17" s="1200"/>
      <c r="D17" s="1201" t="s">
        <v>471</v>
      </c>
      <c r="E17" s="1202"/>
      <c r="F17" s="1202"/>
      <c r="G17" s="1202"/>
      <c r="H17" s="1202"/>
      <c r="I17" s="1202"/>
      <c r="J17" s="1202"/>
      <c r="K17" s="1202"/>
      <c r="L17" s="1203"/>
      <c r="N17" s="1"/>
      <c r="W17" s="22"/>
      <c r="X17" s="22"/>
      <c r="Y17" s="22"/>
      <c r="Z17" s="22"/>
      <c r="AA17" s="22"/>
      <c r="AB17" s="22"/>
      <c r="AC17" s="22"/>
      <c r="AD17" s="22"/>
    </row>
    <row r="18" spans="1:30" s="21" customFormat="1" ht="27" customHeight="1" x14ac:dyDescent="0.2">
      <c r="A18" s="23"/>
      <c r="B18" s="24"/>
      <c r="C18" s="25"/>
      <c r="D18" s="1204" t="s">
        <v>472</v>
      </c>
      <c r="E18" s="1205"/>
      <c r="F18" s="1205"/>
      <c r="G18" s="1205"/>
      <c r="H18" s="1205"/>
      <c r="I18" s="1205"/>
      <c r="J18" s="1205"/>
      <c r="K18" s="1205"/>
      <c r="L18" s="1206"/>
      <c r="N18" s="1"/>
      <c r="W18" s="22"/>
      <c r="X18" s="22"/>
      <c r="Y18" s="22"/>
      <c r="Z18" s="22"/>
      <c r="AA18" s="22"/>
      <c r="AB18" s="22"/>
      <c r="AC18" s="22"/>
      <c r="AD18" s="22"/>
    </row>
    <row r="19" spans="1:30" s="21" customFormat="1" ht="16.5" customHeight="1" x14ac:dyDescent="0.2">
      <c r="A19" s="23"/>
      <c r="B19" s="24"/>
      <c r="C19" s="25"/>
      <c r="D19" s="1192" t="s">
        <v>473</v>
      </c>
      <c r="E19" s="1193"/>
      <c r="F19" s="1193"/>
      <c r="G19" s="1193"/>
      <c r="H19" s="1193"/>
      <c r="I19" s="1193"/>
      <c r="J19" s="1193"/>
      <c r="K19" s="1193"/>
      <c r="L19" s="1194"/>
      <c r="N19" s="1"/>
      <c r="W19" s="1166"/>
      <c r="X19" s="1167"/>
      <c r="Y19" s="1167"/>
      <c r="Z19" s="1167"/>
      <c r="AA19" s="1167"/>
      <c r="AB19" s="1167"/>
      <c r="AC19" s="22"/>
      <c r="AD19" s="22"/>
    </row>
    <row r="20" spans="1:30" s="21" customFormat="1" ht="81" customHeight="1" x14ac:dyDescent="0.2">
      <c r="A20" s="23"/>
      <c r="B20" s="24"/>
      <c r="C20" s="25"/>
      <c r="D20" s="1195" t="s">
        <v>474</v>
      </c>
      <c r="E20" s="1196"/>
      <c r="F20" s="1196"/>
      <c r="G20" s="1196"/>
      <c r="H20" s="1196"/>
      <c r="I20" s="1196"/>
      <c r="J20" s="1196"/>
      <c r="K20" s="1196"/>
      <c r="L20" s="1197"/>
      <c r="N20" s="1"/>
      <c r="W20" s="1167"/>
      <c r="X20" s="1167"/>
      <c r="Y20" s="1167"/>
      <c r="Z20" s="1167"/>
      <c r="AA20" s="1167"/>
      <c r="AB20" s="1167"/>
      <c r="AC20" s="22"/>
      <c r="AD20" s="22"/>
    </row>
    <row r="21" spans="1:30" s="21" customFormat="1" ht="16.5" customHeight="1" x14ac:dyDescent="0.2">
      <c r="A21" s="23"/>
      <c r="B21" s="24"/>
      <c r="C21" s="25"/>
      <c r="D21" s="1183" t="s">
        <v>475</v>
      </c>
      <c r="E21" s="1184"/>
      <c r="F21" s="1184"/>
      <c r="G21" s="1184"/>
      <c r="H21" s="1184"/>
      <c r="I21" s="1184"/>
      <c r="J21" s="1184"/>
      <c r="K21" s="1184"/>
      <c r="L21" s="1185"/>
      <c r="N21" s="1"/>
      <c r="W21" s="276"/>
      <c r="X21" s="276"/>
      <c r="Y21" s="276"/>
      <c r="Z21" s="276"/>
      <c r="AA21" s="276"/>
      <c r="AB21" s="276"/>
      <c r="AC21" s="22"/>
      <c r="AD21" s="22"/>
    </row>
    <row r="22" spans="1:30" s="21" customFormat="1" ht="27" customHeight="1" x14ac:dyDescent="0.2">
      <c r="A22" s="23"/>
      <c r="B22" s="24"/>
      <c r="C22" s="25"/>
      <c r="D22" s="1186" t="s">
        <v>476</v>
      </c>
      <c r="E22" s="1187"/>
      <c r="F22" s="1187"/>
      <c r="G22" s="1187"/>
      <c r="H22" s="1187"/>
      <c r="I22" s="1187"/>
      <c r="J22" s="1187"/>
      <c r="K22" s="1187"/>
      <c r="L22" s="1188"/>
      <c r="N22" s="1"/>
      <c r="W22" s="276"/>
      <c r="X22" s="276"/>
      <c r="Y22" s="276"/>
      <c r="Z22" s="276"/>
      <c r="AA22" s="276"/>
      <c r="AB22" s="276"/>
      <c r="AC22" s="22"/>
      <c r="AD22" s="22"/>
    </row>
    <row r="23" spans="1:30" s="21" customFormat="1" ht="16.5" customHeight="1" x14ac:dyDescent="0.2">
      <c r="A23" s="23"/>
      <c r="B23" s="24"/>
      <c r="C23" s="25"/>
      <c r="D23" s="1183" t="s">
        <v>477</v>
      </c>
      <c r="E23" s="1184"/>
      <c r="F23" s="1184"/>
      <c r="G23" s="1184"/>
      <c r="H23" s="1184"/>
      <c r="I23" s="1184"/>
      <c r="J23" s="1184"/>
      <c r="K23" s="1184"/>
      <c r="L23" s="1185"/>
      <c r="N23" s="1"/>
      <c r="W23" s="1166"/>
      <c r="X23" s="1167"/>
      <c r="Y23" s="1167"/>
      <c r="Z23" s="1167"/>
      <c r="AA23" s="1167"/>
      <c r="AB23" s="1167"/>
      <c r="AC23" s="22"/>
      <c r="AD23" s="22"/>
    </row>
    <row r="24" spans="1:30" s="21" customFormat="1" ht="94.5" customHeight="1" x14ac:dyDescent="0.2">
      <c r="A24" s="23"/>
      <c r="B24" s="24"/>
      <c r="C24" s="25"/>
      <c r="D24" s="1189" t="s">
        <v>1765</v>
      </c>
      <c r="E24" s="1190"/>
      <c r="F24" s="1190"/>
      <c r="G24" s="1190"/>
      <c r="H24" s="1190"/>
      <c r="I24" s="1190"/>
      <c r="J24" s="1190"/>
      <c r="K24" s="1190"/>
      <c r="L24" s="1191"/>
      <c r="N24" s="1"/>
      <c r="W24" s="1167"/>
      <c r="X24" s="1167"/>
      <c r="Y24" s="1167"/>
      <c r="Z24" s="1167"/>
      <c r="AA24" s="1167"/>
      <c r="AB24" s="1167"/>
      <c r="AC24" s="22"/>
      <c r="AD24" s="22"/>
    </row>
    <row r="25" spans="1:30" s="21" customFormat="1" ht="16.5" customHeight="1" x14ac:dyDescent="0.2">
      <c r="A25" s="23"/>
      <c r="B25" s="24"/>
      <c r="C25" s="25"/>
      <c r="D25" s="1192" t="s">
        <v>478</v>
      </c>
      <c r="E25" s="1193"/>
      <c r="F25" s="1193"/>
      <c r="G25" s="1193"/>
      <c r="H25" s="1193"/>
      <c r="I25" s="1193"/>
      <c r="J25" s="1193"/>
      <c r="K25" s="1193"/>
      <c r="L25" s="1194"/>
      <c r="N25" s="1"/>
      <c r="W25" s="1166"/>
      <c r="X25" s="1167"/>
      <c r="Y25" s="1167"/>
      <c r="Z25" s="1167"/>
      <c r="AA25" s="1167"/>
      <c r="AB25" s="1167"/>
      <c r="AC25" s="22"/>
      <c r="AD25" s="22"/>
    </row>
    <row r="26" spans="1:30" s="21" customFormat="1" ht="27" customHeight="1" x14ac:dyDescent="0.2">
      <c r="A26" s="23"/>
      <c r="B26" s="24"/>
      <c r="C26" s="25"/>
      <c r="D26" s="1195" t="s">
        <v>479</v>
      </c>
      <c r="E26" s="1196"/>
      <c r="F26" s="1196"/>
      <c r="G26" s="1196"/>
      <c r="H26" s="1196"/>
      <c r="I26" s="1196"/>
      <c r="J26" s="1196"/>
      <c r="K26" s="1196"/>
      <c r="L26" s="1197"/>
      <c r="N26" s="1"/>
      <c r="W26" s="1167"/>
      <c r="X26" s="1167"/>
      <c r="Y26" s="1167"/>
      <c r="Z26" s="1167"/>
      <c r="AA26" s="1167"/>
      <c r="AB26" s="1167"/>
      <c r="AC26" s="22"/>
      <c r="AD26" s="22"/>
    </row>
    <row r="27" spans="1:30" ht="67.5" customHeight="1" x14ac:dyDescent="0.2">
      <c r="A27" s="26"/>
      <c r="B27" s="1171" t="s">
        <v>20</v>
      </c>
      <c r="C27" s="1172"/>
      <c r="D27" s="1173" t="s">
        <v>480</v>
      </c>
      <c r="E27" s="1174"/>
      <c r="F27" s="1174"/>
      <c r="G27" s="1174"/>
      <c r="H27" s="1174"/>
      <c r="I27" s="1174"/>
      <c r="J27" s="1174"/>
      <c r="K27" s="1174"/>
      <c r="L27" s="1175"/>
      <c r="W27" s="276"/>
      <c r="X27" s="1130"/>
      <c r="Y27" s="1130"/>
      <c r="Z27" s="1130"/>
      <c r="AA27" s="1130"/>
      <c r="AB27" s="1130"/>
      <c r="AC27" s="6"/>
      <c r="AD27" s="6"/>
    </row>
    <row r="28" spans="1:30" ht="18.75" customHeight="1" x14ac:dyDescent="0.2">
      <c r="A28" s="1176" t="s">
        <v>21</v>
      </c>
      <c r="B28" s="1178" t="s">
        <v>22</v>
      </c>
      <c r="C28" s="1178"/>
      <c r="D28" s="1179" t="s">
        <v>481</v>
      </c>
      <c r="E28" s="1180"/>
      <c r="F28" s="1181"/>
      <c r="G28" s="277" t="s">
        <v>23</v>
      </c>
      <c r="H28" s="28" t="s">
        <v>482</v>
      </c>
      <c r="I28" s="1182" t="s">
        <v>483</v>
      </c>
      <c r="J28" s="1182"/>
      <c r="K28" s="1182"/>
      <c r="L28" s="1182"/>
      <c r="W28" s="276"/>
      <c r="X28" s="1130"/>
      <c r="Y28" s="1130"/>
      <c r="Z28" s="1130"/>
      <c r="AA28" s="1130"/>
      <c r="AB28" s="1130"/>
      <c r="AC28" s="6"/>
      <c r="AD28" s="6"/>
    </row>
    <row r="29" spans="1:30" ht="18.75" customHeight="1" x14ac:dyDescent="0.2">
      <c r="A29" s="1177"/>
      <c r="B29" s="1178" t="s">
        <v>22</v>
      </c>
      <c r="C29" s="1178"/>
      <c r="D29" s="1179" t="s">
        <v>484</v>
      </c>
      <c r="E29" s="1180"/>
      <c r="F29" s="1181"/>
      <c r="G29" s="277" t="s">
        <v>23</v>
      </c>
      <c r="H29" s="28" t="s">
        <v>485</v>
      </c>
      <c r="I29" s="1182" t="s">
        <v>486</v>
      </c>
      <c r="J29" s="1182"/>
      <c r="K29" s="1182"/>
      <c r="L29" s="1182"/>
      <c r="W29" s="276"/>
      <c r="X29" s="1130"/>
      <c r="Y29" s="1130"/>
      <c r="Z29" s="1130"/>
      <c r="AA29" s="1130"/>
      <c r="AB29" s="1130"/>
      <c r="AC29" s="6"/>
      <c r="AD29" s="6"/>
    </row>
    <row r="30" spans="1:30" ht="16.5" customHeight="1" x14ac:dyDescent="0.2">
      <c r="A30" s="29" t="s">
        <v>25</v>
      </c>
      <c r="B30" s="1168" t="s">
        <v>26</v>
      </c>
      <c r="C30" s="1169"/>
      <c r="D30" s="1169"/>
      <c r="E30" s="1169"/>
      <c r="F30" s="1169"/>
      <c r="G30" s="1170"/>
      <c r="H30" s="319" t="s">
        <v>27</v>
      </c>
      <c r="I30" s="1168" t="s">
        <v>28</v>
      </c>
      <c r="J30" s="1169"/>
      <c r="K30" s="1169"/>
      <c r="L30" s="1170"/>
      <c r="W30" s="276"/>
      <c r="X30" s="1130"/>
      <c r="Y30" s="1130"/>
      <c r="Z30" s="1130"/>
      <c r="AA30" s="1130"/>
      <c r="AB30" s="1130"/>
      <c r="AC30" s="6"/>
      <c r="AD30" s="6"/>
    </row>
    <row r="31" spans="1:30" ht="15" customHeight="1" x14ac:dyDescent="0.2">
      <c r="A31" s="16"/>
      <c r="B31" s="30" t="s">
        <v>29</v>
      </c>
      <c r="C31" s="1137" t="s">
        <v>487</v>
      </c>
      <c r="D31" s="1137"/>
      <c r="E31" s="1137"/>
      <c r="F31" s="1137"/>
      <c r="G31" s="1138"/>
      <c r="H31" s="30"/>
      <c r="I31" s="1139"/>
      <c r="J31" s="1140"/>
      <c r="K31" s="1140"/>
      <c r="L31" s="1141"/>
      <c r="W31" s="276"/>
      <c r="X31" s="1130"/>
      <c r="Y31" s="1130"/>
      <c r="Z31" s="1130"/>
      <c r="AA31" s="1130"/>
      <c r="AB31" s="1130"/>
      <c r="AC31" s="6"/>
      <c r="AD31" s="6"/>
    </row>
    <row r="32" spans="1:30" ht="15" customHeight="1" x14ac:dyDescent="0.2">
      <c r="A32" s="16"/>
      <c r="B32" s="30" t="s">
        <v>33</v>
      </c>
      <c r="C32" s="1147" t="s">
        <v>46</v>
      </c>
      <c r="D32" s="1147"/>
      <c r="E32" s="1147"/>
      <c r="F32" s="1147"/>
      <c r="G32" s="1148"/>
      <c r="H32" s="30" t="s">
        <v>47</v>
      </c>
      <c r="I32" s="1132"/>
      <c r="J32" s="1146"/>
      <c r="K32" s="1146"/>
      <c r="L32" s="1134"/>
      <c r="W32" s="1166"/>
      <c r="X32" s="1167"/>
      <c r="Y32" s="1167"/>
      <c r="Z32" s="1167"/>
      <c r="AA32" s="1167"/>
      <c r="AB32" s="1167"/>
      <c r="AC32" s="6"/>
      <c r="AD32" s="6"/>
    </row>
    <row r="33" spans="1:30" ht="15" customHeight="1" x14ac:dyDescent="0.2">
      <c r="A33" s="16"/>
      <c r="B33" s="16"/>
      <c r="C33" s="1148" t="s">
        <v>1733</v>
      </c>
      <c r="D33" s="1149"/>
      <c r="E33" s="1149"/>
      <c r="F33" s="1149"/>
      <c r="G33" s="1149"/>
      <c r="H33" s="30"/>
      <c r="I33" s="1132"/>
      <c r="J33" s="1146"/>
      <c r="K33" s="1146"/>
      <c r="L33" s="1134"/>
      <c r="W33" s="1167"/>
      <c r="X33" s="1167"/>
      <c r="Y33" s="1167"/>
      <c r="Z33" s="1167"/>
      <c r="AA33" s="1167"/>
      <c r="AB33" s="1167"/>
      <c r="AC33" s="6"/>
      <c r="AD33" s="6"/>
    </row>
    <row r="34" spans="1:30" ht="15" customHeight="1" x14ac:dyDescent="0.2">
      <c r="A34" s="16"/>
      <c r="B34" s="16"/>
      <c r="C34" s="1130"/>
      <c r="D34" s="1130"/>
      <c r="E34" s="1130"/>
      <c r="F34" s="1130"/>
      <c r="G34" s="1131"/>
      <c r="H34" s="30"/>
      <c r="I34" s="1132"/>
      <c r="J34" s="1146"/>
      <c r="K34" s="1146"/>
      <c r="L34" s="1134"/>
      <c r="R34" s="6"/>
      <c r="W34" s="6"/>
      <c r="X34" s="6"/>
      <c r="Y34" s="6"/>
      <c r="Z34" s="6"/>
      <c r="AA34" s="6"/>
      <c r="AB34" s="6"/>
      <c r="AC34" s="6"/>
      <c r="AD34" s="6"/>
    </row>
    <row r="35" spans="1:30" ht="15" customHeight="1" x14ac:dyDescent="0.2">
      <c r="A35" s="16"/>
      <c r="B35" s="30" t="s">
        <v>33</v>
      </c>
      <c r="C35" s="1148" t="s">
        <v>53</v>
      </c>
      <c r="D35" s="1149"/>
      <c r="E35" s="1149"/>
      <c r="F35" s="1149"/>
      <c r="G35" s="1149"/>
      <c r="H35" s="30" t="s">
        <v>94</v>
      </c>
      <c r="I35" s="1142" t="s">
        <v>54</v>
      </c>
      <c r="J35" s="1133"/>
      <c r="K35" s="1133"/>
      <c r="L35" s="1136"/>
      <c r="W35" s="6"/>
      <c r="X35" s="6"/>
      <c r="Y35" s="6"/>
      <c r="Z35" s="6"/>
      <c r="AA35" s="6"/>
      <c r="AB35" s="6"/>
      <c r="AC35" s="6"/>
      <c r="AD35" s="6"/>
    </row>
    <row r="36" spans="1:30" ht="15" customHeight="1" x14ac:dyDescent="0.2">
      <c r="A36" s="16"/>
      <c r="B36" s="30"/>
      <c r="C36" s="1148" t="s">
        <v>1734</v>
      </c>
      <c r="D36" s="1149"/>
      <c r="E36" s="1149"/>
      <c r="F36" s="1149"/>
      <c r="G36" s="1149"/>
      <c r="H36" s="30"/>
      <c r="I36" s="1142" t="s">
        <v>55</v>
      </c>
      <c r="J36" s="1133"/>
      <c r="K36" s="1133"/>
      <c r="L36" s="1136"/>
      <c r="W36" s="6"/>
      <c r="X36" s="6"/>
      <c r="Y36" s="6"/>
      <c r="Z36" s="6"/>
      <c r="AA36" s="6"/>
      <c r="AB36" s="6"/>
      <c r="AC36" s="6"/>
      <c r="AD36" s="6"/>
    </row>
    <row r="37" spans="1:30" ht="15" customHeight="1" x14ac:dyDescent="0.2">
      <c r="A37" s="16"/>
      <c r="B37" s="30"/>
      <c r="C37" s="1147"/>
      <c r="D37" s="1147"/>
      <c r="E37" s="1147"/>
      <c r="F37" s="1147"/>
      <c r="G37" s="1148"/>
      <c r="H37" s="30"/>
      <c r="I37" s="1142" t="s">
        <v>56</v>
      </c>
      <c r="J37" s="1133"/>
      <c r="K37" s="1133"/>
      <c r="L37" s="1136"/>
      <c r="W37" s="6"/>
      <c r="X37" s="6"/>
      <c r="Y37" s="6"/>
      <c r="Z37" s="6"/>
      <c r="AA37" s="6"/>
      <c r="AB37" s="6"/>
      <c r="AC37" s="6"/>
      <c r="AD37" s="6"/>
    </row>
    <row r="38" spans="1:30" ht="15" customHeight="1" x14ac:dyDescent="0.2">
      <c r="A38" s="16"/>
      <c r="B38" s="30"/>
      <c r="C38" s="1147"/>
      <c r="D38" s="1147"/>
      <c r="E38" s="1147"/>
      <c r="F38" s="1147"/>
      <c r="G38" s="1148"/>
      <c r="H38" s="30"/>
      <c r="I38" s="1142" t="s">
        <v>57</v>
      </c>
      <c r="J38" s="1133"/>
      <c r="K38" s="1133"/>
      <c r="L38" s="1136"/>
      <c r="W38" s="6"/>
      <c r="X38" s="6"/>
      <c r="Y38" s="6"/>
      <c r="Z38" s="6"/>
      <c r="AA38" s="6"/>
      <c r="AB38" s="6"/>
      <c r="AC38" s="6"/>
      <c r="AD38" s="6"/>
    </row>
    <row r="39" spans="1:30" ht="15" customHeight="1" x14ac:dyDescent="0.2">
      <c r="A39" s="16"/>
      <c r="B39" s="16"/>
      <c r="C39" s="1130"/>
      <c r="D39" s="1130"/>
      <c r="E39" s="1130"/>
      <c r="F39" s="1130"/>
      <c r="G39" s="1131"/>
      <c r="H39" s="30"/>
      <c r="I39" s="1132"/>
      <c r="J39" s="1146"/>
      <c r="K39" s="1146"/>
      <c r="L39" s="1134"/>
      <c r="W39" s="6"/>
      <c r="X39" s="6"/>
      <c r="Y39" s="6"/>
      <c r="Z39" s="6"/>
      <c r="AA39" s="1135"/>
      <c r="AB39" s="1133"/>
      <c r="AC39" s="1133"/>
      <c r="AD39" s="1135"/>
    </row>
    <row r="40" spans="1:30" ht="15" customHeight="1" x14ac:dyDescent="0.2">
      <c r="A40" s="16"/>
      <c r="B40" s="30" t="s">
        <v>33</v>
      </c>
      <c r="C40" s="1147" t="s">
        <v>64</v>
      </c>
      <c r="D40" s="1147"/>
      <c r="E40" s="1147"/>
      <c r="F40" s="1147"/>
      <c r="G40" s="1148"/>
      <c r="H40" s="30" t="s">
        <v>94</v>
      </c>
      <c r="I40" s="1142" t="s">
        <v>65</v>
      </c>
      <c r="J40" s="1133"/>
      <c r="K40" s="1133"/>
      <c r="L40" s="1136"/>
      <c r="W40" s="6"/>
      <c r="X40" s="6"/>
      <c r="Y40" s="6"/>
      <c r="Z40" s="6"/>
      <c r="AA40" s="1135"/>
      <c r="AB40" s="1133"/>
      <c r="AC40" s="1133"/>
      <c r="AD40" s="1135"/>
    </row>
    <row r="41" spans="1:30" ht="15" customHeight="1" x14ac:dyDescent="0.2">
      <c r="A41" s="16"/>
      <c r="B41" s="30"/>
      <c r="C41" s="1148" t="s">
        <v>488</v>
      </c>
      <c r="D41" s="1149"/>
      <c r="E41" s="1149"/>
      <c r="F41" s="1149"/>
      <c r="G41" s="1149"/>
      <c r="H41" s="30"/>
      <c r="I41" s="1142" t="s">
        <v>66</v>
      </c>
      <c r="J41" s="1133"/>
      <c r="K41" s="1133"/>
      <c r="L41" s="1136"/>
      <c r="W41" s="6"/>
      <c r="X41" s="6"/>
      <c r="Y41" s="6"/>
      <c r="Z41" s="6"/>
      <c r="AA41" s="1135"/>
      <c r="AB41" s="1133"/>
      <c r="AC41" s="1133"/>
      <c r="AD41" s="1135"/>
    </row>
    <row r="42" spans="1:30" ht="15" customHeight="1" x14ac:dyDescent="0.2">
      <c r="A42" s="16"/>
      <c r="B42" s="30"/>
      <c r="C42" s="1148"/>
      <c r="D42" s="1149"/>
      <c r="E42" s="1149"/>
      <c r="F42" s="1149"/>
      <c r="G42" s="1149"/>
      <c r="H42" s="30"/>
      <c r="I42" s="1142"/>
      <c r="J42" s="1133"/>
      <c r="K42" s="1133"/>
      <c r="L42" s="1136"/>
      <c r="W42" s="6"/>
      <c r="X42" s="6"/>
      <c r="Y42" s="6"/>
      <c r="Z42" s="6"/>
      <c r="AA42" s="280"/>
      <c r="AB42" s="279"/>
      <c r="AC42" s="279"/>
      <c r="AD42" s="280"/>
    </row>
    <row r="43" spans="1:30" ht="15" customHeight="1" x14ac:dyDescent="0.2">
      <c r="A43" s="16"/>
      <c r="B43" s="30"/>
      <c r="C43" s="1147"/>
      <c r="D43" s="1147"/>
      <c r="E43" s="1147"/>
      <c r="F43" s="1147"/>
      <c r="G43" s="1148"/>
      <c r="H43" s="30"/>
      <c r="I43" s="1142"/>
      <c r="J43" s="1133"/>
      <c r="K43" s="1133"/>
      <c r="L43" s="1136"/>
      <c r="W43" s="6"/>
      <c r="X43" s="6"/>
      <c r="Y43" s="6"/>
      <c r="Z43" s="6"/>
      <c r="AA43" s="280"/>
      <c r="AB43" s="279"/>
      <c r="AC43" s="279"/>
      <c r="AD43" s="280"/>
    </row>
    <row r="44" spans="1:30" ht="15" customHeight="1" x14ac:dyDescent="0.2">
      <c r="A44" s="16"/>
      <c r="B44" s="30" t="s">
        <v>33</v>
      </c>
      <c r="C44" s="1148" t="s">
        <v>67</v>
      </c>
      <c r="D44" s="1149"/>
      <c r="E44" s="1149"/>
      <c r="F44" s="1149"/>
      <c r="G44" s="1149"/>
      <c r="H44" s="30" t="s">
        <v>68</v>
      </c>
      <c r="I44" s="1142" t="s">
        <v>69</v>
      </c>
      <c r="J44" s="1133"/>
      <c r="K44" s="1133"/>
      <c r="L44" s="1136"/>
      <c r="W44" s="6"/>
      <c r="X44" s="6"/>
      <c r="Y44" s="6"/>
      <c r="Z44" s="6"/>
      <c r="AA44" s="280"/>
      <c r="AB44" s="279"/>
      <c r="AC44" s="279"/>
      <c r="AD44" s="280"/>
    </row>
    <row r="45" spans="1:30" ht="15" customHeight="1" x14ac:dyDescent="0.2">
      <c r="A45" s="16"/>
      <c r="B45" s="30"/>
      <c r="C45" s="1147" t="s">
        <v>489</v>
      </c>
      <c r="D45" s="1147"/>
      <c r="E45" s="1147"/>
      <c r="F45" s="1147"/>
      <c r="G45" s="1148"/>
      <c r="H45" s="30"/>
      <c r="I45" s="1142" t="s">
        <v>70</v>
      </c>
      <c r="J45" s="1133"/>
      <c r="K45" s="1133"/>
      <c r="L45" s="1136"/>
      <c r="W45" s="6"/>
      <c r="X45" s="6"/>
      <c r="Y45" s="6"/>
      <c r="Z45" s="6"/>
      <c r="AA45" s="280"/>
      <c r="AB45" s="279"/>
      <c r="AC45" s="279"/>
      <c r="AD45" s="280"/>
    </row>
    <row r="46" spans="1:30" ht="15" customHeight="1" x14ac:dyDescent="0.2">
      <c r="A46" s="16"/>
      <c r="B46" s="30"/>
      <c r="C46" s="1148"/>
      <c r="D46" s="1149"/>
      <c r="E46" s="1149"/>
      <c r="F46" s="1149"/>
      <c r="G46" s="1149"/>
      <c r="H46" s="30"/>
      <c r="I46" s="1142" t="s">
        <v>71</v>
      </c>
      <c r="J46" s="1133"/>
      <c r="K46" s="1133"/>
      <c r="L46" s="1136"/>
      <c r="W46" s="276"/>
      <c r="X46" s="1130"/>
      <c r="Y46" s="1130"/>
      <c r="Z46" s="1130"/>
      <c r="AA46" s="1130"/>
      <c r="AB46" s="1130"/>
      <c r="AC46" s="6"/>
      <c r="AD46" s="6"/>
    </row>
    <row r="47" spans="1:30" ht="15" customHeight="1" x14ac:dyDescent="0.2">
      <c r="A47" s="16"/>
      <c r="B47" s="30"/>
      <c r="C47" s="1147"/>
      <c r="D47" s="1147"/>
      <c r="E47" s="1147"/>
      <c r="F47" s="1147"/>
      <c r="G47" s="1148"/>
      <c r="H47" s="30"/>
      <c r="I47" s="1142" t="s">
        <v>72</v>
      </c>
      <c r="J47" s="1133"/>
      <c r="K47" s="1133"/>
      <c r="L47" s="1136"/>
      <c r="W47" s="1166"/>
      <c r="X47" s="1167"/>
      <c r="Y47" s="1167"/>
      <c r="Z47" s="1167"/>
      <c r="AA47" s="1167"/>
      <c r="AB47" s="1167"/>
      <c r="AC47" s="6"/>
      <c r="AD47" s="6"/>
    </row>
    <row r="48" spans="1:30" ht="15" customHeight="1" x14ac:dyDescent="0.2">
      <c r="A48" s="16"/>
      <c r="B48" s="30"/>
      <c r="C48" s="1148"/>
      <c r="D48" s="1149"/>
      <c r="E48" s="1149"/>
      <c r="F48" s="1149"/>
      <c r="G48" s="1149"/>
      <c r="H48" s="30"/>
      <c r="I48" s="1142"/>
      <c r="J48" s="1133"/>
      <c r="K48" s="1133"/>
      <c r="L48" s="1136"/>
      <c r="W48" s="1166"/>
      <c r="X48" s="1167"/>
      <c r="Y48" s="1167"/>
      <c r="Z48" s="1167"/>
      <c r="AA48" s="1167"/>
      <c r="AB48" s="1167"/>
      <c r="AC48" s="6"/>
      <c r="AD48" s="6"/>
    </row>
    <row r="49" spans="1:30" ht="15" customHeight="1" x14ac:dyDescent="0.2">
      <c r="A49" s="16"/>
      <c r="B49" s="30" t="s">
        <v>33</v>
      </c>
      <c r="C49" s="1148" t="s">
        <v>48</v>
      </c>
      <c r="D49" s="1149"/>
      <c r="E49" s="1149"/>
      <c r="F49" s="1149"/>
      <c r="G49" s="1149"/>
      <c r="H49" s="30" t="s">
        <v>74</v>
      </c>
      <c r="I49" s="1142" t="s">
        <v>50</v>
      </c>
      <c r="J49" s="1135"/>
      <c r="K49" s="1135"/>
      <c r="L49" s="1136"/>
      <c r="W49" s="1167"/>
      <c r="X49" s="1167"/>
      <c r="Y49" s="1167"/>
      <c r="Z49" s="1167"/>
      <c r="AA49" s="1167"/>
      <c r="AB49" s="1167"/>
      <c r="AC49" s="6"/>
      <c r="AD49" s="6"/>
    </row>
    <row r="50" spans="1:30" ht="15" customHeight="1" x14ac:dyDescent="0.2">
      <c r="A50" s="16"/>
      <c r="B50" s="16"/>
      <c r="C50" s="1148" t="s">
        <v>1734</v>
      </c>
      <c r="D50" s="1149"/>
      <c r="E50" s="1149"/>
      <c r="F50" s="1149"/>
      <c r="G50" s="1149"/>
      <c r="H50" s="30"/>
      <c r="I50" s="1142" t="s">
        <v>51</v>
      </c>
      <c r="J50" s="1135"/>
      <c r="K50" s="1135"/>
      <c r="L50" s="1136"/>
      <c r="R50" s="6"/>
      <c r="W50" s="6"/>
      <c r="X50" s="6"/>
      <c r="Y50" s="6"/>
      <c r="Z50" s="6"/>
      <c r="AA50" s="6"/>
      <c r="AB50" s="6"/>
      <c r="AC50" s="6"/>
      <c r="AD50" s="6"/>
    </row>
    <row r="51" spans="1:30" ht="15" customHeight="1" x14ac:dyDescent="0.2">
      <c r="A51" s="16"/>
      <c r="B51" s="16"/>
      <c r="C51" s="1148"/>
      <c r="D51" s="1149"/>
      <c r="E51" s="1149"/>
      <c r="F51" s="1149"/>
      <c r="G51" s="1149"/>
      <c r="H51" s="30"/>
      <c r="I51" s="1142" t="s">
        <v>52</v>
      </c>
      <c r="J51" s="1135"/>
      <c r="K51" s="1135"/>
      <c r="L51" s="1136"/>
      <c r="R51" s="6"/>
      <c r="W51" s="6"/>
      <c r="X51" s="6"/>
      <c r="Y51" s="6"/>
      <c r="Z51" s="6"/>
      <c r="AA51" s="6"/>
      <c r="AB51" s="6"/>
      <c r="AC51" s="6"/>
      <c r="AD51" s="6"/>
    </row>
    <row r="52" spans="1:30" ht="15" customHeight="1" x14ac:dyDescent="0.2">
      <c r="A52" s="16"/>
      <c r="B52" s="16"/>
      <c r="C52" s="1130"/>
      <c r="D52" s="1130"/>
      <c r="E52" s="1130"/>
      <c r="F52" s="1130"/>
      <c r="G52" s="1131"/>
      <c r="H52" s="30"/>
      <c r="I52" s="1132"/>
      <c r="J52" s="1146"/>
      <c r="K52" s="1146"/>
      <c r="L52" s="1134"/>
      <c r="R52" s="6"/>
      <c r="W52" s="6"/>
      <c r="X52" s="6"/>
      <c r="Y52" s="6"/>
      <c r="Z52" s="6"/>
      <c r="AA52" s="6"/>
      <c r="AB52" s="6"/>
      <c r="AC52" s="6"/>
      <c r="AD52" s="6"/>
    </row>
    <row r="53" spans="1:30" ht="15" customHeight="1" x14ac:dyDescent="0.2">
      <c r="A53" s="16"/>
      <c r="B53" s="30" t="s">
        <v>33</v>
      </c>
      <c r="C53" s="1148" t="s">
        <v>58</v>
      </c>
      <c r="D53" s="1149"/>
      <c r="E53" s="1149"/>
      <c r="F53" s="1149"/>
      <c r="G53" s="1149"/>
      <c r="H53" s="30" t="s">
        <v>47</v>
      </c>
      <c r="I53" s="1142" t="s">
        <v>59</v>
      </c>
      <c r="J53" s="1133"/>
      <c r="K53" s="1133"/>
      <c r="L53" s="1136"/>
      <c r="R53" s="6"/>
      <c r="W53" s="6"/>
      <c r="X53" s="6"/>
      <c r="Y53" s="6"/>
      <c r="Z53" s="6"/>
      <c r="AA53" s="6"/>
      <c r="AB53" s="6"/>
      <c r="AC53" s="6"/>
      <c r="AD53" s="6"/>
    </row>
    <row r="54" spans="1:30" ht="15" customHeight="1" x14ac:dyDescent="0.2">
      <c r="A54" s="16"/>
      <c r="B54" s="30"/>
      <c r="C54" s="1148" t="s">
        <v>1735</v>
      </c>
      <c r="D54" s="1149"/>
      <c r="E54" s="1149"/>
      <c r="F54" s="1149"/>
      <c r="G54" s="1149"/>
      <c r="H54" s="30"/>
      <c r="I54" s="1142" t="s">
        <v>60</v>
      </c>
      <c r="J54" s="1133"/>
      <c r="K54" s="1133"/>
      <c r="L54" s="1136"/>
      <c r="O54" s="6"/>
      <c r="R54" s="6"/>
      <c r="W54" s="6"/>
      <c r="X54" s="6"/>
      <c r="Y54" s="6"/>
      <c r="Z54" s="6"/>
      <c r="AA54" s="6"/>
      <c r="AB54" s="6"/>
      <c r="AC54" s="6"/>
      <c r="AD54" s="6"/>
    </row>
    <row r="55" spans="1:30" ht="15" customHeight="1" x14ac:dyDescent="0.2">
      <c r="A55" s="16"/>
      <c r="B55" s="30"/>
      <c r="C55" s="1148"/>
      <c r="D55" s="1149"/>
      <c r="E55" s="1149"/>
      <c r="F55" s="1149"/>
      <c r="G55" s="1149"/>
      <c r="H55" s="30"/>
      <c r="I55" s="1142" t="s">
        <v>61</v>
      </c>
      <c r="J55" s="1133"/>
      <c r="K55" s="1133"/>
      <c r="L55" s="1136"/>
      <c r="O55" s="6"/>
      <c r="R55" s="6"/>
      <c r="W55" s="6"/>
      <c r="X55" s="6"/>
      <c r="Y55" s="6"/>
      <c r="Z55" s="6"/>
      <c r="AA55" s="6"/>
      <c r="AB55" s="6"/>
      <c r="AC55" s="6"/>
      <c r="AD55" s="6"/>
    </row>
    <row r="56" spans="1:30" ht="15" customHeight="1" x14ac:dyDescent="0.2">
      <c r="A56" s="16"/>
      <c r="B56" s="30"/>
      <c r="C56" s="1148"/>
      <c r="D56" s="1149"/>
      <c r="E56" s="1149"/>
      <c r="F56" s="1149"/>
      <c r="G56" s="1149"/>
      <c r="H56" s="30"/>
      <c r="I56" s="1142" t="s">
        <v>490</v>
      </c>
      <c r="J56" s="1133"/>
      <c r="K56" s="1133"/>
      <c r="L56" s="1136"/>
      <c r="O56" s="6"/>
      <c r="R56" s="6"/>
      <c r="W56" s="6"/>
      <c r="X56" s="6"/>
      <c r="Y56" s="6"/>
      <c r="Z56" s="6"/>
      <c r="AA56" s="6"/>
      <c r="AB56" s="6"/>
      <c r="AC56" s="6"/>
      <c r="AD56" s="6"/>
    </row>
    <row r="57" spans="1:30" ht="15" customHeight="1" x14ac:dyDescent="0.2">
      <c r="A57" s="16"/>
      <c r="B57" s="30"/>
      <c r="C57" s="1148"/>
      <c r="D57" s="1149"/>
      <c r="E57" s="1149"/>
      <c r="F57" s="1149"/>
      <c r="G57" s="1149"/>
      <c r="H57" s="30"/>
      <c r="I57" s="1142"/>
      <c r="J57" s="1133"/>
      <c r="K57" s="1133"/>
      <c r="L57" s="1136"/>
      <c r="O57" s="6"/>
      <c r="R57" s="6"/>
      <c r="W57" s="6"/>
      <c r="X57" s="6"/>
      <c r="Y57" s="6"/>
      <c r="Z57" s="6"/>
      <c r="AA57" s="6"/>
      <c r="AB57" s="6"/>
      <c r="AC57" s="6"/>
      <c r="AD57" s="6"/>
    </row>
    <row r="58" spans="1:30" ht="15" customHeight="1" x14ac:dyDescent="0.2">
      <c r="A58" s="16"/>
      <c r="B58" s="30" t="s">
        <v>33</v>
      </c>
      <c r="C58" s="1148" t="s">
        <v>73</v>
      </c>
      <c r="D58" s="1149"/>
      <c r="E58" s="1149"/>
      <c r="F58" s="1149"/>
      <c r="G58" s="1149"/>
      <c r="H58" s="30" t="s">
        <v>74</v>
      </c>
      <c r="I58" s="1142" t="s">
        <v>335</v>
      </c>
      <c r="J58" s="1135"/>
      <c r="K58" s="1135"/>
      <c r="L58" s="1136"/>
      <c r="W58" s="6"/>
      <c r="X58" s="6"/>
      <c r="Y58" s="6"/>
      <c r="Z58" s="6"/>
      <c r="AA58" s="280"/>
      <c r="AB58" s="279"/>
      <c r="AC58" s="279"/>
      <c r="AD58" s="280"/>
    </row>
    <row r="59" spans="1:30" ht="15" customHeight="1" x14ac:dyDescent="0.2">
      <c r="A59" s="16"/>
      <c r="B59" s="30"/>
      <c r="C59" s="1148" t="s">
        <v>1736</v>
      </c>
      <c r="D59" s="1149"/>
      <c r="E59" s="1149"/>
      <c r="F59" s="1149"/>
      <c r="G59" s="1149"/>
      <c r="H59" s="30"/>
      <c r="I59" s="1142" t="s">
        <v>491</v>
      </c>
      <c r="J59" s="1133"/>
      <c r="K59" s="1133"/>
      <c r="L59" s="1136"/>
      <c r="W59" s="6"/>
      <c r="X59" s="6"/>
      <c r="Y59" s="6"/>
      <c r="Z59" s="6"/>
      <c r="AA59" s="280"/>
      <c r="AB59" s="279"/>
      <c r="AC59" s="279"/>
      <c r="AD59" s="280"/>
    </row>
    <row r="60" spans="1:30" ht="15" customHeight="1" x14ac:dyDescent="0.2">
      <c r="A60" s="16"/>
      <c r="B60" s="16"/>
      <c r="C60" s="1148"/>
      <c r="D60" s="1149"/>
      <c r="E60" s="1149"/>
      <c r="F60" s="1149"/>
      <c r="G60" s="1149"/>
      <c r="H60" s="30"/>
      <c r="I60" s="1142" t="s">
        <v>492</v>
      </c>
      <c r="J60" s="1133"/>
      <c r="K60" s="1133"/>
      <c r="L60" s="1136"/>
      <c r="W60" s="6"/>
      <c r="X60" s="6"/>
      <c r="Y60" s="6"/>
      <c r="Z60" s="6"/>
      <c r="AA60" s="280"/>
      <c r="AB60" s="279"/>
      <c r="AC60" s="279"/>
      <c r="AD60" s="280"/>
    </row>
    <row r="61" spans="1:30" ht="15" customHeight="1" x14ac:dyDescent="0.2">
      <c r="A61" s="16"/>
      <c r="B61" s="30"/>
      <c r="C61" s="1148"/>
      <c r="D61" s="1149"/>
      <c r="E61" s="1149"/>
      <c r="F61" s="1149"/>
      <c r="G61" s="1149"/>
      <c r="H61" s="30"/>
      <c r="I61" s="1142" t="s">
        <v>493</v>
      </c>
      <c r="J61" s="1133"/>
      <c r="K61" s="1133"/>
      <c r="L61" s="1136"/>
      <c r="W61" s="6"/>
      <c r="X61" s="6"/>
      <c r="Y61" s="6"/>
      <c r="Z61" s="6"/>
      <c r="AA61" s="280"/>
      <c r="AB61" s="279"/>
      <c r="AC61" s="279"/>
      <c r="AD61" s="280"/>
    </row>
    <row r="62" spans="1:30" ht="15" customHeight="1" x14ac:dyDescent="0.2">
      <c r="A62" s="16"/>
      <c r="B62" s="30"/>
      <c r="C62" s="1148"/>
      <c r="D62" s="1149"/>
      <c r="E62" s="1149"/>
      <c r="F62" s="1149"/>
      <c r="G62" s="1149"/>
      <c r="H62" s="30"/>
      <c r="I62" s="1142"/>
      <c r="J62" s="1133"/>
      <c r="K62" s="1133"/>
      <c r="L62" s="1136"/>
      <c r="W62" s="6"/>
      <c r="X62" s="6"/>
      <c r="Y62" s="6"/>
      <c r="Z62" s="6"/>
      <c r="AA62" s="280"/>
      <c r="AB62" s="279"/>
      <c r="AC62" s="279"/>
      <c r="AD62" s="280"/>
    </row>
    <row r="63" spans="1:30" ht="15" customHeight="1" x14ac:dyDescent="0.2">
      <c r="A63" s="16"/>
      <c r="B63" s="30" t="s">
        <v>33</v>
      </c>
      <c r="C63" s="1148" t="s">
        <v>75</v>
      </c>
      <c r="D63" s="1149"/>
      <c r="E63" s="1149"/>
      <c r="F63" s="1149"/>
      <c r="G63" s="1149"/>
      <c r="H63" s="30" t="s">
        <v>74</v>
      </c>
      <c r="I63" s="1142" t="s">
        <v>494</v>
      </c>
      <c r="J63" s="1135"/>
      <c r="K63" s="1135"/>
      <c r="L63" s="1136"/>
      <c r="W63" s="6"/>
      <c r="X63" s="6"/>
      <c r="Y63" s="6"/>
      <c r="Z63" s="6"/>
      <c r="AA63" s="280"/>
      <c r="AB63" s="279"/>
      <c r="AC63" s="279"/>
      <c r="AD63" s="280"/>
    </row>
    <row r="64" spans="1:30" ht="15" customHeight="1" x14ac:dyDescent="0.2">
      <c r="A64" s="16"/>
      <c r="B64" s="30"/>
      <c r="C64" s="1148" t="s">
        <v>1737</v>
      </c>
      <c r="D64" s="1149"/>
      <c r="E64" s="1149"/>
      <c r="F64" s="1149"/>
      <c r="G64" s="1149"/>
      <c r="H64" s="30"/>
      <c r="I64" s="1142" t="s">
        <v>495</v>
      </c>
      <c r="J64" s="1135"/>
      <c r="K64" s="1135"/>
      <c r="L64" s="1136"/>
      <c r="W64" s="6"/>
      <c r="X64" s="6"/>
      <c r="Y64" s="6"/>
      <c r="Z64" s="6"/>
      <c r="AA64" s="280"/>
      <c r="AB64" s="279"/>
      <c r="AC64" s="279"/>
      <c r="AD64" s="280"/>
    </row>
    <row r="65" spans="1:30" ht="15" customHeight="1" x14ac:dyDescent="0.2">
      <c r="A65" s="16"/>
      <c r="B65" s="30"/>
      <c r="C65" s="1148"/>
      <c r="D65" s="1149"/>
      <c r="E65" s="1149"/>
      <c r="F65" s="1149"/>
      <c r="G65" s="1149"/>
      <c r="H65" s="30"/>
      <c r="I65" s="1142" t="s">
        <v>76</v>
      </c>
      <c r="J65" s="1135"/>
      <c r="K65" s="1135"/>
      <c r="L65" s="1136"/>
      <c r="W65" s="6"/>
      <c r="X65" s="6"/>
      <c r="Y65" s="6"/>
      <c r="Z65" s="6"/>
      <c r="AA65" s="280"/>
      <c r="AB65" s="279"/>
      <c r="AC65" s="279"/>
      <c r="AD65" s="280"/>
    </row>
    <row r="66" spans="1:30" ht="15" customHeight="1" x14ac:dyDescent="0.2">
      <c r="A66" s="16"/>
      <c r="B66" s="30"/>
      <c r="C66" s="1148"/>
      <c r="D66" s="1149"/>
      <c r="E66" s="1149"/>
      <c r="F66" s="1149"/>
      <c r="G66" s="1149"/>
      <c r="H66" s="30"/>
      <c r="I66" s="1142" t="s">
        <v>77</v>
      </c>
      <c r="J66" s="1135"/>
      <c r="K66" s="1135"/>
      <c r="L66" s="1136"/>
      <c r="W66" s="6"/>
      <c r="X66" s="6"/>
      <c r="Y66" s="6"/>
      <c r="Z66" s="6"/>
      <c r="AA66" s="280"/>
      <c r="AB66" s="279"/>
      <c r="AC66" s="279"/>
      <c r="AD66" s="280"/>
    </row>
    <row r="67" spans="1:30" ht="15" customHeight="1" x14ac:dyDescent="0.2">
      <c r="A67" s="16"/>
      <c r="B67" s="30"/>
      <c r="C67" s="1148"/>
      <c r="D67" s="1149"/>
      <c r="E67" s="1149"/>
      <c r="F67" s="1149"/>
      <c r="G67" s="1149"/>
      <c r="H67" s="30"/>
      <c r="I67" s="1142"/>
      <c r="J67" s="1135"/>
      <c r="K67" s="1135"/>
      <c r="L67" s="1136"/>
      <c r="R67" s="6"/>
      <c r="W67" s="6"/>
      <c r="X67" s="6"/>
      <c r="Y67" s="6"/>
      <c r="Z67" s="6"/>
      <c r="AA67" s="6"/>
      <c r="AB67" s="6"/>
      <c r="AC67" s="6"/>
      <c r="AD67" s="6"/>
    </row>
    <row r="68" spans="1:30" ht="15" customHeight="1" x14ac:dyDescent="0.2">
      <c r="A68" s="16"/>
      <c r="B68" s="30" t="s">
        <v>33</v>
      </c>
      <c r="C68" s="1148" t="s">
        <v>78</v>
      </c>
      <c r="D68" s="1149"/>
      <c r="E68" s="1149"/>
      <c r="F68" s="1149"/>
      <c r="G68" s="1149"/>
      <c r="H68" s="30" t="s">
        <v>79</v>
      </c>
      <c r="I68" s="1142" t="s">
        <v>80</v>
      </c>
      <c r="J68" s="1135"/>
      <c r="K68" s="1135"/>
      <c r="L68" s="1136"/>
      <c r="R68" s="6"/>
      <c r="W68" s="6"/>
      <c r="X68" s="6"/>
      <c r="Y68" s="6"/>
      <c r="Z68" s="6"/>
      <c r="AA68" s="6"/>
      <c r="AB68" s="6"/>
      <c r="AC68" s="6"/>
      <c r="AD68" s="6"/>
    </row>
    <row r="69" spans="1:30" ht="15" customHeight="1" x14ac:dyDescent="0.2">
      <c r="A69" s="16"/>
      <c r="B69" s="30"/>
      <c r="C69" s="1148" t="s">
        <v>1738</v>
      </c>
      <c r="D69" s="1149"/>
      <c r="E69" s="1149"/>
      <c r="F69" s="1149"/>
      <c r="G69" s="1149"/>
      <c r="H69" s="30"/>
      <c r="I69" s="1142" t="s">
        <v>81</v>
      </c>
      <c r="J69" s="1133"/>
      <c r="K69" s="1133"/>
      <c r="L69" s="1136"/>
      <c r="R69" s="6"/>
      <c r="W69" s="6"/>
      <c r="X69" s="6"/>
      <c r="Y69" s="6"/>
      <c r="Z69" s="6"/>
      <c r="AA69" s="6"/>
      <c r="AB69" s="6"/>
      <c r="AC69" s="6"/>
      <c r="AD69" s="6"/>
    </row>
    <row r="70" spans="1:30" ht="15" customHeight="1" x14ac:dyDescent="0.2">
      <c r="A70" s="16"/>
      <c r="B70" s="30"/>
      <c r="C70" s="1148"/>
      <c r="D70" s="1149"/>
      <c r="E70" s="1149"/>
      <c r="F70" s="1149"/>
      <c r="G70" s="1149"/>
      <c r="H70" s="30"/>
      <c r="I70" s="1142" t="s">
        <v>82</v>
      </c>
      <c r="J70" s="1133"/>
      <c r="K70" s="1133"/>
      <c r="L70" s="1136"/>
      <c r="R70" s="6"/>
      <c r="W70" s="6"/>
      <c r="X70" s="6"/>
      <c r="Y70" s="6"/>
      <c r="Z70" s="6"/>
      <c r="AA70" s="6"/>
      <c r="AB70" s="6"/>
      <c r="AC70" s="6"/>
      <c r="AD70" s="6"/>
    </row>
    <row r="71" spans="1:30" ht="15" customHeight="1" x14ac:dyDescent="0.2">
      <c r="A71" s="16"/>
      <c r="B71" s="30"/>
      <c r="C71" s="1148"/>
      <c r="D71" s="1149"/>
      <c r="E71" s="1149"/>
      <c r="F71" s="1149"/>
      <c r="G71" s="1149"/>
      <c r="H71" s="30"/>
      <c r="I71" s="1142" t="s">
        <v>83</v>
      </c>
      <c r="J71" s="1133"/>
      <c r="K71" s="1133"/>
      <c r="L71" s="1136"/>
      <c r="R71" s="6"/>
      <c r="W71" s="6"/>
      <c r="X71" s="6"/>
      <c r="Y71" s="6"/>
      <c r="Z71" s="6"/>
      <c r="AA71" s="6"/>
      <c r="AB71" s="6"/>
      <c r="AC71" s="6"/>
      <c r="AD71" s="6"/>
    </row>
    <row r="72" spans="1:30" ht="15" customHeight="1" x14ac:dyDescent="0.2">
      <c r="A72" s="16"/>
      <c r="B72" s="30"/>
      <c r="C72" s="1148"/>
      <c r="D72" s="1149"/>
      <c r="E72" s="1149"/>
      <c r="F72" s="1149"/>
      <c r="G72" s="1149"/>
      <c r="H72" s="30"/>
      <c r="I72" s="1142" t="s">
        <v>84</v>
      </c>
      <c r="J72" s="1133"/>
      <c r="K72" s="1133"/>
      <c r="L72" s="1136"/>
      <c r="R72" s="6"/>
      <c r="U72" s="6"/>
      <c r="W72" s="6"/>
      <c r="X72" s="6"/>
      <c r="Y72" s="6"/>
      <c r="Z72" s="6"/>
      <c r="AA72" s="6"/>
      <c r="AB72" s="6"/>
      <c r="AC72" s="6"/>
      <c r="AD72" s="6"/>
    </row>
    <row r="73" spans="1:30" ht="15" customHeight="1" x14ac:dyDescent="0.2">
      <c r="A73" s="16"/>
      <c r="B73" s="30"/>
      <c r="C73" s="1148"/>
      <c r="D73" s="1149"/>
      <c r="E73" s="1149"/>
      <c r="F73" s="1149"/>
      <c r="G73" s="1149"/>
      <c r="H73" s="30"/>
      <c r="I73" s="1142" t="s">
        <v>85</v>
      </c>
      <c r="J73" s="1133"/>
      <c r="K73" s="1133"/>
      <c r="L73" s="1136"/>
      <c r="R73" s="6"/>
      <c r="W73" s="6"/>
      <c r="X73" s="6"/>
      <c r="Y73" s="6"/>
      <c r="Z73" s="6"/>
      <c r="AA73" s="6"/>
      <c r="AB73" s="6"/>
      <c r="AC73" s="6"/>
      <c r="AD73" s="6"/>
    </row>
    <row r="74" spans="1:30" ht="15" customHeight="1" x14ac:dyDescent="0.2">
      <c r="A74" s="16"/>
      <c r="B74" s="30"/>
      <c r="C74" s="1148"/>
      <c r="D74" s="1149"/>
      <c r="E74" s="1149"/>
      <c r="F74" s="1149"/>
      <c r="G74" s="1149"/>
      <c r="H74" s="30"/>
      <c r="I74" s="1142" t="s">
        <v>86</v>
      </c>
      <c r="J74" s="1133"/>
      <c r="K74" s="1133"/>
      <c r="L74" s="1136"/>
      <c r="W74" s="6"/>
      <c r="X74" s="6"/>
      <c r="Y74" s="6"/>
      <c r="Z74" s="6"/>
      <c r="AA74" s="6"/>
      <c r="AB74" s="6"/>
      <c r="AC74" s="6"/>
      <c r="AD74" s="6"/>
    </row>
    <row r="75" spans="1:30" ht="15" customHeight="1" x14ac:dyDescent="0.2">
      <c r="A75" s="16"/>
      <c r="B75" s="30"/>
      <c r="C75" s="1148"/>
      <c r="D75" s="1149"/>
      <c r="E75" s="1149"/>
      <c r="F75" s="1149"/>
      <c r="G75" s="1149"/>
      <c r="H75" s="30"/>
      <c r="I75" s="1142"/>
      <c r="J75" s="1133"/>
      <c r="K75" s="1133"/>
      <c r="L75" s="1136"/>
      <c r="W75" s="6"/>
      <c r="X75" s="6"/>
      <c r="Y75" s="6"/>
      <c r="Z75" s="6"/>
      <c r="AA75" s="6"/>
      <c r="AB75" s="6"/>
      <c r="AC75" s="6"/>
      <c r="AD75" s="6"/>
    </row>
    <row r="76" spans="1:30" ht="15" customHeight="1" x14ac:dyDescent="0.2">
      <c r="A76" s="16"/>
      <c r="B76" s="30" t="s">
        <v>33</v>
      </c>
      <c r="C76" s="1148" t="s">
        <v>87</v>
      </c>
      <c r="D76" s="1149"/>
      <c r="E76" s="1149"/>
      <c r="F76" s="1149"/>
      <c r="G76" s="1149"/>
      <c r="H76" s="30" t="s">
        <v>63</v>
      </c>
      <c r="I76" s="1142" t="s">
        <v>88</v>
      </c>
      <c r="J76" s="1133"/>
      <c r="K76" s="1133"/>
      <c r="L76" s="1136"/>
      <c r="W76" s="6"/>
      <c r="X76" s="6"/>
      <c r="Y76" s="6"/>
      <c r="Z76" s="6"/>
      <c r="AA76" s="1135"/>
      <c r="AB76" s="1133"/>
      <c r="AC76" s="1133"/>
      <c r="AD76" s="1135"/>
    </row>
    <row r="77" spans="1:30" ht="15" customHeight="1" x14ac:dyDescent="0.2">
      <c r="A77" s="16"/>
      <c r="B77" s="30"/>
      <c r="C77" s="1148" t="s">
        <v>496</v>
      </c>
      <c r="D77" s="1149"/>
      <c r="E77" s="1149"/>
      <c r="F77" s="1149"/>
      <c r="G77" s="1149"/>
      <c r="H77" s="30"/>
      <c r="I77" s="1142" t="s">
        <v>89</v>
      </c>
      <c r="J77" s="1133"/>
      <c r="K77" s="1133"/>
      <c r="L77" s="1136"/>
      <c r="W77" s="6"/>
      <c r="X77" s="6"/>
      <c r="Y77" s="6"/>
      <c r="Z77" s="6"/>
      <c r="AA77" s="1135"/>
      <c r="AB77" s="1133"/>
      <c r="AC77" s="1133"/>
      <c r="AD77" s="1135"/>
    </row>
    <row r="78" spans="1:30" ht="15" customHeight="1" x14ac:dyDescent="0.2">
      <c r="A78" s="16"/>
      <c r="B78" s="30"/>
      <c r="C78" s="1148"/>
      <c r="D78" s="1149"/>
      <c r="E78" s="1149"/>
      <c r="F78" s="1149"/>
      <c r="G78" s="1149"/>
      <c r="H78" s="30"/>
      <c r="I78" s="1142"/>
      <c r="J78" s="1133"/>
      <c r="K78" s="1133"/>
      <c r="L78" s="1136"/>
      <c r="W78" s="6"/>
      <c r="X78" s="6"/>
      <c r="Y78" s="6"/>
      <c r="Z78" s="6"/>
      <c r="AA78" s="280"/>
      <c r="AB78" s="279"/>
      <c r="AC78" s="279"/>
      <c r="AD78" s="280"/>
    </row>
    <row r="79" spans="1:30" ht="15" customHeight="1" x14ac:dyDescent="0.2">
      <c r="A79" s="16"/>
      <c r="B79" s="16"/>
      <c r="C79" s="1130"/>
      <c r="D79" s="1130"/>
      <c r="E79" s="1130"/>
      <c r="F79" s="1130"/>
      <c r="G79" s="1131"/>
      <c r="H79" s="30"/>
      <c r="I79" s="1132"/>
      <c r="J79" s="1146"/>
      <c r="K79" s="1146"/>
      <c r="L79" s="1134"/>
      <c r="W79" s="6"/>
      <c r="X79" s="6"/>
      <c r="Y79" s="6"/>
      <c r="Z79" s="6"/>
      <c r="AA79" s="280"/>
      <c r="AB79" s="279"/>
      <c r="AC79" s="279"/>
      <c r="AD79" s="280"/>
    </row>
    <row r="80" spans="1:30" ht="15" customHeight="1" x14ac:dyDescent="0.2">
      <c r="A80" s="16"/>
      <c r="B80" s="30" t="s">
        <v>33</v>
      </c>
      <c r="C80" s="1148" t="s">
        <v>90</v>
      </c>
      <c r="D80" s="1149"/>
      <c r="E80" s="1149"/>
      <c r="F80" s="1149"/>
      <c r="G80" s="1149"/>
      <c r="H80" s="30" t="s">
        <v>63</v>
      </c>
      <c r="I80" s="1142" t="s">
        <v>91</v>
      </c>
      <c r="J80" s="1133"/>
      <c r="K80" s="1133"/>
      <c r="L80" s="1136"/>
      <c r="W80" s="6"/>
      <c r="X80" s="6"/>
      <c r="Y80" s="6"/>
      <c r="Z80" s="6"/>
      <c r="AA80" s="280"/>
      <c r="AB80" s="279"/>
      <c r="AC80" s="279"/>
      <c r="AD80" s="280"/>
    </row>
    <row r="81" spans="1:30" ht="15" customHeight="1" x14ac:dyDescent="0.2">
      <c r="A81" s="16"/>
      <c r="B81" s="30"/>
      <c r="C81" s="1148" t="s">
        <v>1739</v>
      </c>
      <c r="D81" s="1149"/>
      <c r="E81" s="1149"/>
      <c r="F81" s="1149"/>
      <c r="G81" s="1149"/>
      <c r="H81" s="30"/>
      <c r="I81" s="1160" t="s">
        <v>92</v>
      </c>
      <c r="J81" s="1147"/>
      <c r="K81" s="1147"/>
      <c r="L81" s="1162"/>
      <c r="W81" s="6"/>
      <c r="X81" s="6"/>
      <c r="Y81" s="6"/>
      <c r="Z81" s="6"/>
      <c r="AA81" s="280"/>
      <c r="AB81" s="279"/>
      <c r="AC81" s="279"/>
      <c r="AD81" s="280"/>
    </row>
    <row r="82" spans="1:30" ht="15" customHeight="1" x14ac:dyDescent="0.2">
      <c r="A82" s="16"/>
      <c r="B82" s="30"/>
      <c r="C82" s="1148"/>
      <c r="D82" s="1149"/>
      <c r="E82" s="1149"/>
      <c r="F82" s="1149"/>
      <c r="G82" s="1149"/>
      <c r="H82" s="30"/>
      <c r="I82" s="1160" t="s">
        <v>497</v>
      </c>
      <c r="J82" s="1147"/>
      <c r="K82" s="1147"/>
      <c r="L82" s="1162"/>
      <c r="W82" s="6"/>
      <c r="X82" s="6"/>
      <c r="Y82" s="6"/>
      <c r="Z82" s="6"/>
      <c r="AA82" s="280"/>
      <c r="AB82" s="279"/>
      <c r="AC82" s="279"/>
      <c r="AD82" s="280"/>
    </row>
    <row r="83" spans="1:30" ht="15" customHeight="1" x14ac:dyDescent="0.2">
      <c r="A83" s="31"/>
      <c r="B83" s="32"/>
      <c r="C83" s="1153"/>
      <c r="D83" s="1165"/>
      <c r="E83" s="1165"/>
      <c r="F83" s="1165"/>
      <c r="G83" s="1165"/>
      <c r="H83" s="32"/>
      <c r="I83" s="283"/>
      <c r="J83" s="284"/>
      <c r="K83" s="284"/>
      <c r="L83" s="285"/>
      <c r="W83" s="6"/>
      <c r="X83" s="6"/>
      <c r="Y83" s="6"/>
      <c r="Z83" s="6"/>
      <c r="AA83" s="280"/>
      <c r="AB83" s="279"/>
      <c r="AC83" s="279"/>
      <c r="AD83" s="280"/>
    </row>
    <row r="84" spans="1:30" ht="15" customHeight="1" x14ac:dyDescent="0.2">
      <c r="A84" s="33"/>
      <c r="B84" s="187" t="s">
        <v>33</v>
      </c>
      <c r="C84" s="1155" t="s">
        <v>93</v>
      </c>
      <c r="D84" s="1156"/>
      <c r="E84" s="1156"/>
      <c r="F84" s="1156"/>
      <c r="G84" s="1156"/>
      <c r="H84" s="187" t="s">
        <v>47</v>
      </c>
      <c r="I84" s="1157" t="s">
        <v>498</v>
      </c>
      <c r="J84" s="1158"/>
      <c r="K84" s="1158"/>
      <c r="L84" s="1159"/>
      <c r="W84" s="6"/>
      <c r="X84" s="6"/>
      <c r="Y84" s="6"/>
      <c r="Z84" s="6"/>
      <c r="AA84" s="280"/>
      <c r="AB84" s="279"/>
      <c r="AC84" s="279"/>
      <c r="AD84" s="280"/>
    </row>
    <row r="85" spans="1:30" ht="15" customHeight="1" x14ac:dyDescent="0.2">
      <c r="A85" s="16"/>
      <c r="B85" s="30"/>
      <c r="C85" s="1148" t="s">
        <v>1740</v>
      </c>
      <c r="D85" s="1149"/>
      <c r="E85" s="1149"/>
      <c r="F85" s="1149"/>
      <c r="G85" s="1149"/>
      <c r="H85" s="30"/>
      <c r="I85" s="1160" t="s">
        <v>499</v>
      </c>
      <c r="J85" s="1147"/>
      <c r="K85" s="1147"/>
      <c r="L85" s="1162"/>
      <c r="W85" s="6"/>
      <c r="X85" s="6"/>
      <c r="Y85" s="6"/>
      <c r="Z85" s="6"/>
      <c r="AA85" s="280"/>
      <c r="AB85" s="279"/>
      <c r="AC85" s="279"/>
      <c r="AD85" s="280"/>
    </row>
    <row r="86" spans="1:30" ht="15" customHeight="1" x14ac:dyDescent="0.2">
      <c r="A86" s="16"/>
      <c r="B86" s="30"/>
      <c r="C86" s="1148"/>
      <c r="D86" s="1149"/>
      <c r="E86" s="1149"/>
      <c r="F86" s="1149"/>
      <c r="G86" s="1149"/>
      <c r="H86" s="30"/>
      <c r="I86" s="1142" t="s">
        <v>500</v>
      </c>
      <c r="J86" s="1133"/>
      <c r="K86" s="1133"/>
      <c r="L86" s="1136"/>
      <c r="W86" s="6"/>
      <c r="X86" s="6"/>
      <c r="Y86" s="6"/>
      <c r="Z86" s="6"/>
      <c r="AA86" s="280"/>
      <c r="AB86" s="279"/>
      <c r="AC86" s="279"/>
      <c r="AD86" s="280"/>
    </row>
    <row r="87" spans="1:30" ht="15" customHeight="1" x14ac:dyDescent="0.2">
      <c r="A87" s="16"/>
      <c r="B87" s="30"/>
      <c r="C87" s="1148"/>
      <c r="D87" s="1149"/>
      <c r="E87" s="1149"/>
      <c r="F87" s="1149"/>
      <c r="G87" s="1149"/>
      <c r="H87" s="30"/>
      <c r="I87" s="281"/>
      <c r="J87" s="279"/>
      <c r="K87" s="279"/>
      <c r="L87" s="282"/>
      <c r="W87" s="6"/>
      <c r="X87" s="6"/>
      <c r="Y87" s="6"/>
      <c r="Z87" s="6"/>
      <c r="AA87" s="280"/>
      <c r="AB87" s="279"/>
      <c r="AC87" s="279"/>
      <c r="AD87" s="280"/>
    </row>
    <row r="88" spans="1:30" ht="15" customHeight="1" x14ac:dyDescent="0.2">
      <c r="A88" s="16"/>
      <c r="B88" s="30" t="s">
        <v>33</v>
      </c>
      <c r="C88" s="1148" t="s">
        <v>95</v>
      </c>
      <c r="D88" s="1149"/>
      <c r="E88" s="1149"/>
      <c r="F88" s="1149"/>
      <c r="G88" s="1149"/>
      <c r="H88" s="30" t="s">
        <v>501</v>
      </c>
      <c r="I88" s="1142" t="s">
        <v>502</v>
      </c>
      <c r="J88" s="1133"/>
      <c r="K88" s="1133"/>
      <c r="L88" s="1136"/>
      <c r="W88" s="6"/>
      <c r="X88" s="6"/>
      <c r="Y88" s="6"/>
      <c r="Z88" s="6"/>
      <c r="AA88" s="280"/>
      <c r="AB88" s="279"/>
      <c r="AC88" s="279"/>
      <c r="AD88" s="280"/>
    </row>
    <row r="89" spans="1:30" ht="15" customHeight="1" x14ac:dyDescent="0.2">
      <c r="A89" s="16"/>
      <c r="B89" s="30"/>
      <c r="C89" s="1148" t="s">
        <v>503</v>
      </c>
      <c r="D89" s="1149"/>
      <c r="E89" s="1149"/>
      <c r="F89" s="1149"/>
      <c r="G89" s="1149"/>
      <c r="H89" s="34"/>
      <c r="I89" s="1160" t="s">
        <v>504</v>
      </c>
      <c r="J89" s="1147"/>
      <c r="K89" s="1147"/>
      <c r="L89" s="1162"/>
      <c r="W89" s="6"/>
      <c r="X89" s="6"/>
      <c r="Y89" s="6"/>
      <c r="Z89" s="6"/>
      <c r="AA89" s="280"/>
      <c r="AB89" s="279"/>
      <c r="AC89" s="279"/>
      <c r="AD89" s="280"/>
    </row>
    <row r="90" spans="1:30" ht="15" customHeight="1" x14ac:dyDescent="0.2">
      <c r="A90" s="16"/>
      <c r="B90" s="30"/>
      <c r="C90" s="1148" t="s">
        <v>505</v>
      </c>
      <c r="D90" s="1149"/>
      <c r="E90" s="1149"/>
      <c r="F90" s="1149"/>
      <c r="G90" s="1149"/>
      <c r="H90" s="30"/>
      <c r="I90" s="1142" t="s">
        <v>506</v>
      </c>
      <c r="J90" s="1133"/>
      <c r="K90" s="1133"/>
      <c r="L90" s="1136"/>
      <c r="W90" s="6"/>
      <c r="X90" s="6"/>
      <c r="Y90" s="6"/>
      <c r="Z90" s="6"/>
      <c r="AA90" s="280"/>
      <c r="AB90" s="279"/>
      <c r="AC90" s="279"/>
      <c r="AD90" s="280"/>
    </row>
    <row r="91" spans="1:30" ht="15" customHeight="1" x14ac:dyDescent="0.2">
      <c r="A91" s="16"/>
      <c r="B91" s="30"/>
      <c r="C91" s="1148"/>
      <c r="D91" s="1149"/>
      <c r="E91" s="1149"/>
      <c r="F91" s="1149"/>
      <c r="G91" s="1149"/>
      <c r="H91" s="30"/>
      <c r="I91" s="1142"/>
      <c r="J91" s="1133"/>
      <c r="K91" s="1133"/>
      <c r="L91" s="1136"/>
      <c r="W91" s="6"/>
      <c r="X91" s="6"/>
      <c r="Y91" s="6"/>
      <c r="Z91" s="6"/>
      <c r="AA91" s="1135"/>
      <c r="AB91" s="1133"/>
      <c r="AC91" s="1133"/>
      <c r="AD91" s="1135"/>
    </row>
    <row r="92" spans="1:30" ht="15" customHeight="1" x14ac:dyDescent="0.2">
      <c r="A92" s="16"/>
      <c r="B92" s="30" t="s">
        <v>33</v>
      </c>
      <c r="C92" s="1148" t="s">
        <v>96</v>
      </c>
      <c r="D92" s="1149"/>
      <c r="E92" s="1149"/>
      <c r="F92" s="1149"/>
      <c r="G92" s="1149"/>
      <c r="H92" s="24" t="s">
        <v>63</v>
      </c>
      <c r="I92" s="1142" t="s">
        <v>97</v>
      </c>
      <c r="J92" s="1133"/>
      <c r="K92" s="1133"/>
      <c r="L92" s="1136"/>
      <c r="W92" s="6"/>
      <c r="X92" s="6"/>
      <c r="Y92" s="6"/>
      <c r="Z92" s="6"/>
      <c r="AA92" s="280"/>
      <c r="AB92" s="279"/>
      <c r="AC92" s="279"/>
      <c r="AD92" s="280"/>
    </row>
    <row r="93" spans="1:30" ht="15" customHeight="1" x14ac:dyDescent="0.2">
      <c r="A93" s="16"/>
      <c r="B93" s="30"/>
      <c r="C93" s="1148" t="s">
        <v>1741</v>
      </c>
      <c r="D93" s="1149"/>
      <c r="E93" s="1149"/>
      <c r="F93" s="1149"/>
      <c r="G93" s="1149"/>
      <c r="H93" s="30"/>
      <c r="I93" s="1142" t="s">
        <v>98</v>
      </c>
      <c r="J93" s="1133"/>
      <c r="K93" s="1133"/>
      <c r="L93" s="1136"/>
      <c r="W93" s="6"/>
      <c r="X93" s="6"/>
      <c r="Y93" s="6"/>
      <c r="Z93" s="6"/>
      <c r="AA93" s="280"/>
      <c r="AB93" s="279"/>
      <c r="AC93" s="279"/>
      <c r="AD93" s="280"/>
    </row>
    <row r="94" spans="1:30" ht="15" customHeight="1" x14ac:dyDescent="0.2">
      <c r="A94" s="16"/>
      <c r="B94" s="30"/>
      <c r="C94" s="1148"/>
      <c r="D94" s="1149"/>
      <c r="E94" s="1149"/>
      <c r="F94" s="1149"/>
      <c r="G94" s="1149"/>
      <c r="H94" s="30"/>
      <c r="I94" s="1142" t="s">
        <v>507</v>
      </c>
      <c r="J94" s="1133"/>
      <c r="K94" s="1133"/>
      <c r="L94" s="1136"/>
      <c r="W94" s="6"/>
      <c r="X94" s="6"/>
      <c r="Y94" s="6"/>
      <c r="Z94" s="6"/>
      <c r="AA94" s="280"/>
      <c r="AB94" s="279"/>
      <c r="AC94" s="279"/>
      <c r="AD94" s="280"/>
    </row>
    <row r="95" spans="1:30" ht="15" customHeight="1" x14ac:dyDescent="0.2">
      <c r="A95" s="16"/>
      <c r="B95" s="30"/>
      <c r="C95" s="1148"/>
      <c r="D95" s="1149"/>
      <c r="E95" s="1149"/>
      <c r="F95" s="1149"/>
      <c r="G95" s="1149"/>
      <c r="H95" s="30"/>
      <c r="I95" s="1142"/>
      <c r="J95" s="1133"/>
      <c r="K95" s="1133"/>
      <c r="L95" s="1136"/>
      <c r="W95" s="6"/>
      <c r="X95" s="6"/>
      <c r="Y95" s="6"/>
      <c r="Z95" s="6"/>
      <c r="AA95" s="280"/>
      <c r="AB95" s="279"/>
      <c r="AC95" s="279"/>
      <c r="AD95" s="280"/>
    </row>
    <row r="96" spans="1:30" ht="15" customHeight="1" x14ac:dyDescent="0.2">
      <c r="A96" s="16"/>
      <c r="B96" s="30" t="s">
        <v>29</v>
      </c>
      <c r="C96" s="1130" t="s">
        <v>508</v>
      </c>
      <c r="D96" s="1130"/>
      <c r="E96" s="1130"/>
      <c r="F96" s="1130"/>
      <c r="G96" s="1131"/>
      <c r="H96" s="30"/>
      <c r="I96" s="1132"/>
      <c r="J96" s="1146"/>
      <c r="K96" s="1146"/>
      <c r="L96" s="1134"/>
      <c r="W96" s="6"/>
      <c r="X96" s="6"/>
      <c r="Y96" s="6"/>
      <c r="Z96" s="6"/>
      <c r="AA96" s="280"/>
      <c r="AB96" s="279"/>
      <c r="AC96" s="279"/>
      <c r="AD96" s="280"/>
    </row>
    <row r="97" spans="1:30" ht="15" customHeight="1" x14ac:dyDescent="0.2">
      <c r="A97" s="16"/>
      <c r="B97" s="16" t="s">
        <v>33</v>
      </c>
      <c r="C97" s="1130" t="s">
        <v>34</v>
      </c>
      <c r="D97" s="1130"/>
      <c r="E97" s="1130"/>
      <c r="F97" s="1130"/>
      <c r="G97" s="1131"/>
      <c r="H97" s="30" t="s">
        <v>509</v>
      </c>
      <c r="I97" s="1132" t="s">
        <v>32</v>
      </c>
      <c r="J97" s="1146"/>
      <c r="K97" s="1146"/>
      <c r="L97" s="1134"/>
      <c r="W97" s="6"/>
      <c r="X97" s="6"/>
      <c r="Y97" s="6"/>
      <c r="Z97" s="6"/>
      <c r="AA97" s="280"/>
      <c r="AB97" s="279"/>
      <c r="AC97" s="279"/>
      <c r="AD97" s="280"/>
    </row>
    <row r="98" spans="1:30" ht="15" customHeight="1" x14ac:dyDescent="0.2">
      <c r="A98" s="16"/>
      <c r="B98" s="30"/>
      <c r="C98" s="1130" t="s">
        <v>35</v>
      </c>
      <c r="D98" s="1130"/>
      <c r="E98" s="1130"/>
      <c r="F98" s="1130"/>
      <c r="G98" s="1131"/>
      <c r="H98" s="30"/>
      <c r="I98" s="1132" t="s">
        <v>1771</v>
      </c>
      <c r="J98" s="1146"/>
      <c r="K98" s="1146"/>
      <c r="L98" s="1134"/>
      <c r="W98" s="6"/>
      <c r="X98" s="6"/>
      <c r="Y98" s="6"/>
      <c r="Z98" s="6"/>
      <c r="AA98" s="280"/>
      <c r="AB98" s="279"/>
      <c r="AC98" s="279"/>
      <c r="AD98" s="280"/>
    </row>
    <row r="99" spans="1:30" ht="15" customHeight="1" x14ac:dyDescent="0.2">
      <c r="A99" s="16"/>
      <c r="B99" s="30"/>
      <c r="C99" s="1130" t="s">
        <v>37</v>
      </c>
      <c r="D99" s="1130"/>
      <c r="E99" s="1130"/>
      <c r="F99" s="1130"/>
      <c r="G99" s="1131"/>
      <c r="H99" s="30"/>
      <c r="I99" s="1132" t="s">
        <v>36</v>
      </c>
      <c r="J99" s="1146"/>
      <c r="K99" s="1146"/>
      <c r="L99" s="1134"/>
      <c r="W99" s="6"/>
      <c r="X99" s="6"/>
      <c r="Y99" s="6"/>
      <c r="Z99" s="6"/>
      <c r="AA99" s="280"/>
      <c r="AB99" s="279"/>
      <c r="AC99" s="279"/>
      <c r="AD99" s="280"/>
    </row>
    <row r="100" spans="1:30" ht="15" customHeight="1" x14ac:dyDescent="0.2">
      <c r="A100" s="16"/>
      <c r="B100" s="30"/>
      <c r="C100" s="1163"/>
      <c r="D100" s="1163"/>
      <c r="E100" s="1163"/>
      <c r="F100" s="1163"/>
      <c r="G100" s="1164"/>
      <c r="H100" s="30"/>
      <c r="I100" s="1132" t="s">
        <v>38</v>
      </c>
      <c r="J100" s="1146"/>
      <c r="K100" s="1146"/>
      <c r="L100" s="1134"/>
      <c r="W100" s="6"/>
      <c r="X100" s="6"/>
      <c r="Y100" s="6"/>
      <c r="Z100" s="6"/>
      <c r="AA100" s="280"/>
      <c r="AB100" s="279"/>
      <c r="AC100" s="279"/>
      <c r="AD100" s="280"/>
    </row>
    <row r="101" spans="1:30" ht="15" customHeight="1" x14ac:dyDescent="0.2">
      <c r="A101" s="16"/>
      <c r="B101" s="30"/>
      <c r="C101" s="1163"/>
      <c r="D101" s="1163"/>
      <c r="E101" s="1163"/>
      <c r="F101" s="1163"/>
      <c r="G101" s="1164"/>
      <c r="H101" s="30"/>
      <c r="I101" s="1132" t="s">
        <v>39</v>
      </c>
      <c r="J101" s="1146"/>
      <c r="K101" s="1146"/>
      <c r="L101" s="1134"/>
      <c r="W101" s="6"/>
      <c r="X101" s="6"/>
      <c r="Y101" s="6"/>
      <c r="Z101" s="6"/>
      <c r="AA101" s="280"/>
      <c r="AB101" s="279"/>
      <c r="AC101" s="279"/>
      <c r="AD101" s="280"/>
    </row>
    <row r="102" spans="1:30" ht="15" customHeight="1" x14ac:dyDescent="0.2">
      <c r="A102" s="16"/>
      <c r="B102" s="16"/>
      <c r="C102" s="1130"/>
      <c r="D102" s="1130"/>
      <c r="E102" s="1130"/>
      <c r="F102" s="1130"/>
      <c r="G102" s="1131"/>
      <c r="H102" s="30"/>
      <c r="I102" s="1132" t="s">
        <v>510</v>
      </c>
      <c r="J102" s="1146"/>
      <c r="K102" s="1146"/>
      <c r="L102" s="1134"/>
      <c r="W102" s="6"/>
      <c r="X102" s="6"/>
      <c r="Y102" s="6"/>
      <c r="Z102" s="6"/>
      <c r="AA102" s="280"/>
      <c r="AB102" s="279"/>
      <c r="AC102" s="279"/>
      <c r="AD102" s="280"/>
    </row>
    <row r="103" spans="1:30" ht="15" customHeight="1" x14ac:dyDescent="0.2">
      <c r="A103" s="16"/>
      <c r="B103" s="16"/>
      <c r="C103" s="1130"/>
      <c r="D103" s="1130"/>
      <c r="E103" s="1130"/>
      <c r="F103" s="1130"/>
      <c r="G103" s="1131"/>
      <c r="H103" s="30"/>
      <c r="I103" s="1132"/>
      <c r="J103" s="1146"/>
      <c r="K103" s="1146"/>
      <c r="L103" s="1134"/>
      <c r="W103" s="6"/>
      <c r="X103" s="6"/>
      <c r="Y103" s="6"/>
      <c r="Z103" s="6"/>
      <c r="AA103" s="280"/>
      <c r="AB103" s="279"/>
      <c r="AC103" s="279"/>
      <c r="AD103" s="280"/>
    </row>
    <row r="104" spans="1:30" ht="15" customHeight="1" x14ac:dyDescent="0.2">
      <c r="A104" s="16"/>
      <c r="B104" s="30" t="s">
        <v>33</v>
      </c>
      <c r="C104" s="1148" t="s">
        <v>62</v>
      </c>
      <c r="D104" s="1149"/>
      <c r="E104" s="1149"/>
      <c r="F104" s="1149"/>
      <c r="G104" s="1149"/>
      <c r="H104" s="30" t="s">
        <v>63</v>
      </c>
      <c r="I104" s="1142" t="s">
        <v>511</v>
      </c>
      <c r="J104" s="1133"/>
      <c r="K104" s="1133"/>
      <c r="L104" s="1136"/>
      <c r="W104" s="6"/>
      <c r="X104" s="6"/>
      <c r="Y104" s="6"/>
      <c r="Z104" s="6"/>
      <c r="AA104" s="280"/>
      <c r="AB104" s="279"/>
      <c r="AC104" s="279"/>
      <c r="AD104" s="280"/>
    </row>
    <row r="105" spans="1:30" ht="15" customHeight="1" x14ac:dyDescent="0.2">
      <c r="A105" s="16"/>
      <c r="B105" s="30"/>
      <c r="C105" s="1148" t="s">
        <v>512</v>
      </c>
      <c r="D105" s="1149"/>
      <c r="E105" s="1149"/>
      <c r="F105" s="1149"/>
      <c r="G105" s="1149"/>
      <c r="H105" s="30"/>
      <c r="I105" s="1142" t="s">
        <v>513</v>
      </c>
      <c r="J105" s="1133"/>
      <c r="K105" s="1133"/>
      <c r="L105" s="1136"/>
      <c r="W105" s="6"/>
      <c r="X105" s="6"/>
      <c r="Y105" s="6"/>
      <c r="Z105" s="6"/>
      <c r="AA105" s="280"/>
      <c r="AB105" s="279"/>
      <c r="AC105" s="279"/>
      <c r="AD105" s="280"/>
    </row>
    <row r="106" spans="1:30" ht="15" customHeight="1" x14ac:dyDescent="0.2">
      <c r="A106" s="16"/>
      <c r="B106" s="30"/>
      <c r="C106" s="1148"/>
      <c r="D106" s="1149"/>
      <c r="E106" s="1149"/>
      <c r="F106" s="1149"/>
      <c r="G106" s="1149"/>
      <c r="H106" s="30"/>
      <c r="I106" s="1142" t="s">
        <v>514</v>
      </c>
      <c r="J106" s="1133"/>
      <c r="K106" s="1133"/>
      <c r="L106" s="1136"/>
      <c r="W106" s="6"/>
      <c r="X106" s="6"/>
      <c r="Y106" s="6"/>
      <c r="Z106" s="6"/>
      <c r="AA106" s="280"/>
      <c r="AB106" s="279"/>
      <c r="AC106" s="279"/>
      <c r="AD106" s="280"/>
    </row>
    <row r="107" spans="1:30" ht="15" customHeight="1" x14ac:dyDescent="0.2">
      <c r="A107" s="16"/>
      <c r="B107" s="30"/>
      <c r="C107" s="1148"/>
      <c r="D107" s="1149"/>
      <c r="E107" s="1149"/>
      <c r="F107" s="1149"/>
      <c r="G107" s="1149"/>
      <c r="H107" s="30"/>
      <c r="I107" s="1142" t="s">
        <v>515</v>
      </c>
      <c r="J107" s="1133"/>
      <c r="K107" s="1133"/>
      <c r="L107" s="1136"/>
      <c r="W107" s="6"/>
      <c r="X107" s="6"/>
      <c r="Y107" s="6"/>
      <c r="Z107" s="6"/>
      <c r="AA107" s="280"/>
      <c r="AB107" s="279"/>
      <c r="AC107" s="279"/>
      <c r="AD107" s="280"/>
    </row>
    <row r="108" spans="1:30" ht="15" customHeight="1" x14ac:dyDescent="0.2">
      <c r="A108" s="16"/>
      <c r="B108" s="30"/>
      <c r="C108" s="1148"/>
      <c r="D108" s="1149"/>
      <c r="E108" s="1149"/>
      <c r="F108" s="1149"/>
      <c r="G108" s="1149"/>
      <c r="H108" s="30"/>
      <c r="I108" s="1142"/>
      <c r="J108" s="1133"/>
      <c r="K108" s="1133"/>
      <c r="L108" s="1136"/>
      <c r="W108" s="6"/>
      <c r="X108" s="6"/>
      <c r="Y108" s="6"/>
      <c r="Z108" s="6"/>
      <c r="AA108" s="280"/>
      <c r="AB108" s="279"/>
      <c r="AC108" s="279"/>
      <c r="AD108" s="280"/>
    </row>
    <row r="109" spans="1:30" ht="15" customHeight="1" x14ac:dyDescent="0.2">
      <c r="A109" s="16"/>
      <c r="B109" s="30" t="s">
        <v>33</v>
      </c>
      <c r="C109" s="1147" t="s">
        <v>111</v>
      </c>
      <c r="D109" s="1147"/>
      <c r="E109" s="1147"/>
      <c r="F109" s="1147"/>
      <c r="G109" s="1148"/>
      <c r="H109" s="30" t="s">
        <v>49</v>
      </c>
      <c r="I109" s="1142" t="s">
        <v>112</v>
      </c>
      <c r="J109" s="1133"/>
      <c r="K109" s="1133"/>
      <c r="L109" s="1136"/>
      <c r="W109" s="6"/>
      <c r="X109" s="6"/>
      <c r="Y109" s="6"/>
      <c r="Z109" s="6"/>
      <c r="AA109" s="280"/>
      <c r="AB109" s="279"/>
      <c r="AC109" s="279"/>
      <c r="AD109" s="280"/>
    </row>
    <row r="110" spans="1:30" ht="15" customHeight="1" x14ac:dyDescent="0.2">
      <c r="A110" s="16"/>
      <c r="B110" s="30"/>
      <c r="C110" s="1147" t="s">
        <v>1742</v>
      </c>
      <c r="D110" s="1147"/>
      <c r="E110" s="1147"/>
      <c r="F110" s="1147"/>
      <c r="G110" s="1148"/>
      <c r="H110" s="30"/>
      <c r="I110" s="1142" t="s">
        <v>113</v>
      </c>
      <c r="J110" s="1133"/>
      <c r="K110" s="1133"/>
      <c r="L110" s="1136"/>
      <c r="W110" s="6"/>
      <c r="X110" s="6"/>
      <c r="Y110" s="6"/>
      <c r="Z110" s="6"/>
      <c r="AA110" s="280"/>
      <c r="AB110" s="279"/>
      <c r="AC110" s="279"/>
      <c r="AD110" s="280"/>
    </row>
    <row r="111" spans="1:30" ht="15" customHeight="1" x14ac:dyDescent="0.2">
      <c r="A111" s="16"/>
      <c r="B111" s="30"/>
      <c r="C111" s="1147" t="s">
        <v>1743</v>
      </c>
      <c r="D111" s="1147"/>
      <c r="E111" s="1147"/>
      <c r="F111" s="1147"/>
      <c r="G111" s="1148"/>
      <c r="H111" s="30"/>
      <c r="I111" s="1142" t="s">
        <v>114</v>
      </c>
      <c r="J111" s="1135"/>
      <c r="K111" s="1135"/>
      <c r="L111" s="1136"/>
    </row>
    <row r="112" spans="1:30" ht="15" customHeight="1" x14ac:dyDescent="0.2">
      <c r="A112" s="16"/>
      <c r="B112" s="30"/>
      <c r="C112" s="1147"/>
      <c r="D112" s="1147"/>
      <c r="E112" s="1147"/>
      <c r="F112" s="1147"/>
      <c r="G112" s="1148"/>
      <c r="H112" s="30"/>
      <c r="I112" s="1142" t="s">
        <v>115</v>
      </c>
      <c r="J112" s="1135"/>
      <c r="K112" s="1135"/>
      <c r="L112" s="1136"/>
      <c r="W112" s="6"/>
      <c r="X112" s="6"/>
      <c r="Y112" s="6"/>
      <c r="Z112" s="6"/>
      <c r="AA112" s="280"/>
      <c r="AB112" s="279"/>
      <c r="AC112" s="279"/>
      <c r="AD112" s="280"/>
    </row>
    <row r="113" spans="1:30" ht="15" customHeight="1" x14ac:dyDescent="0.2">
      <c r="A113" s="16"/>
      <c r="B113" s="30"/>
      <c r="C113" s="1147"/>
      <c r="D113" s="1147"/>
      <c r="E113" s="1147"/>
      <c r="F113" s="1147"/>
      <c r="G113" s="1148"/>
      <c r="H113" s="30"/>
      <c r="I113" s="1142"/>
      <c r="J113" s="1133"/>
      <c r="K113" s="1133"/>
      <c r="L113" s="1136"/>
      <c r="W113" s="6"/>
      <c r="X113" s="6"/>
      <c r="Y113" s="6"/>
      <c r="Z113" s="6"/>
      <c r="AA113" s="280"/>
      <c r="AB113" s="279"/>
      <c r="AC113" s="279"/>
      <c r="AD113" s="280"/>
    </row>
    <row r="114" spans="1:30" ht="15" customHeight="1" x14ac:dyDescent="0.2">
      <c r="A114" s="16"/>
      <c r="B114" s="16"/>
      <c r="C114" s="1130"/>
      <c r="D114" s="1130"/>
      <c r="E114" s="1130"/>
      <c r="F114" s="1130"/>
      <c r="G114" s="1131"/>
      <c r="H114" s="30"/>
      <c r="I114" s="1132"/>
      <c r="J114" s="1146"/>
      <c r="K114" s="1146"/>
      <c r="L114" s="1134"/>
      <c r="W114" s="6"/>
      <c r="X114" s="6"/>
      <c r="Y114" s="6"/>
      <c r="Z114" s="6"/>
      <c r="AA114" s="280"/>
      <c r="AB114" s="279"/>
      <c r="AC114" s="279"/>
      <c r="AD114" s="280"/>
    </row>
    <row r="115" spans="1:30" ht="15" customHeight="1" x14ac:dyDescent="0.2">
      <c r="A115" s="16"/>
      <c r="B115" s="30" t="s">
        <v>33</v>
      </c>
      <c r="C115" s="1148" t="s">
        <v>99</v>
      </c>
      <c r="D115" s="1149"/>
      <c r="E115" s="1149"/>
      <c r="F115" s="1149"/>
      <c r="G115" s="1149"/>
      <c r="H115" s="30" t="s">
        <v>100</v>
      </c>
      <c r="I115" s="1142" t="s">
        <v>516</v>
      </c>
      <c r="J115" s="1133"/>
      <c r="K115" s="1133"/>
      <c r="L115" s="1136"/>
      <c r="W115" s="6"/>
      <c r="X115" s="6"/>
      <c r="Y115" s="6"/>
      <c r="Z115" s="6"/>
      <c r="AA115" s="280"/>
      <c r="AB115" s="279"/>
      <c r="AC115" s="279"/>
      <c r="AD115" s="280"/>
    </row>
    <row r="116" spans="1:30" ht="15" customHeight="1" x14ac:dyDescent="0.2">
      <c r="A116" s="16"/>
      <c r="B116" s="30"/>
      <c r="C116" s="1148" t="s">
        <v>1744</v>
      </c>
      <c r="D116" s="1149"/>
      <c r="E116" s="1149"/>
      <c r="F116" s="1149"/>
      <c r="G116" s="1149"/>
      <c r="H116" s="30"/>
      <c r="I116" s="1142" t="s">
        <v>101</v>
      </c>
      <c r="J116" s="1133"/>
      <c r="K116" s="1133"/>
      <c r="L116" s="1136"/>
      <c r="W116" s="6"/>
      <c r="X116" s="6"/>
      <c r="Y116" s="6"/>
      <c r="Z116" s="6"/>
      <c r="AA116" s="280"/>
      <c r="AB116" s="279"/>
      <c r="AC116" s="279"/>
      <c r="AD116" s="280"/>
    </row>
    <row r="117" spans="1:30" ht="15" customHeight="1" x14ac:dyDescent="0.2">
      <c r="A117" s="16"/>
      <c r="B117" s="30"/>
      <c r="C117" s="1148"/>
      <c r="D117" s="1149"/>
      <c r="E117" s="1149"/>
      <c r="F117" s="1149"/>
      <c r="G117" s="1149"/>
      <c r="H117" s="30"/>
      <c r="I117" s="1142"/>
      <c r="J117" s="1133"/>
      <c r="K117" s="1133"/>
      <c r="L117" s="1136"/>
      <c r="W117" s="6"/>
      <c r="X117" s="6"/>
      <c r="Y117" s="6"/>
      <c r="Z117" s="6"/>
      <c r="AA117" s="280"/>
      <c r="AB117" s="279"/>
      <c r="AC117" s="279"/>
      <c r="AD117" s="280"/>
    </row>
    <row r="118" spans="1:30" ht="15" customHeight="1" x14ac:dyDescent="0.2">
      <c r="A118" s="16"/>
      <c r="B118" s="30"/>
      <c r="C118" s="1148"/>
      <c r="D118" s="1149"/>
      <c r="E118" s="1149"/>
      <c r="F118" s="1149"/>
      <c r="G118" s="1149"/>
      <c r="H118" s="30"/>
      <c r="I118" s="1142"/>
      <c r="J118" s="1133"/>
      <c r="K118" s="1133"/>
      <c r="L118" s="1136"/>
      <c r="W118" s="6"/>
      <c r="X118" s="6"/>
      <c r="Y118" s="6"/>
      <c r="Z118" s="6"/>
      <c r="AA118" s="280"/>
      <c r="AB118" s="279"/>
      <c r="AC118" s="279"/>
      <c r="AD118" s="280"/>
    </row>
    <row r="119" spans="1:30" ht="15" customHeight="1" x14ac:dyDescent="0.2">
      <c r="A119" s="16"/>
      <c r="B119" s="30"/>
      <c r="C119" s="1148"/>
      <c r="D119" s="1149"/>
      <c r="E119" s="1149"/>
      <c r="F119" s="1149"/>
      <c r="G119" s="1149"/>
      <c r="H119" s="30"/>
      <c r="I119" s="1142"/>
      <c r="J119" s="1133"/>
      <c r="K119" s="1133"/>
      <c r="L119" s="1136"/>
      <c r="W119" s="6"/>
      <c r="X119" s="6"/>
      <c r="Y119" s="6"/>
      <c r="Z119" s="6"/>
      <c r="AA119" s="280"/>
      <c r="AB119" s="279"/>
      <c r="AC119" s="279"/>
      <c r="AD119" s="280"/>
    </row>
    <row r="120" spans="1:30" ht="15" customHeight="1" x14ac:dyDescent="0.2">
      <c r="A120" s="16"/>
      <c r="B120" s="16"/>
      <c r="C120" s="1130"/>
      <c r="D120" s="1130"/>
      <c r="E120" s="1130"/>
      <c r="F120" s="1130"/>
      <c r="G120" s="1131"/>
      <c r="H120" s="30"/>
      <c r="I120" s="1132"/>
      <c r="J120" s="1146"/>
      <c r="K120" s="1146"/>
      <c r="L120" s="1134"/>
      <c r="W120" s="6"/>
      <c r="X120" s="6"/>
      <c r="Y120" s="6"/>
      <c r="Z120" s="6"/>
      <c r="AA120" s="280"/>
      <c r="AB120" s="279"/>
      <c r="AC120" s="279"/>
      <c r="AD120" s="280"/>
    </row>
    <row r="121" spans="1:30" ht="15" customHeight="1" x14ac:dyDescent="0.2">
      <c r="A121" s="16"/>
      <c r="B121" s="30" t="s">
        <v>33</v>
      </c>
      <c r="C121" s="1147" t="s">
        <v>123</v>
      </c>
      <c r="D121" s="1147"/>
      <c r="E121" s="1147"/>
      <c r="F121" s="1147"/>
      <c r="G121" s="1148"/>
      <c r="H121" s="30" t="s">
        <v>49</v>
      </c>
      <c r="I121" s="1142" t="s">
        <v>517</v>
      </c>
      <c r="J121" s="1135"/>
      <c r="K121" s="1135"/>
      <c r="L121" s="1136"/>
      <c r="W121" s="6"/>
      <c r="X121" s="6"/>
      <c r="Y121" s="6"/>
      <c r="Z121" s="6"/>
      <c r="AA121" s="280"/>
      <c r="AB121" s="279"/>
      <c r="AC121" s="279"/>
      <c r="AD121" s="280"/>
    </row>
    <row r="122" spans="1:30" ht="15" customHeight="1" x14ac:dyDescent="0.2">
      <c r="A122" s="16"/>
      <c r="B122" s="30"/>
      <c r="C122" s="1147" t="s">
        <v>518</v>
      </c>
      <c r="D122" s="1147"/>
      <c r="E122" s="1147"/>
      <c r="F122" s="1147"/>
      <c r="G122" s="1148"/>
      <c r="H122" s="30"/>
      <c r="I122" s="1142" t="s">
        <v>519</v>
      </c>
      <c r="J122" s="1135"/>
      <c r="K122" s="1135"/>
      <c r="L122" s="1136"/>
      <c r="W122" s="6"/>
      <c r="X122" s="6"/>
      <c r="Y122" s="6"/>
      <c r="Z122" s="6"/>
      <c r="AA122" s="280"/>
      <c r="AB122" s="279"/>
      <c r="AC122" s="279"/>
      <c r="AD122" s="280"/>
    </row>
    <row r="123" spans="1:30" ht="15" customHeight="1" x14ac:dyDescent="0.2">
      <c r="A123" s="16"/>
      <c r="B123" s="30"/>
      <c r="C123" s="1147"/>
      <c r="D123" s="1147"/>
      <c r="E123" s="1147"/>
      <c r="F123" s="1147"/>
      <c r="G123" s="1148"/>
      <c r="H123" s="30"/>
      <c r="I123" s="1160" t="s">
        <v>520</v>
      </c>
      <c r="J123" s="1161"/>
      <c r="K123" s="1161"/>
      <c r="L123" s="1162"/>
      <c r="W123" s="6"/>
      <c r="X123" s="6"/>
      <c r="Y123" s="6"/>
      <c r="Z123" s="6"/>
      <c r="AA123" s="280"/>
      <c r="AB123" s="279"/>
      <c r="AC123" s="279"/>
      <c r="AD123" s="280"/>
    </row>
    <row r="124" spans="1:30" ht="15" customHeight="1" x14ac:dyDescent="0.2">
      <c r="A124" s="16"/>
      <c r="B124" s="30"/>
      <c r="C124" s="1147"/>
      <c r="D124" s="1147"/>
      <c r="E124" s="1147"/>
      <c r="F124" s="1147"/>
      <c r="G124" s="1148"/>
      <c r="H124" s="30"/>
      <c r="I124" s="1142"/>
      <c r="J124" s="1135"/>
      <c r="K124" s="1135"/>
      <c r="L124" s="1136"/>
      <c r="W124" s="6"/>
      <c r="X124" s="6"/>
      <c r="Y124" s="6"/>
      <c r="Z124" s="6"/>
      <c r="AA124" s="280"/>
      <c r="AB124" s="279"/>
      <c r="AC124" s="279"/>
      <c r="AD124" s="280"/>
    </row>
    <row r="125" spans="1:30" ht="15" customHeight="1" x14ac:dyDescent="0.2">
      <c r="A125" s="16"/>
      <c r="B125" s="30" t="s">
        <v>33</v>
      </c>
      <c r="C125" s="1147" t="s">
        <v>121</v>
      </c>
      <c r="D125" s="1147"/>
      <c r="E125" s="1147"/>
      <c r="F125" s="1147"/>
      <c r="G125" s="1148"/>
      <c r="H125" s="30" t="s">
        <v>63</v>
      </c>
      <c r="I125" s="1142" t="s">
        <v>122</v>
      </c>
      <c r="J125" s="1135"/>
      <c r="K125" s="1135"/>
      <c r="L125" s="1136"/>
      <c r="W125" s="6"/>
      <c r="X125" s="6"/>
      <c r="Y125" s="6"/>
      <c r="Z125" s="6"/>
      <c r="AA125" s="280"/>
      <c r="AB125" s="279"/>
      <c r="AC125" s="279"/>
      <c r="AD125" s="280"/>
    </row>
    <row r="126" spans="1:30" ht="15" customHeight="1" x14ac:dyDescent="0.2">
      <c r="A126" s="16"/>
      <c r="B126" s="30"/>
      <c r="C126" s="1147" t="s">
        <v>1745</v>
      </c>
      <c r="D126" s="1147"/>
      <c r="E126" s="1147"/>
      <c r="F126" s="1147"/>
      <c r="G126" s="1148"/>
      <c r="H126" s="30"/>
      <c r="I126" s="1142" t="s">
        <v>521</v>
      </c>
      <c r="J126" s="1135"/>
      <c r="K126" s="1135"/>
      <c r="L126" s="1136"/>
      <c r="W126" s="6"/>
      <c r="X126" s="6"/>
      <c r="Y126" s="6"/>
      <c r="Z126" s="6"/>
      <c r="AA126" s="280"/>
      <c r="AB126" s="279"/>
      <c r="AC126" s="279"/>
      <c r="AD126" s="280"/>
    </row>
    <row r="127" spans="1:30" ht="15" customHeight="1" x14ac:dyDescent="0.2">
      <c r="A127" s="16"/>
      <c r="B127" s="30"/>
      <c r="C127" s="1147"/>
      <c r="D127" s="1147"/>
      <c r="E127" s="1147"/>
      <c r="F127" s="1147"/>
      <c r="G127" s="1148"/>
      <c r="H127" s="30"/>
      <c r="I127" s="1142" t="s">
        <v>522</v>
      </c>
      <c r="J127" s="1135"/>
      <c r="K127" s="1135"/>
      <c r="L127" s="1136"/>
    </row>
    <row r="128" spans="1:30" ht="15" customHeight="1" x14ac:dyDescent="0.2">
      <c r="A128" s="16"/>
      <c r="B128" s="30"/>
      <c r="C128" s="1147"/>
      <c r="D128" s="1147"/>
      <c r="E128" s="1147"/>
      <c r="F128" s="1147"/>
      <c r="G128" s="1148"/>
      <c r="H128" s="30"/>
      <c r="I128" s="1142" t="s">
        <v>523</v>
      </c>
      <c r="J128" s="1135"/>
      <c r="K128" s="1135"/>
      <c r="L128" s="1136"/>
      <c r="W128" s="6"/>
      <c r="X128" s="6"/>
      <c r="Y128" s="6"/>
      <c r="Z128" s="6"/>
      <c r="AA128" s="280"/>
      <c r="AB128" s="279"/>
      <c r="AC128" s="279"/>
      <c r="AD128" s="280"/>
    </row>
    <row r="129" spans="1:30" ht="15" customHeight="1" x14ac:dyDescent="0.2">
      <c r="A129" s="16"/>
      <c r="B129" s="30"/>
      <c r="C129" s="1147"/>
      <c r="D129" s="1147"/>
      <c r="E129" s="1147"/>
      <c r="F129" s="1147"/>
      <c r="G129" s="1148"/>
      <c r="H129" s="30"/>
      <c r="I129" s="1142"/>
      <c r="J129" s="1135"/>
      <c r="K129" s="1135"/>
      <c r="L129" s="1136"/>
      <c r="W129" s="6"/>
      <c r="X129" s="6"/>
      <c r="Y129" s="6"/>
      <c r="Z129" s="6"/>
      <c r="AA129" s="280"/>
      <c r="AB129" s="279"/>
      <c r="AC129" s="279"/>
      <c r="AD129" s="280"/>
    </row>
    <row r="130" spans="1:30" ht="15" customHeight="1" x14ac:dyDescent="0.2">
      <c r="A130" s="16"/>
      <c r="B130" s="30" t="s">
        <v>33</v>
      </c>
      <c r="C130" s="1147" t="s">
        <v>116</v>
      </c>
      <c r="D130" s="1147"/>
      <c r="E130" s="1147"/>
      <c r="F130" s="1147"/>
      <c r="G130" s="1148"/>
      <c r="H130" s="30" t="s">
        <v>63</v>
      </c>
      <c r="I130" s="1142" t="s">
        <v>117</v>
      </c>
      <c r="J130" s="1135"/>
      <c r="K130" s="1135"/>
      <c r="L130" s="1136"/>
      <c r="W130" s="6"/>
      <c r="X130" s="6"/>
      <c r="Y130" s="6"/>
      <c r="Z130" s="6"/>
      <c r="AA130" s="280"/>
      <c r="AB130" s="279"/>
      <c r="AC130" s="279"/>
      <c r="AD130" s="280"/>
    </row>
    <row r="131" spans="1:30" ht="15" customHeight="1" x14ac:dyDescent="0.2">
      <c r="A131" s="16"/>
      <c r="B131" s="30"/>
      <c r="C131" s="1147" t="s">
        <v>524</v>
      </c>
      <c r="D131" s="1147"/>
      <c r="E131" s="1147"/>
      <c r="F131" s="1147"/>
      <c r="G131" s="1148"/>
      <c r="H131" s="30"/>
      <c r="I131" s="1142" t="s">
        <v>118</v>
      </c>
      <c r="J131" s="1135"/>
      <c r="K131" s="1135"/>
      <c r="L131" s="1136"/>
      <c r="W131" s="6"/>
      <c r="X131" s="6"/>
      <c r="Y131" s="6"/>
      <c r="Z131" s="6"/>
      <c r="AA131" s="280"/>
      <c r="AB131" s="279"/>
      <c r="AC131" s="279"/>
      <c r="AD131" s="280"/>
    </row>
    <row r="132" spans="1:30" ht="15" customHeight="1" x14ac:dyDescent="0.2">
      <c r="A132" s="16"/>
      <c r="B132" s="30"/>
      <c r="C132" s="1147"/>
      <c r="D132" s="1147"/>
      <c r="E132" s="1147"/>
      <c r="F132" s="1147"/>
      <c r="G132" s="1148"/>
      <c r="H132" s="30"/>
      <c r="I132" s="1142" t="s">
        <v>119</v>
      </c>
      <c r="J132" s="1135"/>
      <c r="K132" s="1135"/>
      <c r="L132" s="1136"/>
      <c r="W132" s="6"/>
      <c r="X132" s="6"/>
      <c r="Y132" s="6"/>
      <c r="Z132" s="6"/>
      <c r="AA132" s="1135"/>
      <c r="AB132" s="1133"/>
      <c r="AC132" s="1133"/>
      <c r="AD132" s="1135"/>
    </row>
    <row r="133" spans="1:30" ht="15" customHeight="1" x14ac:dyDescent="0.2">
      <c r="A133" s="16"/>
      <c r="B133" s="30"/>
      <c r="C133" s="1147"/>
      <c r="D133" s="1147"/>
      <c r="E133" s="1147"/>
      <c r="F133" s="1147"/>
      <c r="G133" s="1148"/>
      <c r="H133" s="30"/>
      <c r="I133" s="1142" t="s">
        <v>120</v>
      </c>
      <c r="J133" s="1135"/>
      <c r="K133" s="1135"/>
      <c r="L133" s="1136"/>
      <c r="W133" s="6"/>
      <c r="X133" s="6"/>
      <c r="Y133" s="6"/>
      <c r="Z133" s="6"/>
      <c r="AA133" s="280"/>
      <c r="AB133" s="279"/>
      <c r="AC133" s="279"/>
      <c r="AD133" s="280"/>
    </row>
    <row r="134" spans="1:30" ht="15" customHeight="1" x14ac:dyDescent="0.2">
      <c r="A134" s="31"/>
      <c r="B134" s="32"/>
      <c r="C134" s="1152"/>
      <c r="D134" s="1152"/>
      <c r="E134" s="1152"/>
      <c r="F134" s="1152"/>
      <c r="G134" s="1153"/>
      <c r="H134" s="32"/>
      <c r="I134" s="1127"/>
      <c r="J134" s="1154"/>
      <c r="K134" s="1154"/>
      <c r="L134" s="1129"/>
      <c r="W134" s="6"/>
      <c r="X134" s="6"/>
      <c r="Y134" s="6"/>
      <c r="Z134" s="6"/>
      <c r="AA134" s="280"/>
      <c r="AB134" s="279"/>
      <c r="AC134" s="279"/>
      <c r="AD134" s="280"/>
    </row>
    <row r="135" spans="1:30" ht="15" customHeight="1" x14ac:dyDescent="0.2">
      <c r="A135" s="33"/>
      <c r="B135" s="187" t="s">
        <v>33</v>
      </c>
      <c r="C135" s="1155" t="s">
        <v>102</v>
      </c>
      <c r="D135" s="1156"/>
      <c r="E135" s="1156"/>
      <c r="F135" s="1156"/>
      <c r="G135" s="1156"/>
      <c r="H135" s="187" t="s">
        <v>103</v>
      </c>
      <c r="I135" s="1157" t="s">
        <v>32</v>
      </c>
      <c r="J135" s="1158"/>
      <c r="K135" s="1158"/>
      <c r="L135" s="1159"/>
      <c r="W135" s="6"/>
      <c r="X135" s="6"/>
      <c r="Y135" s="6"/>
      <c r="Z135" s="6"/>
      <c r="AA135" s="280"/>
      <c r="AB135" s="279"/>
      <c r="AC135" s="279"/>
      <c r="AD135" s="280"/>
    </row>
    <row r="136" spans="1:30" ht="15" customHeight="1" x14ac:dyDescent="0.2">
      <c r="A136" s="16"/>
      <c r="B136" s="30"/>
      <c r="C136" s="1148" t="s">
        <v>104</v>
      </c>
      <c r="D136" s="1149"/>
      <c r="E136" s="1149"/>
      <c r="F136" s="1149"/>
      <c r="G136" s="1149"/>
      <c r="H136" s="30"/>
      <c r="I136" s="1142" t="s">
        <v>105</v>
      </c>
      <c r="J136" s="1133"/>
      <c r="K136" s="1133"/>
      <c r="L136" s="1136"/>
      <c r="W136" s="6"/>
      <c r="X136" s="6"/>
      <c r="Y136" s="6"/>
      <c r="Z136" s="6"/>
      <c r="AA136" s="280"/>
      <c r="AB136" s="279"/>
      <c r="AC136" s="279"/>
      <c r="AD136" s="280"/>
    </row>
    <row r="137" spans="1:30" ht="15" customHeight="1" x14ac:dyDescent="0.2">
      <c r="A137" s="16"/>
      <c r="B137" s="30"/>
      <c r="C137" s="1148" t="s">
        <v>1746</v>
      </c>
      <c r="D137" s="1149"/>
      <c r="E137" s="1149"/>
      <c r="F137" s="1149"/>
      <c r="G137" s="1149"/>
      <c r="H137" s="30"/>
      <c r="I137" s="1150" t="s">
        <v>106</v>
      </c>
      <c r="J137" s="1144"/>
      <c r="K137" s="1144"/>
      <c r="L137" s="1151"/>
      <c r="W137" s="6"/>
      <c r="X137" s="6"/>
      <c r="Y137" s="6"/>
      <c r="Z137" s="6"/>
      <c r="AA137" s="280"/>
      <c r="AB137" s="279"/>
      <c r="AC137" s="279"/>
      <c r="AD137" s="280"/>
    </row>
    <row r="138" spans="1:30" ht="15" customHeight="1" x14ac:dyDescent="0.2">
      <c r="A138" s="16"/>
      <c r="B138" s="30"/>
      <c r="C138" s="1148" t="s">
        <v>109</v>
      </c>
      <c r="D138" s="1149"/>
      <c r="E138" s="1149"/>
      <c r="F138" s="1149"/>
      <c r="G138" s="1149"/>
      <c r="H138" s="30"/>
      <c r="I138" s="1150" t="s">
        <v>107</v>
      </c>
      <c r="J138" s="1144"/>
      <c r="K138" s="1144"/>
      <c r="L138" s="1151"/>
      <c r="W138" s="6"/>
      <c r="X138" s="6"/>
      <c r="Y138" s="6"/>
      <c r="Z138" s="6"/>
      <c r="AA138" s="280"/>
      <c r="AB138" s="279"/>
      <c r="AC138" s="279"/>
      <c r="AD138" s="280"/>
    </row>
    <row r="139" spans="1:30" ht="15" customHeight="1" x14ac:dyDescent="0.2">
      <c r="A139" s="16"/>
      <c r="B139" s="30"/>
      <c r="C139" s="1148"/>
      <c r="D139" s="1149"/>
      <c r="E139" s="1149"/>
      <c r="F139" s="1149"/>
      <c r="G139" s="1149"/>
      <c r="H139" s="30"/>
      <c r="I139" s="1142" t="s">
        <v>108</v>
      </c>
      <c r="J139" s="1133"/>
      <c r="K139" s="1133"/>
      <c r="L139" s="1136"/>
      <c r="W139" s="6"/>
      <c r="X139" s="6"/>
      <c r="Y139" s="6"/>
      <c r="Z139" s="6"/>
      <c r="AA139" s="280"/>
      <c r="AB139" s="279"/>
      <c r="AC139" s="279"/>
      <c r="AD139" s="280"/>
    </row>
    <row r="140" spans="1:30" ht="15" customHeight="1" x14ac:dyDescent="0.2">
      <c r="A140" s="16"/>
      <c r="B140" s="30"/>
      <c r="C140" s="1148"/>
      <c r="D140" s="1149"/>
      <c r="E140" s="1149"/>
      <c r="F140" s="1149"/>
      <c r="G140" s="1149"/>
      <c r="H140" s="30"/>
      <c r="I140" s="1142" t="s">
        <v>110</v>
      </c>
      <c r="J140" s="1133"/>
      <c r="K140" s="1133"/>
      <c r="L140" s="1136"/>
      <c r="W140" s="6"/>
      <c r="X140" s="6"/>
      <c r="Y140" s="6"/>
      <c r="Z140" s="6"/>
      <c r="AA140" s="280"/>
      <c r="AB140" s="279"/>
      <c r="AC140" s="279"/>
      <c r="AD140" s="280"/>
    </row>
    <row r="141" spans="1:30" ht="15" customHeight="1" x14ac:dyDescent="0.2">
      <c r="A141" s="16"/>
      <c r="B141" s="30"/>
      <c r="C141" s="1148"/>
      <c r="D141" s="1149"/>
      <c r="E141" s="1149"/>
      <c r="F141" s="1149"/>
      <c r="G141" s="1149"/>
      <c r="H141" s="30"/>
      <c r="I141" s="1142"/>
      <c r="J141" s="1133"/>
      <c r="K141" s="1133"/>
      <c r="L141" s="1136"/>
      <c r="W141" s="6"/>
      <c r="X141" s="6"/>
      <c r="Y141" s="6"/>
      <c r="Z141" s="6"/>
      <c r="AA141" s="280"/>
      <c r="AB141" s="279"/>
      <c r="AC141" s="279"/>
      <c r="AD141" s="280"/>
    </row>
    <row r="142" spans="1:30" ht="15" customHeight="1" x14ac:dyDescent="0.2">
      <c r="A142" s="16"/>
      <c r="B142" s="30"/>
      <c r="C142" s="1148"/>
      <c r="D142" s="1149"/>
      <c r="E142" s="1149"/>
      <c r="F142" s="1149"/>
      <c r="G142" s="1149"/>
      <c r="H142" s="30"/>
      <c r="I142" s="1142"/>
      <c r="J142" s="1133"/>
      <c r="K142" s="1133"/>
      <c r="L142" s="1136"/>
      <c r="W142" s="6"/>
      <c r="X142" s="6"/>
      <c r="Y142" s="6"/>
      <c r="Z142" s="6"/>
      <c r="AA142" s="280"/>
      <c r="AB142" s="279"/>
      <c r="AC142" s="279"/>
      <c r="AD142" s="280"/>
    </row>
    <row r="143" spans="1:30" ht="15" customHeight="1" x14ac:dyDescent="0.2">
      <c r="A143" s="16"/>
      <c r="B143" s="30" t="s">
        <v>33</v>
      </c>
      <c r="C143" s="1147" t="s">
        <v>124</v>
      </c>
      <c r="D143" s="1147"/>
      <c r="E143" s="1147"/>
      <c r="F143" s="1147"/>
      <c r="G143" s="1148"/>
      <c r="H143" s="30" t="s">
        <v>47</v>
      </c>
      <c r="I143" s="1142" t="s">
        <v>125</v>
      </c>
      <c r="J143" s="1135"/>
      <c r="K143" s="1135"/>
      <c r="L143" s="1136"/>
      <c r="W143" s="6"/>
      <c r="X143" s="6"/>
      <c r="Y143" s="6"/>
      <c r="Z143" s="6"/>
      <c r="AA143" s="280"/>
      <c r="AB143" s="279"/>
      <c r="AC143" s="279"/>
      <c r="AD143" s="280"/>
    </row>
    <row r="144" spans="1:30" ht="15" customHeight="1" x14ac:dyDescent="0.2">
      <c r="A144" s="16"/>
      <c r="B144" s="30"/>
      <c r="C144" s="1147" t="s">
        <v>525</v>
      </c>
      <c r="D144" s="1147"/>
      <c r="E144" s="1147"/>
      <c r="F144" s="1147"/>
      <c r="G144" s="1148"/>
      <c r="H144" s="30"/>
      <c r="I144" s="1142"/>
      <c r="J144" s="1135"/>
      <c r="K144" s="1135"/>
      <c r="L144" s="1136"/>
      <c r="W144" s="6"/>
      <c r="X144" s="6"/>
      <c r="Y144" s="6"/>
      <c r="Z144" s="6"/>
      <c r="AA144" s="280"/>
      <c r="AB144" s="279"/>
      <c r="AC144" s="279"/>
      <c r="AD144" s="280"/>
    </row>
    <row r="145" spans="1:30" ht="15" customHeight="1" x14ac:dyDescent="0.2">
      <c r="A145" s="16"/>
      <c r="B145" s="30"/>
      <c r="C145" s="1147" t="s">
        <v>1873</v>
      </c>
      <c r="D145" s="1147"/>
      <c r="E145" s="1147"/>
      <c r="F145" s="1147"/>
      <c r="G145" s="1148"/>
      <c r="H145" s="30"/>
      <c r="I145" s="1142"/>
      <c r="J145" s="1135"/>
      <c r="K145" s="1135"/>
      <c r="L145" s="1136"/>
      <c r="W145" s="6"/>
      <c r="X145" s="6"/>
      <c r="Y145" s="6"/>
      <c r="Z145" s="6"/>
      <c r="AA145" s="280"/>
      <c r="AB145" s="279"/>
      <c r="AC145" s="279"/>
      <c r="AD145" s="280"/>
    </row>
    <row r="146" spans="1:30" ht="15" customHeight="1" x14ac:dyDescent="0.2">
      <c r="A146" s="16"/>
      <c r="B146" s="30"/>
      <c r="C146" s="1147" t="s">
        <v>526</v>
      </c>
      <c r="D146" s="1147"/>
      <c r="E146" s="1147"/>
      <c r="F146" s="1147"/>
      <c r="G146" s="1148"/>
      <c r="H146" s="30"/>
      <c r="I146" s="1142"/>
      <c r="J146" s="1135"/>
      <c r="K146" s="1135"/>
      <c r="L146" s="1136"/>
      <c r="W146" s="6"/>
      <c r="X146" s="6"/>
      <c r="Y146" s="6"/>
      <c r="Z146" s="6"/>
      <c r="AA146" s="280"/>
      <c r="AB146" s="279"/>
      <c r="AC146" s="279"/>
      <c r="AD146" s="280"/>
    </row>
    <row r="147" spans="1:30" ht="15" customHeight="1" x14ac:dyDescent="0.2">
      <c r="A147" s="16"/>
      <c r="B147" s="30"/>
      <c r="C147" s="1147" t="s">
        <v>527</v>
      </c>
      <c r="D147" s="1147"/>
      <c r="E147" s="1147"/>
      <c r="F147" s="1147"/>
      <c r="G147" s="1148"/>
      <c r="H147" s="30"/>
      <c r="I147" s="1142"/>
      <c r="J147" s="1135"/>
      <c r="K147" s="1135"/>
      <c r="L147" s="1136"/>
      <c r="W147" s="6"/>
      <c r="X147" s="6"/>
      <c r="Y147" s="6"/>
      <c r="Z147" s="6"/>
      <c r="AA147" s="280"/>
      <c r="AB147" s="279"/>
      <c r="AC147" s="279"/>
      <c r="AD147" s="280"/>
    </row>
    <row r="148" spans="1:30" ht="15" customHeight="1" x14ac:dyDescent="0.2">
      <c r="A148" s="16"/>
      <c r="B148" s="30"/>
      <c r="C148" s="1147"/>
      <c r="D148" s="1147"/>
      <c r="E148" s="1147"/>
      <c r="F148" s="1147"/>
      <c r="G148" s="1148"/>
      <c r="H148" s="30"/>
      <c r="I148" s="1142"/>
      <c r="J148" s="1135"/>
      <c r="K148" s="1135"/>
      <c r="L148" s="1136"/>
      <c r="W148" s="6"/>
      <c r="X148" s="6"/>
      <c r="Y148" s="6"/>
      <c r="Z148" s="6"/>
      <c r="AA148" s="280"/>
      <c r="AB148" s="279"/>
      <c r="AC148" s="279"/>
      <c r="AD148" s="280"/>
    </row>
    <row r="149" spans="1:30" ht="15" customHeight="1" x14ac:dyDescent="0.2">
      <c r="A149" s="16"/>
      <c r="B149" s="30"/>
      <c r="C149" s="1147"/>
      <c r="D149" s="1147"/>
      <c r="E149" s="1147"/>
      <c r="F149" s="1147"/>
      <c r="G149" s="1148"/>
      <c r="H149" s="30"/>
      <c r="I149" s="1142"/>
      <c r="J149" s="1135"/>
      <c r="K149" s="1135"/>
      <c r="L149" s="1136"/>
      <c r="W149" s="6"/>
      <c r="X149" s="6"/>
      <c r="Y149" s="6"/>
      <c r="Z149" s="6"/>
      <c r="AA149" s="280"/>
      <c r="AB149" s="279"/>
      <c r="AC149" s="279"/>
      <c r="AD149" s="280"/>
    </row>
    <row r="150" spans="1:30" ht="15" customHeight="1" x14ac:dyDescent="0.2">
      <c r="A150" s="16"/>
      <c r="B150" s="30"/>
      <c r="C150" s="1147"/>
      <c r="D150" s="1147"/>
      <c r="E150" s="1147"/>
      <c r="F150" s="1147"/>
      <c r="G150" s="1148"/>
      <c r="H150" s="30"/>
      <c r="I150" s="1142"/>
      <c r="J150" s="1135"/>
      <c r="K150" s="1135"/>
      <c r="L150" s="1136"/>
      <c r="W150" s="6"/>
      <c r="X150" s="6"/>
      <c r="Y150" s="6"/>
      <c r="Z150" s="6"/>
      <c r="AA150" s="280"/>
      <c r="AB150" s="279"/>
      <c r="AC150" s="279"/>
      <c r="AD150" s="280"/>
    </row>
    <row r="151" spans="1:30" ht="15" customHeight="1" x14ac:dyDescent="0.2">
      <c r="A151" s="16"/>
      <c r="B151" s="30"/>
      <c r="C151" s="1147"/>
      <c r="D151" s="1147"/>
      <c r="E151" s="1147"/>
      <c r="F151" s="1147"/>
      <c r="G151" s="1148"/>
      <c r="H151" s="30"/>
      <c r="I151" s="1142"/>
      <c r="J151" s="1135"/>
      <c r="K151" s="1135"/>
      <c r="L151" s="1136"/>
      <c r="W151" s="6"/>
      <c r="X151" s="6"/>
      <c r="Y151" s="6"/>
      <c r="Z151" s="6"/>
      <c r="AA151" s="280"/>
      <c r="AB151" s="279"/>
      <c r="AC151" s="279"/>
      <c r="AD151" s="280"/>
    </row>
    <row r="152" spans="1:30" ht="15" customHeight="1" x14ac:dyDescent="0.2">
      <c r="A152" s="16"/>
      <c r="B152" s="30"/>
      <c r="C152" s="1148"/>
      <c r="D152" s="1149"/>
      <c r="E152" s="1149"/>
      <c r="F152" s="1149"/>
      <c r="G152" s="1149"/>
      <c r="H152" s="30"/>
      <c r="I152" s="1142"/>
      <c r="J152" s="1133"/>
      <c r="K152" s="1133"/>
      <c r="L152" s="1136"/>
      <c r="W152" s="6"/>
      <c r="X152" s="6"/>
      <c r="Y152" s="6"/>
      <c r="Z152" s="6"/>
      <c r="AA152" s="280"/>
      <c r="AB152" s="279"/>
      <c r="AC152" s="279"/>
      <c r="AD152" s="280"/>
    </row>
    <row r="153" spans="1:30" ht="15" customHeight="1" x14ac:dyDescent="0.2">
      <c r="A153" s="16"/>
      <c r="B153" s="187" t="s">
        <v>29</v>
      </c>
      <c r="C153" s="1137" t="s">
        <v>528</v>
      </c>
      <c r="D153" s="1137"/>
      <c r="E153" s="1137"/>
      <c r="F153" s="1137"/>
      <c r="G153" s="1138"/>
      <c r="H153" s="187"/>
      <c r="I153" s="1139"/>
      <c r="J153" s="1140"/>
      <c r="K153" s="1140"/>
      <c r="L153" s="1141"/>
      <c r="W153" s="6"/>
      <c r="X153" s="6"/>
      <c r="Y153" s="6"/>
      <c r="Z153" s="6"/>
      <c r="AA153" s="280"/>
      <c r="AB153" s="279"/>
      <c r="AC153" s="279"/>
      <c r="AD153" s="280"/>
    </row>
    <row r="154" spans="1:30" ht="15" customHeight="1" x14ac:dyDescent="0.2">
      <c r="A154" s="16"/>
      <c r="B154" s="16" t="s">
        <v>33</v>
      </c>
      <c r="C154" s="1130" t="s">
        <v>529</v>
      </c>
      <c r="D154" s="1130"/>
      <c r="E154" s="1130"/>
      <c r="F154" s="1130"/>
      <c r="G154" s="1131"/>
      <c r="H154" s="30" t="s">
        <v>530</v>
      </c>
      <c r="I154" s="1132" t="s">
        <v>40</v>
      </c>
      <c r="J154" s="1133"/>
      <c r="K154" s="1133"/>
      <c r="L154" s="1134"/>
      <c r="W154" s="6"/>
      <c r="X154" s="6"/>
      <c r="Y154" s="6"/>
      <c r="Z154" s="6"/>
      <c r="AA154" s="280"/>
      <c r="AB154" s="279"/>
      <c r="AC154" s="279"/>
      <c r="AD154" s="280"/>
    </row>
    <row r="155" spans="1:30" ht="15" customHeight="1" x14ac:dyDescent="0.2">
      <c r="A155" s="16"/>
      <c r="B155" s="16"/>
      <c r="C155" s="1130" t="s">
        <v>35</v>
      </c>
      <c r="D155" s="1130"/>
      <c r="E155" s="1130"/>
      <c r="F155" s="1130"/>
      <c r="G155" s="1131"/>
      <c r="H155" s="30"/>
      <c r="I155" s="1132" t="s">
        <v>531</v>
      </c>
      <c r="J155" s="1133"/>
      <c r="K155" s="1133"/>
      <c r="L155" s="1134"/>
      <c r="W155" s="6"/>
      <c r="X155" s="6"/>
      <c r="Y155" s="6"/>
      <c r="Z155" s="6"/>
      <c r="AA155" s="280"/>
      <c r="AB155" s="279"/>
      <c r="AC155" s="279"/>
      <c r="AD155" s="280"/>
    </row>
    <row r="156" spans="1:30" ht="15" customHeight="1" x14ac:dyDescent="0.2">
      <c r="A156" s="16"/>
      <c r="B156" s="30"/>
      <c r="C156" s="1130" t="s">
        <v>532</v>
      </c>
      <c r="D156" s="1130"/>
      <c r="E156" s="1130"/>
      <c r="F156" s="1130"/>
      <c r="G156" s="1131"/>
      <c r="H156" s="30"/>
      <c r="I156" s="1132" t="s">
        <v>43</v>
      </c>
      <c r="J156" s="1133"/>
      <c r="K156" s="1133"/>
      <c r="L156" s="1134"/>
      <c r="W156" s="6"/>
      <c r="X156" s="6"/>
      <c r="Y156" s="6"/>
      <c r="Z156" s="6"/>
      <c r="AA156" s="280"/>
      <c r="AB156" s="279"/>
      <c r="AC156" s="279"/>
      <c r="AD156" s="280"/>
    </row>
    <row r="157" spans="1:30" ht="15" customHeight="1" x14ac:dyDescent="0.2">
      <c r="A157" s="16"/>
      <c r="B157" s="30"/>
      <c r="C157" s="1130"/>
      <c r="D157" s="1130"/>
      <c r="E157" s="1130"/>
      <c r="F157" s="1130"/>
      <c r="G157" s="1131"/>
      <c r="H157" s="30"/>
      <c r="I157" s="1132" t="s">
        <v>44</v>
      </c>
      <c r="J157" s="1133"/>
      <c r="K157" s="1133"/>
      <c r="L157" s="1134"/>
      <c r="W157" s="6"/>
      <c r="X157" s="6"/>
      <c r="Y157" s="6"/>
      <c r="Z157" s="6"/>
      <c r="AA157" s="280"/>
      <c r="AB157" s="279"/>
      <c r="AC157" s="279"/>
      <c r="AD157" s="280"/>
    </row>
    <row r="158" spans="1:30" ht="15" customHeight="1" x14ac:dyDescent="0.2">
      <c r="A158" s="16"/>
      <c r="B158" s="16"/>
      <c r="C158" s="1130"/>
      <c r="D158" s="1130"/>
      <c r="E158" s="1130"/>
      <c r="F158" s="1130"/>
      <c r="G158" s="1131"/>
      <c r="H158" s="30"/>
      <c r="I158" s="1132"/>
      <c r="J158" s="1146"/>
      <c r="K158" s="1146"/>
      <c r="L158" s="1134"/>
      <c r="W158" s="6"/>
      <c r="X158" s="6"/>
      <c r="Y158" s="6"/>
      <c r="Z158" s="6"/>
      <c r="AA158" s="280"/>
      <c r="AB158" s="279"/>
      <c r="AC158" s="279"/>
      <c r="AD158" s="280"/>
    </row>
    <row r="159" spans="1:30" ht="15" customHeight="1" x14ac:dyDescent="0.2">
      <c r="A159" s="16"/>
      <c r="B159" s="16" t="s">
        <v>33</v>
      </c>
      <c r="C159" s="1130" t="s">
        <v>533</v>
      </c>
      <c r="D159" s="1130"/>
      <c r="E159" s="1130"/>
      <c r="F159" s="1130"/>
      <c r="G159" s="1131"/>
      <c r="H159" s="30" t="s">
        <v>534</v>
      </c>
      <c r="I159" s="1132" t="s">
        <v>41</v>
      </c>
      <c r="J159" s="1133"/>
      <c r="K159" s="1133"/>
      <c r="L159" s="1134"/>
      <c r="W159" s="6"/>
      <c r="X159" s="6"/>
      <c r="Y159" s="6"/>
      <c r="Z159" s="6"/>
      <c r="AA159" s="280"/>
      <c r="AB159" s="279"/>
      <c r="AC159" s="279"/>
      <c r="AD159" s="280"/>
    </row>
    <row r="160" spans="1:30" ht="15" customHeight="1" x14ac:dyDescent="0.2">
      <c r="A160" s="16"/>
      <c r="B160" s="16"/>
      <c r="C160" s="1130" t="s">
        <v>35</v>
      </c>
      <c r="D160" s="1130"/>
      <c r="E160" s="1130"/>
      <c r="F160" s="1130"/>
      <c r="G160" s="1131"/>
      <c r="H160" s="30"/>
      <c r="I160" s="1132" t="s">
        <v>535</v>
      </c>
      <c r="J160" s="1133"/>
      <c r="K160" s="1133"/>
      <c r="L160" s="1134"/>
      <c r="W160" s="6"/>
      <c r="X160" s="6"/>
      <c r="Y160" s="6"/>
      <c r="Z160" s="6"/>
      <c r="AA160" s="280"/>
      <c r="AB160" s="279"/>
      <c r="AC160" s="279"/>
      <c r="AD160" s="280"/>
    </row>
    <row r="161" spans="1:30" ht="15" customHeight="1" x14ac:dyDescent="0.2">
      <c r="A161" s="16"/>
      <c r="B161" s="30"/>
      <c r="C161" s="1130" t="s">
        <v>37</v>
      </c>
      <c r="D161" s="1130"/>
      <c r="E161" s="1130"/>
      <c r="F161" s="1130"/>
      <c r="G161" s="1131"/>
      <c r="H161" s="30"/>
      <c r="I161" s="1143" t="s">
        <v>536</v>
      </c>
      <c r="J161" s="1144"/>
      <c r="K161" s="1144"/>
      <c r="L161" s="1145"/>
      <c r="W161" s="6"/>
      <c r="X161" s="6"/>
      <c r="Y161" s="6"/>
      <c r="Z161" s="6"/>
      <c r="AA161" s="280"/>
      <c r="AB161" s="279"/>
      <c r="AC161" s="279"/>
      <c r="AD161" s="280"/>
    </row>
    <row r="162" spans="1:30" ht="15" customHeight="1" x14ac:dyDescent="0.2">
      <c r="A162" s="16"/>
      <c r="B162" s="30"/>
      <c r="C162" s="1130"/>
      <c r="D162" s="1130"/>
      <c r="E162" s="1130"/>
      <c r="F162" s="1130"/>
      <c r="G162" s="1131"/>
      <c r="H162" s="30"/>
      <c r="I162" s="1132"/>
      <c r="J162" s="1133"/>
      <c r="K162" s="1133"/>
      <c r="L162" s="1134"/>
      <c r="W162" s="6"/>
      <c r="X162" s="6"/>
      <c r="Y162" s="6"/>
      <c r="Z162" s="6"/>
      <c r="AA162" s="280"/>
      <c r="AB162" s="279"/>
      <c r="AC162" s="279"/>
      <c r="AD162" s="280"/>
    </row>
    <row r="163" spans="1:30" ht="15" customHeight="1" x14ac:dyDescent="0.2">
      <c r="A163" s="16"/>
      <c r="B163" s="30"/>
      <c r="C163" s="1130"/>
      <c r="D163" s="1130"/>
      <c r="E163" s="1130"/>
      <c r="F163" s="1130"/>
      <c r="G163" s="1131"/>
      <c r="H163" s="30"/>
      <c r="I163" s="1142"/>
      <c r="J163" s="1135"/>
      <c r="K163" s="1135"/>
      <c r="L163" s="1136"/>
      <c r="W163" s="6"/>
      <c r="X163" s="6"/>
      <c r="Y163" s="6"/>
      <c r="Z163" s="6"/>
      <c r="AA163" s="280"/>
      <c r="AB163" s="279"/>
      <c r="AC163" s="279"/>
      <c r="AD163" s="280"/>
    </row>
    <row r="164" spans="1:30" ht="15" customHeight="1" x14ac:dyDescent="0.2">
      <c r="A164" s="16"/>
      <c r="B164" s="30" t="s">
        <v>33</v>
      </c>
      <c r="C164" s="1130" t="s">
        <v>126</v>
      </c>
      <c r="D164" s="1130"/>
      <c r="E164" s="1130"/>
      <c r="F164" s="1130"/>
      <c r="G164" s="1131"/>
      <c r="H164" s="30" t="s">
        <v>537</v>
      </c>
      <c r="I164" s="1120" t="s">
        <v>128</v>
      </c>
      <c r="J164" s="1135"/>
      <c r="K164" s="1135"/>
      <c r="L164" s="1136"/>
      <c r="W164" s="6"/>
      <c r="X164" s="6"/>
      <c r="Y164" s="6"/>
      <c r="Z164" s="6"/>
      <c r="AA164" s="280"/>
      <c r="AB164" s="279"/>
      <c r="AC164" s="279"/>
      <c r="AD164" s="280"/>
    </row>
    <row r="165" spans="1:30" ht="15" customHeight="1" x14ac:dyDescent="0.2">
      <c r="A165" s="16"/>
      <c r="B165" s="30"/>
      <c r="C165" s="1130" t="s">
        <v>127</v>
      </c>
      <c r="D165" s="1130"/>
      <c r="E165" s="1130"/>
      <c r="F165" s="1130"/>
      <c r="G165" s="1131"/>
      <c r="H165" s="30"/>
      <c r="I165" s="1120" t="s">
        <v>130</v>
      </c>
      <c r="J165" s="1135"/>
      <c r="K165" s="1135"/>
      <c r="L165" s="1136"/>
      <c r="W165" s="6"/>
      <c r="X165" s="6"/>
      <c r="Y165" s="6"/>
      <c r="Z165" s="6"/>
      <c r="AA165" s="280"/>
      <c r="AB165" s="279"/>
      <c r="AC165" s="279"/>
      <c r="AD165" s="280"/>
    </row>
    <row r="166" spans="1:30" ht="15" customHeight="1" x14ac:dyDescent="0.2">
      <c r="A166" s="16"/>
      <c r="B166" s="30"/>
      <c r="C166" s="1130" t="s">
        <v>129</v>
      </c>
      <c r="D166" s="1130"/>
      <c r="E166" s="1130"/>
      <c r="F166" s="1130"/>
      <c r="G166" s="1131"/>
      <c r="H166" s="30"/>
      <c r="I166" s="1120" t="s">
        <v>131</v>
      </c>
      <c r="J166" s="1135"/>
      <c r="K166" s="1135"/>
      <c r="L166" s="1136"/>
      <c r="W166" s="6"/>
      <c r="X166" s="6"/>
      <c r="Y166" s="6"/>
      <c r="Z166" s="6"/>
      <c r="AA166" s="280"/>
      <c r="AB166" s="279"/>
      <c r="AC166" s="279"/>
      <c r="AD166" s="280"/>
    </row>
    <row r="167" spans="1:30" ht="15" customHeight="1" x14ac:dyDescent="0.2">
      <c r="A167" s="16"/>
      <c r="B167" s="30"/>
      <c r="C167" s="274"/>
      <c r="D167" s="274"/>
      <c r="E167" s="274"/>
      <c r="F167" s="274"/>
      <c r="G167" s="278"/>
      <c r="H167" s="30"/>
      <c r="I167" s="1120" t="s">
        <v>132</v>
      </c>
      <c r="J167" s="1135"/>
      <c r="K167" s="1135"/>
      <c r="L167" s="1136"/>
      <c r="W167" s="6"/>
      <c r="X167" s="6"/>
      <c r="Y167" s="6"/>
      <c r="Z167" s="6"/>
      <c r="AA167" s="280"/>
      <c r="AB167" s="279"/>
      <c r="AC167" s="279"/>
      <c r="AD167" s="280"/>
    </row>
    <row r="168" spans="1:30" ht="15" customHeight="1" x14ac:dyDescent="0.2">
      <c r="A168" s="16"/>
      <c r="B168" s="30"/>
      <c r="C168" s="274"/>
      <c r="D168" s="274"/>
      <c r="E168" s="274"/>
      <c r="F168" s="274"/>
      <c r="G168" s="278"/>
      <c r="H168" s="30"/>
      <c r="I168" s="1120" t="s">
        <v>538</v>
      </c>
      <c r="J168" s="1135"/>
      <c r="K168" s="1135"/>
      <c r="L168" s="1136"/>
      <c r="W168" s="6"/>
      <c r="X168" s="6"/>
      <c r="Y168" s="6"/>
      <c r="Z168" s="6"/>
      <c r="AA168" s="280"/>
      <c r="AB168" s="279"/>
      <c r="AC168" s="279"/>
      <c r="AD168" s="280"/>
    </row>
    <row r="169" spans="1:30" ht="15" customHeight="1" x14ac:dyDescent="0.2">
      <c r="A169" s="16"/>
      <c r="B169" s="30"/>
      <c r="C169" s="274"/>
      <c r="D169" s="274"/>
      <c r="E169" s="274"/>
      <c r="F169" s="274"/>
      <c r="G169" s="278"/>
      <c r="H169" s="30"/>
      <c r="I169" s="1120" t="s">
        <v>539</v>
      </c>
      <c r="J169" s="1121"/>
      <c r="K169" s="1121"/>
      <c r="L169" s="1122"/>
      <c r="W169" s="6"/>
      <c r="X169" s="6"/>
      <c r="Y169" s="6"/>
      <c r="Z169" s="6"/>
      <c r="AA169" s="280"/>
      <c r="AB169" s="279"/>
      <c r="AC169" s="279"/>
      <c r="AD169" s="280"/>
    </row>
    <row r="170" spans="1:30" ht="15" customHeight="1" x14ac:dyDescent="0.2">
      <c r="A170" s="16"/>
      <c r="B170" s="30"/>
      <c r="C170" s="274"/>
      <c r="D170" s="274"/>
      <c r="E170" s="274"/>
      <c r="F170" s="274"/>
      <c r="G170" s="278"/>
      <c r="H170" s="30"/>
      <c r="I170" s="1120" t="s">
        <v>133</v>
      </c>
      <c r="J170" s="1135"/>
      <c r="K170" s="1135"/>
      <c r="L170" s="1136"/>
      <c r="W170" s="6"/>
      <c r="X170" s="6"/>
      <c r="Y170" s="6"/>
      <c r="Z170" s="6"/>
      <c r="AA170" s="280"/>
      <c r="AB170" s="279"/>
      <c r="AC170" s="279"/>
      <c r="AD170" s="280"/>
    </row>
    <row r="171" spans="1:30" ht="15" customHeight="1" x14ac:dyDescent="0.2">
      <c r="A171" s="16"/>
      <c r="B171" s="30"/>
      <c r="C171" s="1130"/>
      <c r="D171" s="1130"/>
      <c r="E171" s="1130"/>
      <c r="F171" s="1130"/>
      <c r="G171" s="1131"/>
      <c r="H171" s="30"/>
      <c r="I171" s="1120" t="s">
        <v>134</v>
      </c>
      <c r="J171" s="1135"/>
      <c r="K171" s="1135"/>
      <c r="L171" s="1136"/>
    </row>
    <row r="172" spans="1:30" ht="15" customHeight="1" x14ac:dyDescent="0.2">
      <c r="A172" s="16"/>
      <c r="B172" s="30"/>
      <c r="C172" s="274"/>
      <c r="D172" s="274"/>
      <c r="E172" s="274"/>
      <c r="F172" s="274"/>
      <c r="G172" s="278"/>
      <c r="H172" s="30"/>
      <c r="I172" s="1120"/>
      <c r="J172" s="1135"/>
      <c r="K172" s="1135"/>
      <c r="L172" s="1136"/>
    </row>
    <row r="173" spans="1:30" ht="15" customHeight="1" x14ac:dyDescent="0.2">
      <c r="A173" s="16"/>
      <c r="B173" s="187" t="s">
        <v>29</v>
      </c>
      <c r="C173" s="1137" t="s">
        <v>540</v>
      </c>
      <c r="D173" s="1137"/>
      <c r="E173" s="1137"/>
      <c r="F173" s="1137"/>
      <c r="G173" s="1138"/>
      <c r="H173" s="187"/>
      <c r="I173" s="1139"/>
      <c r="J173" s="1140"/>
      <c r="K173" s="1140"/>
      <c r="L173" s="1141"/>
      <c r="W173" s="6"/>
      <c r="X173" s="6"/>
      <c r="Y173" s="6"/>
      <c r="Z173" s="6"/>
      <c r="AA173" s="280"/>
      <c r="AB173" s="279"/>
      <c r="AC173" s="279"/>
      <c r="AD173" s="280"/>
    </row>
    <row r="174" spans="1:30" ht="15" customHeight="1" x14ac:dyDescent="0.2">
      <c r="A174" s="16"/>
      <c r="B174" s="16" t="s">
        <v>33</v>
      </c>
      <c r="C174" s="1130" t="s">
        <v>541</v>
      </c>
      <c r="D174" s="1130"/>
      <c r="E174" s="1130"/>
      <c r="F174" s="1130"/>
      <c r="G174" s="1131"/>
      <c r="H174" s="30" t="s">
        <v>542</v>
      </c>
      <c r="I174" s="1132" t="s">
        <v>40</v>
      </c>
      <c r="J174" s="1133"/>
      <c r="K174" s="1133"/>
      <c r="L174" s="1134"/>
      <c r="W174" s="6"/>
      <c r="X174" s="6"/>
      <c r="Y174" s="6"/>
      <c r="Z174" s="6"/>
      <c r="AA174" s="280"/>
      <c r="AB174" s="279"/>
      <c r="AC174" s="279"/>
      <c r="AD174" s="280"/>
    </row>
    <row r="175" spans="1:30" ht="15" customHeight="1" x14ac:dyDescent="0.2">
      <c r="A175" s="16"/>
      <c r="B175" s="16"/>
      <c r="C175" s="1130" t="s">
        <v>35</v>
      </c>
      <c r="D175" s="1130"/>
      <c r="E175" s="1130"/>
      <c r="F175" s="1130"/>
      <c r="G175" s="1131"/>
      <c r="H175" s="30"/>
      <c r="I175" s="1132" t="s">
        <v>531</v>
      </c>
      <c r="J175" s="1133"/>
      <c r="K175" s="1133"/>
      <c r="L175" s="1134"/>
      <c r="W175" s="6"/>
      <c r="X175" s="6"/>
      <c r="Y175" s="6"/>
      <c r="Z175" s="6"/>
      <c r="AA175" s="280"/>
      <c r="AB175" s="279"/>
      <c r="AC175" s="279"/>
      <c r="AD175" s="280"/>
    </row>
    <row r="176" spans="1:30" ht="15" customHeight="1" x14ac:dyDescent="0.2">
      <c r="A176" s="16"/>
      <c r="B176" s="30"/>
      <c r="C176" s="1130" t="s">
        <v>532</v>
      </c>
      <c r="D176" s="1130"/>
      <c r="E176" s="1130"/>
      <c r="F176" s="1130"/>
      <c r="G176" s="1131"/>
      <c r="H176" s="30"/>
      <c r="I176" s="1132" t="s">
        <v>43</v>
      </c>
      <c r="J176" s="1133"/>
      <c r="K176" s="1133"/>
      <c r="L176" s="1134"/>
      <c r="W176" s="6"/>
      <c r="X176" s="6"/>
      <c r="Y176" s="6"/>
      <c r="Z176" s="6"/>
      <c r="AA176" s="280"/>
      <c r="AB176" s="279"/>
      <c r="AC176" s="279"/>
      <c r="AD176" s="280"/>
    </row>
    <row r="177" spans="1:30" ht="15" customHeight="1" x14ac:dyDescent="0.2">
      <c r="A177" s="16"/>
      <c r="B177" s="30"/>
      <c r="C177" s="1130"/>
      <c r="D177" s="1130"/>
      <c r="E177" s="1130"/>
      <c r="F177" s="1130"/>
      <c r="G177" s="1131"/>
      <c r="H177" s="30"/>
      <c r="I177" s="1132" t="s">
        <v>44</v>
      </c>
      <c r="J177" s="1133"/>
      <c r="K177" s="1133"/>
      <c r="L177" s="1134"/>
      <c r="W177" s="6"/>
      <c r="X177" s="6"/>
      <c r="Y177" s="6"/>
      <c r="Z177" s="6"/>
      <c r="AA177" s="280"/>
      <c r="AB177" s="279"/>
      <c r="AC177" s="279"/>
      <c r="AD177" s="280"/>
    </row>
    <row r="178" spans="1:30" ht="15" customHeight="1" x14ac:dyDescent="0.2">
      <c r="A178" s="31"/>
      <c r="B178" s="32"/>
      <c r="C178" s="1125"/>
      <c r="D178" s="1125"/>
      <c r="E178" s="1125"/>
      <c r="F178" s="1125"/>
      <c r="G178" s="1126"/>
      <c r="H178" s="32"/>
      <c r="I178" s="1127"/>
      <c r="J178" s="1128"/>
      <c r="K178" s="1128"/>
      <c r="L178" s="1129"/>
    </row>
  </sheetData>
  <mergeCells count="350">
    <mergeCell ref="B9:D9"/>
    <mergeCell ref="E9:F9"/>
    <mergeCell ref="B10:D10"/>
    <mergeCell ref="E10:F10"/>
    <mergeCell ref="X10:AB10"/>
    <mergeCell ref="B11:D11"/>
    <mergeCell ref="E11:F11"/>
    <mergeCell ref="X11:AB11"/>
    <mergeCell ref="A1:L1"/>
    <mergeCell ref="A3:J3"/>
    <mergeCell ref="A5:L5"/>
    <mergeCell ref="B6:L6"/>
    <mergeCell ref="A7:L7"/>
    <mergeCell ref="B8:L8"/>
    <mergeCell ref="B16:I16"/>
    <mergeCell ref="B17:C17"/>
    <mergeCell ref="D17:L17"/>
    <mergeCell ref="D18:L18"/>
    <mergeCell ref="D19:L19"/>
    <mergeCell ref="W19:AB20"/>
    <mergeCell ref="D20:L20"/>
    <mergeCell ref="B12:D12"/>
    <mergeCell ref="E12:F12"/>
    <mergeCell ref="X12:AB12"/>
    <mergeCell ref="X13:AB13"/>
    <mergeCell ref="B14:I14"/>
    <mergeCell ref="B15:I15"/>
    <mergeCell ref="A28:A29"/>
    <mergeCell ref="B28:C28"/>
    <mergeCell ref="D28:F28"/>
    <mergeCell ref="I28:L28"/>
    <mergeCell ref="X28:AB28"/>
    <mergeCell ref="B29:C29"/>
    <mergeCell ref="D29:F29"/>
    <mergeCell ref="D21:L21"/>
    <mergeCell ref="D22:L22"/>
    <mergeCell ref="D23:L23"/>
    <mergeCell ref="W23:AB24"/>
    <mergeCell ref="D24:L24"/>
    <mergeCell ref="D25:L25"/>
    <mergeCell ref="W25:AB26"/>
    <mergeCell ref="D26:L26"/>
    <mergeCell ref="I29:L29"/>
    <mergeCell ref="X29:AB29"/>
    <mergeCell ref="B30:G30"/>
    <mergeCell ref="I30:L30"/>
    <mergeCell ref="X30:AB30"/>
    <mergeCell ref="C31:G31"/>
    <mergeCell ref="I31:L31"/>
    <mergeCell ref="X31:AB31"/>
    <mergeCell ref="B27:C27"/>
    <mergeCell ref="D27:L27"/>
    <mergeCell ref="X27:AB27"/>
    <mergeCell ref="C35:G35"/>
    <mergeCell ref="I35:L35"/>
    <mergeCell ref="C36:G36"/>
    <mergeCell ref="I36:L36"/>
    <mergeCell ref="C37:G37"/>
    <mergeCell ref="I37:L37"/>
    <mergeCell ref="C32:G32"/>
    <mergeCell ref="I32:L32"/>
    <mergeCell ref="W32:AB33"/>
    <mergeCell ref="C33:G33"/>
    <mergeCell ref="I33:L33"/>
    <mergeCell ref="C34:G34"/>
    <mergeCell ref="I34:L34"/>
    <mergeCell ref="C41:G41"/>
    <mergeCell ref="I41:L41"/>
    <mergeCell ref="AA41:AD41"/>
    <mergeCell ref="C42:G42"/>
    <mergeCell ref="I42:L42"/>
    <mergeCell ref="C43:G43"/>
    <mergeCell ref="I43:L43"/>
    <mergeCell ref="C38:G38"/>
    <mergeCell ref="I38:L38"/>
    <mergeCell ref="C39:G39"/>
    <mergeCell ref="I39:L39"/>
    <mergeCell ref="AA39:AD39"/>
    <mergeCell ref="C40:G40"/>
    <mergeCell ref="I40:L40"/>
    <mergeCell ref="AA40:AD40"/>
    <mergeCell ref="X46:AB46"/>
    <mergeCell ref="C47:G47"/>
    <mergeCell ref="I47:L47"/>
    <mergeCell ref="W47:AB49"/>
    <mergeCell ref="C48:G48"/>
    <mergeCell ref="I48:L48"/>
    <mergeCell ref="C49:G49"/>
    <mergeCell ref="I49:L49"/>
    <mergeCell ref="C44:G44"/>
    <mergeCell ref="I44:L44"/>
    <mergeCell ref="C45:G45"/>
    <mergeCell ref="I45:L45"/>
    <mergeCell ref="C46:G46"/>
    <mergeCell ref="I46:L46"/>
    <mergeCell ref="C53:G53"/>
    <mergeCell ref="I53:L53"/>
    <mergeCell ref="C54:G54"/>
    <mergeCell ref="I54:L54"/>
    <mergeCell ref="C55:G55"/>
    <mergeCell ref="I55:L55"/>
    <mergeCell ref="C50:G50"/>
    <mergeCell ref="I50:L50"/>
    <mergeCell ref="C51:G51"/>
    <mergeCell ref="I51:L51"/>
    <mergeCell ref="C52:G52"/>
    <mergeCell ref="I52:L52"/>
    <mergeCell ref="C59:G59"/>
    <mergeCell ref="I59:L59"/>
    <mergeCell ref="C60:G60"/>
    <mergeCell ref="I60:L60"/>
    <mergeCell ref="C61:G61"/>
    <mergeCell ref="I61:L61"/>
    <mergeCell ref="C56:G56"/>
    <mergeCell ref="I56:L56"/>
    <mergeCell ref="C57:G57"/>
    <mergeCell ref="I57:L57"/>
    <mergeCell ref="C58:G58"/>
    <mergeCell ref="I58:L58"/>
    <mergeCell ref="C65:G65"/>
    <mergeCell ref="I65:L65"/>
    <mergeCell ref="C66:G66"/>
    <mergeCell ref="I66:L66"/>
    <mergeCell ref="C67:G67"/>
    <mergeCell ref="I67:L67"/>
    <mergeCell ref="C62:G62"/>
    <mergeCell ref="I62:L62"/>
    <mergeCell ref="C63:G63"/>
    <mergeCell ref="I63:L63"/>
    <mergeCell ref="C64:G64"/>
    <mergeCell ref="I64:L64"/>
    <mergeCell ref="C71:G71"/>
    <mergeCell ref="I71:L71"/>
    <mergeCell ref="C72:G72"/>
    <mergeCell ref="I72:L72"/>
    <mergeCell ref="C73:G73"/>
    <mergeCell ref="I73:L73"/>
    <mergeCell ref="C68:G68"/>
    <mergeCell ref="I68:L68"/>
    <mergeCell ref="C69:G69"/>
    <mergeCell ref="I69:L69"/>
    <mergeCell ref="C70:G70"/>
    <mergeCell ref="I70:L70"/>
    <mergeCell ref="AA76:AD76"/>
    <mergeCell ref="C77:G77"/>
    <mergeCell ref="I77:L77"/>
    <mergeCell ref="AA77:AD77"/>
    <mergeCell ref="C78:G78"/>
    <mergeCell ref="I78:L78"/>
    <mergeCell ref="C74:G74"/>
    <mergeCell ref="I74:L74"/>
    <mergeCell ref="C75:G75"/>
    <mergeCell ref="I75:L75"/>
    <mergeCell ref="C76:G76"/>
    <mergeCell ref="I76:L76"/>
    <mergeCell ref="C82:G82"/>
    <mergeCell ref="I82:L82"/>
    <mergeCell ref="C83:G83"/>
    <mergeCell ref="C84:G84"/>
    <mergeCell ref="I84:L84"/>
    <mergeCell ref="C85:G85"/>
    <mergeCell ref="I85:L85"/>
    <mergeCell ref="C79:G79"/>
    <mergeCell ref="I79:L79"/>
    <mergeCell ref="C80:G80"/>
    <mergeCell ref="I80:L80"/>
    <mergeCell ref="C81:G81"/>
    <mergeCell ref="I81:L81"/>
    <mergeCell ref="AA91:AD91"/>
    <mergeCell ref="C92:G92"/>
    <mergeCell ref="I92:L92"/>
    <mergeCell ref="C86:G86"/>
    <mergeCell ref="I86:L86"/>
    <mergeCell ref="C87:G87"/>
    <mergeCell ref="C88:G88"/>
    <mergeCell ref="I88:L88"/>
    <mergeCell ref="C89:G89"/>
    <mergeCell ref="I89:L89"/>
    <mergeCell ref="C93:G93"/>
    <mergeCell ref="I93:L93"/>
    <mergeCell ref="C94:G94"/>
    <mergeCell ref="I94:L94"/>
    <mergeCell ref="C95:G95"/>
    <mergeCell ref="I95:L95"/>
    <mergeCell ref="C90:G90"/>
    <mergeCell ref="I90:L90"/>
    <mergeCell ref="C91:G91"/>
    <mergeCell ref="I91:L91"/>
    <mergeCell ref="C99:G99"/>
    <mergeCell ref="I99:L99"/>
    <mergeCell ref="I100:L100"/>
    <mergeCell ref="I101:L101"/>
    <mergeCell ref="C102:G102"/>
    <mergeCell ref="I102:L102"/>
    <mergeCell ref="C96:G96"/>
    <mergeCell ref="I96:L96"/>
    <mergeCell ref="C97:G97"/>
    <mergeCell ref="I97:L97"/>
    <mergeCell ref="C98:G98"/>
    <mergeCell ref="I98:L98"/>
    <mergeCell ref="C100:G100"/>
    <mergeCell ref="C101:G101"/>
    <mergeCell ref="C106:G106"/>
    <mergeCell ref="I106:L106"/>
    <mergeCell ref="C107:G107"/>
    <mergeCell ref="I107:L107"/>
    <mergeCell ref="C108:G108"/>
    <mergeCell ref="I108:L108"/>
    <mergeCell ref="C103:G103"/>
    <mergeCell ref="I103:L103"/>
    <mergeCell ref="C104:G104"/>
    <mergeCell ref="I104:L104"/>
    <mergeCell ref="C105:G105"/>
    <mergeCell ref="I105:L105"/>
    <mergeCell ref="C112:G112"/>
    <mergeCell ref="I112:L112"/>
    <mergeCell ref="C113:G113"/>
    <mergeCell ref="I113:L113"/>
    <mergeCell ref="C114:G114"/>
    <mergeCell ref="I114:L114"/>
    <mergeCell ref="C109:G109"/>
    <mergeCell ref="I109:L109"/>
    <mergeCell ref="C110:G110"/>
    <mergeCell ref="I110:L110"/>
    <mergeCell ref="C111:G111"/>
    <mergeCell ref="I111:L111"/>
    <mergeCell ref="C118:G118"/>
    <mergeCell ref="I118:L118"/>
    <mergeCell ref="C119:G119"/>
    <mergeCell ref="I119:L119"/>
    <mergeCell ref="C120:G120"/>
    <mergeCell ref="I120:L120"/>
    <mergeCell ref="C115:G115"/>
    <mergeCell ref="I115:L115"/>
    <mergeCell ref="C116:G116"/>
    <mergeCell ref="I116:L116"/>
    <mergeCell ref="C117:G117"/>
    <mergeCell ref="I117:L117"/>
    <mergeCell ref="C124:G124"/>
    <mergeCell ref="I124:L124"/>
    <mergeCell ref="C125:G125"/>
    <mergeCell ref="I125:L125"/>
    <mergeCell ref="C126:G126"/>
    <mergeCell ref="I126:L126"/>
    <mergeCell ref="C121:G121"/>
    <mergeCell ref="I121:L121"/>
    <mergeCell ref="C122:G122"/>
    <mergeCell ref="I122:L122"/>
    <mergeCell ref="C123:G123"/>
    <mergeCell ref="I123:L123"/>
    <mergeCell ref="C130:G130"/>
    <mergeCell ref="I130:L130"/>
    <mergeCell ref="C131:G131"/>
    <mergeCell ref="I131:L131"/>
    <mergeCell ref="C132:G132"/>
    <mergeCell ref="I132:L132"/>
    <mergeCell ref="C127:G127"/>
    <mergeCell ref="I127:L127"/>
    <mergeCell ref="C128:G128"/>
    <mergeCell ref="I128:L128"/>
    <mergeCell ref="C129:G129"/>
    <mergeCell ref="I129:L129"/>
    <mergeCell ref="C136:G136"/>
    <mergeCell ref="I136:L136"/>
    <mergeCell ref="C137:G137"/>
    <mergeCell ref="I137:L137"/>
    <mergeCell ref="C138:G138"/>
    <mergeCell ref="I138:L138"/>
    <mergeCell ref="AA132:AD132"/>
    <mergeCell ref="C133:G133"/>
    <mergeCell ref="I133:L133"/>
    <mergeCell ref="C134:G134"/>
    <mergeCell ref="I134:L134"/>
    <mergeCell ref="C135:G135"/>
    <mergeCell ref="I135:L135"/>
    <mergeCell ref="C142:G142"/>
    <mergeCell ref="I142:L142"/>
    <mergeCell ref="C143:G143"/>
    <mergeCell ref="I143:L143"/>
    <mergeCell ref="C144:G144"/>
    <mergeCell ref="I144:L144"/>
    <mergeCell ref="C139:G139"/>
    <mergeCell ref="I139:L139"/>
    <mergeCell ref="C140:G140"/>
    <mergeCell ref="I140:L140"/>
    <mergeCell ref="C141:G141"/>
    <mergeCell ref="I141:L141"/>
    <mergeCell ref="C148:G148"/>
    <mergeCell ref="I148:L148"/>
    <mergeCell ref="C149:G149"/>
    <mergeCell ref="I149:L149"/>
    <mergeCell ref="C150:G150"/>
    <mergeCell ref="I150:L150"/>
    <mergeCell ref="C145:G145"/>
    <mergeCell ref="I145:L145"/>
    <mergeCell ref="C146:G146"/>
    <mergeCell ref="I146:L146"/>
    <mergeCell ref="C147:G147"/>
    <mergeCell ref="I147:L147"/>
    <mergeCell ref="C154:G154"/>
    <mergeCell ref="I154:L154"/>
    <mergeCell ref="C155:G155"/>
    <mergeCell ref="I155:L155"/>
    <mergeCell ref="C156:G156"/>
    <mergeCell ref="I156:L156"/>
    <mergeCell ref="C151:G151"/>
    <mergeCell ref="I151:L151"/>
    <mergeCell ref="C152:G152"/>
    <mergeCell ref="I152:L152"/>
    <mergeCell ref="C153:G153"/>
    <mergeCell ref="I153:L153"/>
    <mergeCell ref="C160:G160"/>
    <mergeCell ref="I160:L160"/>
    <mergeCell ref="C161:G161"/>
    <mergeCell ref="I161:L161"/>
    <mergeCell ref="C162:G162"/>
    <mergeCell ref="I162:L162"/>
    <mergeCell ref="C157:G157"/>
    <mergeCell ref="I157:L157"/>
    <mergeCell ref="C158:G158"/>
    <mergeCell ref="I158:L158"/>
    <mergeCell ref="C159:G159"/>
    <mergeCell ref="I159:L159"/>
    <mergeCell ref="C166:G166"/>
    <mergeCell ref="I166:L166"/>
    <mergeCell ref="I167:L167"/>
    <mergeCell ref="I168:L168"/>
    <mergeCell ref="I169:L169"/>
    <mergeCell ref="I170:L170"/>
    <mergeCell ref="C163:G163"/>
    <mergeCell ref="I163:L163"/>
    <mergeCell ref="C164:G164"/>
    <mergeCell ref="I164:L164"/>
    <mergeCell ref="C165:G165"/>
    <mergeCell ref="I165:L165"/>
    <mergeCell ref="C178:G178"/>
    <mergeCell ref="I178:L178"/>
    <mergeCell ref="C175:G175"/>
    <mergeCell ref="I175:L175"/>
    <mergeCell ref="C176:G176"/>
    <mergeCell ref="I176:L176"/>
    <mergeCell ref="C177:G177"/>
    <mergeCell ref="I177:L177"/>
    <mergeCell ref="C171:G171"/>
    <mergeCell ref="I171:L171"/>
    <mergeCell ref="I172:L172"/>
    <mergeCell ref="C173:G173"/>
    <mergeCell ref="I173:L173"/>
    <mergeCell ref="C174:G174"/>
    <mergeCell ref="I174:L174"/>
  </mergeCells>
  <phoneticPr fontId="3"/>
  <pageMargins left="0.59055118110236227" right="0.59055118110236227" top="0.59055118110236227" bottom="0.59055118110236227" header="0.51181102362204722" footer="0.31496062992125984"/>
  <pageSetup paperSize="9" fitToHeight="0" orientation="portrait" r:id="rId1"/>
  <headerFooter alignWithMargins="0"/>
  <rowBreaks count="3" manualBreakCount="3">
    <brk id="29" max="11" man="1"/>
    <brk id="83" max="11" man="1"/>
    <brk id="134" max="11"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3CE78-932C-4C26-A013-7B5A657D9565}">
  <sheetPr>
    <tabColor theme="8" tint="0.59999389629810485"/>
  </sheetPr>
  <dimension ref="A1:M41"/>
  <sheetViews>
    <sheetView view="pageBreakPreview" zoomScaleNormal="130" zoomScaleSheetLayoutView="100" workbookViewId="0">
      <selection activeCell="X14" sqref="X14"/>
    </sheetView>
  </sheetViews>
  <sheetFormatPr defaultColWidth="9" defaultRowHeight="13.2" x14ac:dyDescent="0.2"/>
  <cols>
    <col min="1" max="1" width="17.88671875" style="217" customWidth="1"/>
    <col min="2" max="5" width="3" style="217" customWidth="1"/>
    <col min="6" max="6" width="7.109375" style="217" customWidth="1"/>
    <col min="7" max="10" width="9.44140625" style="217" customWidth="1"/>
    <col min="11" max="12" width="8.6640625" style="217" customWidth="1"/>
    <col min="13" max="14" width="3.7773437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13" ht="18" customHeight="1" x14ac:dyDescent="0.2">
      <c r="A1" s="1060" t="s">
        <v>138</v>
      </c>
      <c r="B1" s="1060"/>
      <c r="C1" s="1060"/>
      <c r="D1" s="1060"/>
      <c r="E1" s="1060"/>
      <c r="F1" s="1060"/>
      <c r="G1" s="1060"/>
      <c r="H1" s="1060"/>
      <c r="I1" s="1060"/>
      <c r="J1" s="1060"/>
      <c r="K1" s="1060"/>
      <c r="L1" s="1060"/>
    </row>
    <row r="2" spans="1:13" ht="18" customHeight="1" x14ac:dyDescent="0.2"/>
    <row r="3" spans="1:13" ht="18" customHeight="1" x14ac:dyDescent="0.2">
      <c r="A3" s="1061" t="s">
        <v>1318</v>
      </c>
      <c r="B3" s="1061"/>
      <c r="C3" s="1061"/>
      <c r="D3" s="1061"/>
      <c r="E3" s="1061"/>
      <c r="F3" s="1061"/>
      <c r="G3" s="1061"/>
      <c r="H3" s="1061"/>
      <c r="I3" s="1061"/>
      <c r="J3" s="1061"/>
      <c r="K3" s="218"/>
      <c r="L3" s="3"/>
    </row>
    <row r="4" spans="1:13" ht="16.5" customHeight="1" x14ac:dyDescent="0.2"/>
    <row r="5" spans="1:13" ht="16.5" customHeight="1" x14ac:dyDescent="0.2">
      <c r="A5" s="1062" t="s">
        <v>140</v>
      </c>
      <c r="B5" s="1063"/>
      <c r="C5" s="1063"/>
      <c r="D5" s="1063"/>
      <c r="E5" s="1063"/>
      <c r="F5" s="1063"/>
      <c r="G5" s="1063"/>
      <c r="H5" s="1063"/>
      <c r="I5" s="1063"/>
      <c r="J5" s="1063"/>
      <c r="K5" s="1063"/>
      <c r="L5" s="1064"/>
    </row>
    <row r="6" spans="1:13" ht="30" customHeight="1" x14ac:dyDescent="0.2">
      <c r="A6" s="150" t="s">
        <v>171</v>
      </c>
      <c r="B6" s="1547" t="s">
        <v>1319</v>
      </c>
      <c r="C6" s="1548"/>
      <c r="D6" s="1548"/>
      <c r="E6" s="1548"/>
      <c r="F6" s="1548"/>
      <c r="G6" s="1548"/>
      <c r="H6" s="1548"/>
      <c r="I6" s="1548"/>
      <c r="J6" s="1548"/>
      <c r="K6" s="1548"/>
      <c r="L6" s="1549"/>
      <c r="M6" s="217" t="s">
        <v>143</v>
      </c>
    </row>
    <row r="7" spans="1:13" ht="16.5" customHeight="1" x14ac:dyDescent="0.2">
      <c r="A7" s="1220" t="s">
        <v>144</v>
      </c>
      <c r="B7" s="1221"/>
      <c r="C7" s="1221"/>
      <c r="D7" s="1221"/>
      <c r="E7" s="1221"/>
      <c r="F7" s="1221"/>
      <c r="G7" s="1221"/>
      <c r="H7" s="1221"/>
      <c r="I7" s="1221"/>
      <c r="J7" s="1221"/>
      <c r="K7" s="1221"/>
      <c r="L7" s="1222"/>
    </row>
    <row r="8" spans="1:13" ht="29.25" customHeight="1" x14ac:dyDescent="0.2">
      <c r="A8" s="75" t="s">
        <v>145</v>
      </c>
      <c r="B8" s="1547" t="s">
        <v>1320</v>
      </c>
      <c r="C8" s="1548"/>
      <c r="D8" s="1548"/>
      <c r="E8" s="1548"/>
      <c r="F8" s="1548"/>
      <c r="G8" s="1548"/>
      <c r="H8" s="1548"/>
      <c r="I8" s="1548"/>
      <c r="J8" s="1548"/>
      <c r="K8" s="1548"/>
      <c r="L8" s="1549"/>
    </row>
    <row r="9" spans="1:13" ht="16.5" customHeight="1" x14ac:dyDescent="0.2">
      <c r="A9" s="53" t="s">
        <v>146</v>
      </c>
      <c r="B9" s="1074"/>
      <c r="C9" s="1075"/>
      <c r="D9" s="1076"/>
      <c r="E9" s="1078" t="s">
        <v>147</v>
      </c>
      <c r="F9" s="1080"/>
      <c r="G9" s="52" t="s">
        <v>10</v>
      </c>
      <c r="H9" s="355" t="s">
        <v>148</v>
      </c>
      <c r="I9" s="52" t="s">
        <v>149</v>
      </c>
      <c r="J9" s="187"/>
      <c r="K9" s="263"/>
      <c r="L9" s="264"/>
    </row>
    <row r="10" spans="1:13" ht="16.5" customHeight="1" x14ac:dyDescent="0.2">
      <c r="A10" s="248"/>
      <c r="B10" s="1078" t="s">
        <v>11</v>
      </c>
      <c r="C10" s="1079"/>
      <c r="D10" s="1080"/>
      <c r="E10" s="1575">
        <f>SUM(H10:I10)</f>
        <v>506</v>
      </c>
      <c r="F10" s="1576"/>
      <c r="G10" s="439">
        <v>417</v>
      </c>
      <c r="H10" s="579">
        <v>503</v>
      </c>
      <c r="I10" s="580">
        <v>3</v>
      </c>
      <c r="J10" s="265"/>
      <c r="K10" s="266"/>
      <c r="L10" s="388"/>
    </row>
    <row r="11" spans="1:13" ht="16.5" customHeight="1" x14ac:dyDescent="0.2">
      <c r="A11" s="248"/>
      <c r="B11" s="1078" t="s">
        <v>12</v>
      </c>
      <c r="C11" s="1079"/>
      <c r="D11" s="1080"/>
      <c r="E11" s="1575">
        <v>448</v>
      </c>
      <c r="F11" s="1576"/>
      <c r="G11" s="439">
        <v>374</v>
      </c>
      <c r="H11" s="579">
        <v>445</v>
      </c>
      <c r="I11" s="580">
        <v>3</v>
      </c>
      <c r="J11" s="265"/>
      <c r="K11" s="266"/>
      <c r="L11" s="388"/>
    </row>
    <row r="12" spans="1:13" ht="16.5" customHeight="1" x14ac:dyDescent="0.2">
      <c r="A12" s="248"/>
      <c r="B12" s="1101" t="s">
        <v>13</v>
      </c>
      <c r="C12" s="1102"/>
      <c r="D12" s="1103"/>
      <c r="E12" s="1383">
        <f>E11/E10*100</f>
        <v>88.537549407114625</v>
      </c>
      <c r="F12" s="1384"/>
      <c r="G12" s="15">
        <f>G11/G10*100</f>
        <v>89.68824940047962</v>
      </c>
      <c r="H12" s="581">
        <f>H11/H10*100</f>
        <v>88.469184890656067</v>
      </c>
      <c r="I12" s="15">
        <f>I11/I10*100</f>
        <v>100</v>
      </c>
      <c r="J12" s="265"/>
      <c r="K12" s="266"/>
      <c r="L12" s="388"/>
    </row>
    <row r="13" spans="1:13" ht="16.5" customHeight="1" x14ac:dyDescent="0.2">
      <c r="A13" s="248"/>
      <c r="B13" s="265"/>
      <c r="C13" s="266"/>
      <c r="D13" s="266"/>
      <c r="E13" s="266"/>
      <c r="F13" s="266"/>
      <c r="G13" s="266"/>
      <c r="H13" s="266"/>
      <c r="I13" s="266"/>
      <c r="J13" s="266"/>
      <c r="K13" s="266"/>
      <c r="L13" s="388"/>
    </row>
    <row r="14" spans="1:13" ht="16.5" customHeight="1" x14ac:dyDescent="0.2">
      <c r="A14" s="248"/>
      <c r="B14" s="1074"/>
      <c r="C14" s="1075"/>
      <c r="D14" s="1075"/>
      <c r="E14" s="1075"/>
      <c r="F14" s="1075"/>
      <c r="G14" s="1076"/>
      <c r="H14" s="52" t="s">
        <v>14</v>
      </c>
      <c r="I14" s="52" t="s">
        <v>10</v>
      </c>
      <c r="J14" s="52" t="s">
        <v>15</v>
      </c>
      <c r="K14" s="266"/>
      <c r="L14" s="388"/>
    </row>
    <row r="15" spans="1:13" ht="16.5" customHeight="1" x14ac:dyDescent="0.2">
      <c r="A15" s="248"/>
      <c r="B15" s="1105" t="s">
        <v>135</v>
      </c>
      <c r="C15" s="1106"/>
      <c r="D15" s="1106"/>
      <c r="E15" s="1106"/>
      <c r="F15" s="1106"/>
      <c r="G15" s="1107"/>
      <c r="H15" s="582">
        <v>89.3</v>
      </c>
      <c r="I15" s="407">
        <v>87.6</v>
      </c>
      <c r="J15" s="151">
        <f>H15-I15</f>
        <v>1.7000000000000028</v>
      </c>
      <c r="K15" s="266"/>
      <c r="L15" s="388"/>
    </row>
    <row r="16" spans="1:13" ht="16.5" customHeight="1" x14ac:dyDescent="0.2">
      <c r="A16" s="392"/>
      <c r="B16" s="1108" t="s">
        <v>136</v>
      </c>
      <c r="C16" s="1109"/>
      <c r="D16" s="1109"/>
      <c r="E16" s="1109"/>
      <c r="F16" s="1109"/>
      <c r="G16" s="1110"/>
      <c r="H16" s="582">
        <v>4.4000000000000004</v>
      </c>
      <c r="I16" s="407">
        <v>4.4000000000000004</v>
      </c>
      <c r="J16" s="151">
        <f>H16-I16</f>
        <v>0</v>
      </c>
      <c r="K16" s="393"/>
      <c r="L16" s="394"/>
    </row>
    <row r="17" spans="1:13" s="21" customFormat="1" ht="16.5" customHeight="1" x14ac:dyDescent="0.2">
      <c r="A17" s="1083" t="s">
        <v>18</v>
      </c>
      <c r="B17" s="1199" t="s">
        <v>19</v>
      </c>
      <c r="C17" s="1200"/>
      <c r="D17" s="1088" t="s">
        <v>1321</v>
      </c>
      <c r="E17" s="1088"/>
      <c r="F17" s="1088"/>
      <c r="G17" s="1088"/>
      <c r="H17" s="1088"/>
      <c r="I17" s="1088"/>
      <c r="J17" s="1088"/>
      <c r="K17" s="1088"/>
      <c r="L17" s="1089"/>
    </row>
    <row r="18" spans="1:13" s="21" customFormat="1" ht="16.5" customHeight="1" x14ac:dyDescent="0.2">
      <c r="A18" s="1238"/>
      <c r="B18" s="340"/>
      <c r="C18" s="341"/>
      <c r="D18" s="1603" t="s">
        <v>1322</v>
      </c>
      <c r="E18" s="1604"/>
      <c r="F18" s="1604"/>
      <c r="G18" s="1604"/>
      <c r="H18" s="1604"/>
      <c r="I18" s="1604"/>
      <c r="J18" s="1604"/>
      <c r="K18" s="1604"/>
      <c r="L18" s="1605"/>
    </row>
    <row r="19" spans="1:13" ht="18.75" customHeight="1" x14ac:dyDescent="0.2">
      <c r="A19" s="1084"/>
      <c r="B19" s="1171" t="s">
        <v>20</v>
      </c>
      <c r="C19" s="1172"/>
      <c r="D19" s="1173" t="s">
        <v>747</v>
      </c>
      <c r="E19" s="1093"/>
      <c r="F19" s="1093"/>
      <c r="G19" s="1093"/>
      <c r="H19" s="1093"/>
      <c r="I19" s="1093"/>
      <c r="J19" s="1093"/>
      <c r="K19" s="1093"/>
      <c r="L19" s="1094"/>
    </row>
    <row r="20" spans="1:13" ht="16.5" customHeight="1" x14ac:dyDescent="0.2">
      <c r="A20" s="75" t="s">
        <v>153</v>
      </c>
      <c r="B20" s="1077" t="s">
        <v>22</v>
      </c>
      <c r="C20" s="1077"/>
      <c r="D20" s="1503" t="s">
        <v>196</v>
      </c>
      <c r="E20" s="1504"/>
      <c r="F20" s="1505"/>
      <c r="G20" s="52" t="s">
        <v>23</v>
      </c>
      <c r="H20" s="459" t="s">
        <v>1323</v>
      </c>
      <c r="I20" s="1114" t="s">
        <v>24</v>
      </c>
      <c r="J20" s="1114"/>
      <c r="K20" s="1114"/>
      <c r="L20" s="1114"/>
    </row>
    <row r="21" spans="1:13" ht="16.5" customHeight="1" x14ac:dyDescent="0.2">
      <c r="A21" s="53" t="s">
        <v>156</v>
      </c>
      <c r="B21" s="1078" t="s">
        <v>26</v>
      </c>
      <c r="C21" s="1079"/>
      <c r="D21" s="1079"/>
      <c r="E21" s="1079"/>
      <c r="F21" s="1079"/>
      <c r="G21" s="1080"/>
      <c r="H21" s="355" t="s">
        <v>27</v>
      </c>
      <c r="I21" s="1078" t="s">
        <v>28</v>
      </c>
      <c r="J21" s="1079"/>
      <c r="K21" s="1079"/>
      <c r="L21" s="1080"/>
    </row>
    <row r="22" spans="1:13" ht="16.5" customHeight="1" x14ac:dyDescent="0.2">
      <c r="A22" s="248"/>
      <c r="B22" s="187" t="s">
        <v>157</v>
      </c>
      <c r="C22" s="1287" t="s">
        <v>1324</v>
      </c>
      <c r="D22" s="1287"/>
      <c r="E22" s="1287"/>
      <c r="F22" s="1287"/>
      <c r="G22" s="1288"/>
      <c r="H22" s="30"/>
      <c r="I22" s="1817"/>
      <c r="J22" s="1818"/>
      <c r="K22" s="1818"/>
      <c r="L22" s="1819"/>
      <c r="M22" s="270"/>
    </row>
    <row r="23" spans="1:13" ht="16.5" customHeight="1" x14ac:dyDescent="0.2">
      <c r="A23" s="265"/>
      <c r="B23" s="265" t="s">
        <v>33</v>
      </c>
      <c r="C23" s="1116" t="s">
        <v>1325</v>
      </c>
      <c r="D23" s="1116"/>
      <c r="E23" s="1116"/>
      <c r="F23" s="1116"/>
      <c r="G23" s="1117"/>
      <c r="H23" s="418" t="s">
        <v>749</v>
      </c>
      <c r="I23" s="1820" t="s">
        <v>1326</v>
      </c>
      <c r="J23" s="1820"/>
      <c r="K23" s="1820"/>
      <c r="L23" s="1820"/>
      <c r="M23" s="270"/>
    </row>
    <row r="24" spans="1:13" x14ac:dyDescent="0.2">
      <c r="A24" s="265"/>
      <c r="B24" s="265"/>
      <c r="C24" s="1230" t="s">
        <v>35</v>
      </c>
      <c r="D24" s="1230"/>
      <c r="E24" s="1230"/>
      <c r="F24" s="1230"/>
      <c r="G24" s="1131"/>
      <c r="H24" s="30"/>
      <c r="I24" s="1814" t="s">
        <v>672</v>
      </c>
      <c r="J24" s="1821"/>
      <c r="K24" s="1821"/>
      <c r="L24" s="1822"/>
      <c r="M24" s="270"/>
    </row>
    <row r="25" spans="1:13" x14ac:dyDescent="0.2">
      <c r="A25" s="265"/>
      <c r="B25" s="265"/>
      <c r="C25" s="1823" t="s">
        <v>1327</v>
      </c>
      <c r="D25" s="1823"/>
      <c r="E25" s="1823"/>
      <c r="F25" s="1823"/>
      <c r="G25" s="1824"/>
      <c r="H25" s="30"/>
      <c r="I25" s="1825" t="s">
        <v>1328</v>
      </c>
      <c r="J25" s="1826"/>
      <c r="K25" s="1826"/>
      <c r="L25" s="1827"/>
      <c r="M25" s="270"/>
    </row>
    <row r="26" spans="1:13" ht="13.5" customHeight="1" x14ac:dyDescent="0.2">
      <c r="A26" s="265"/>
      <c r="B26" s="265"/>
      <c r="C26" s="583"/>
      <c r="D26" s="583"/>
      <c r="E26" s="583"/>
      <c r="F26" s="583"/>
      <c r="G26" s="584"/>
      <c r="H26" s="30"/>
      <c r="I26" s="1814" t="s">
        <v>1329</v>
      </c>
      <c r="J26" s="1821"/>
      <c r="K26" s="1821"/>
      <c r="L26" s="1822"/>
      <c r="M26" s="270"/>
    </row>
    <row r="27" spans="1:13" s="463" customFormat="1" ht="13.5" customHeight="1" x14ac:dyDescent="0.2">
      <c r="A27" s="374"/>
      <c r="B27" s="265"/>
      <c r="C27" s="1116"/>
      <c r="D27" s="1116"/>
      <c r="E27" s="1116"/>
      <c r="F27" s="1116"/>
      <c r="G27" s="1117"/>
      <c r="H27" s="374"/>
      <c r="I27" s="1814" t="s">
        <v>1330</v>
      </c>
      <c r="J27" s="1815"/>
      <c r="K27" s="1815"/>
      <c r="L27" s="1816"/>
      <c r="M27" s="585"/>
    </row>
    <row r="28" spans="1:13" x14ac:dyDescent="0.2">
      <c r="A28" s="265"/>
      <c r="B28" s="265"/>
      <c r="C28" s="423"/>
      <c r="D28" s="423"/>
      <c r="E28" s="423"/>
      <c r="F28" s="423"/>
      <c r="G28" s="363"/>
      <c r="H28" s="30"/>
      <c r="I28" s="1814" t="s">
        <v>1331</v>
      </c>
      <c r="J28" s="1815"/>
      <c r="K28" s="1815"/>
      <c r="L28" s="1816"/>
      <c r="M28" s="270"/>
    </row>
    <row r="29" spans="1:13" ht="16.5" customHeight="1" x14ac:dyDescent="0.2">
      <c r="A29" s="265"/>
      <c r="B29" s="265"/>
      <c r="C29" s="1116"/>
      <c r="D29" s="1828"/>
      <c r="E29" s="1828"/>
      <c r="F29" s="1828"/>
      <c r="G29" s="1829"/>
      <c r="H29" s="30"/>
      <c r="I29" s="1830" t="s">
        <v>1786</v>
      </c>
      <c r="J29" s="1815"/>
      <c r="K29" s="1815"/>
      <c r="L29" s="1816"/>
      <c r="M29" s="270"/>
    </row>
    <row r="30" spans="1:13" x14ac:dyDescent="0.2">
      <c r="A30" s="265"/>
      <c r="B30" s="265"/>
      <c r="C30" s="1831"/>
      <c r="D30" s="1832"/>
      <c r="E30" s="1832"/>
      <c r="F30" s="1832"/>
      <c r="G30" s="1833"/>
      <c r="H30" s="30"/>
      <c r="I30" s="1814"/>
      <c r="J30" s="1815"/>
      <c r="K30" s="1815"/>
      <c r="L30" s="1816"/>
      <c r="M30" s="270"/>
    </row>
    <row r="31" spans="1:13" ht="16.95" customHeight="1" x14ac:dyDescent="0.2">
      <c r="A31" s="265"/>
      <c r="B31" s="265"/>
      <c r="C31" s="1116"/>
      <c r="D31" s="1828"/>
      <c r="E31" s="1828"/>
      <c r="F31" s="1828"/>
      <c r="G31" s="1829"/>
      <c r="H31" s="30"/>
      <c r="I31" s="1120"/>
      <c r="J31" s="1115"/>
      <c r="K31" s="1115"/>
      <c r="L31" s="1122"/>
      <c r="M31" s="270"/>
    </row>
    <row r="32" spans="1:13" ht="16.5" customHeight="1" x14ac:dyDescent="0.2">
      <c r="A32" s="265"/>
      <c r="B32" s="265" t="s">
        <v>29</v>
      </c>
      <c r="C32" s="1116" t="s">
        <v>45</v>
      </c>
      <c r="D32" s="1116"/>
      <c r="E32" s="1116"/>
      <c r="F32" s="1116"/>
      <c r="G32" s="1117"/>
      <c r="H32" s="30"/>
      <c r="I32" s="1536"/>
      <c r="J32" s="1537"/>
      <c r="K32" s="1537"/>
      <c r="L32" s="1538"/>
      <c r="M32" s="270"/>
    </row>
    <row r="33" spans="1:13" ht="16.5" customHeight="1" x14ac:dyDescent="0.2">
      <c r="A33" s="265"/>
      <c r="B33" s="265" t="s">
        <v>33</v>
      </c>
      <c r="C33" s="1116" t="s">
        <v>1332</v>
      </c>
      <c r="D33" s="1116"/>
      <c r="E33" s="1116"/>
      <c r="F33" s="1116"/>
      <c r="G33" s="1117"/>
      <c r="H33" s="30" t="s">
        <v>74</v>
      </c>
      <c r="I33" s="1536" t="s">
        <v>1333</v>
      </c>
      <c r="J33" s="1537"/>
      <c r="K33" s="1537"/>
      <c r="L33" s="1538"/>
      <c r="M33" s="270"/>
    </row>
    <row r="34" spans="1:13" ht="16.5" customHeight="1" x14ac:dyDescent="0.2">
      <c r="A34" s="265"/>
      <c r="B34" s="265"/>
      <c r="C34" s="1836" t="s">
        <v>215</v>
      </c>
      <c r="D34" s="1836"/>
      <c r="E34" s="1836"/>
      <c r="F34" s="1836"/>
      <c r="G34" s="1837"/>
      <c r="H34" s="30"/>
      <c r="I34" s="1536"/>
      <c r="J34" s="1537"/>
      <c r="K34" s="1537"/>
      <c r="L34" s="1538"/>
      <c r="M34" s="270"/>
    </row>
    <row r="35" spans="1:13" x14ac:dyDescent="0.2">
      <c r="A35" s="265"/>
      <c r="B35" s="265"/>
      <c r="C35" s="1838" t="s">
        <v>1334</v>
      </c>
      <c r="D35" s="1838"/>
      <c r="E35" s="1838"/>
      <c r="F35" s="1838"/>
      <c r="G35" s="1839"/>
      <c r="H35" s="30"/>
      <c r="I35" s="1792"/>
      <c r="J35" s="1792"/>
      <c r="K35" s="1792"/>
      <c r="L35" s="1792"/>
      <c r="M35" s="270"/>
    </row>
    <row r="36" spans="1:13" x14ac:dyDescent="0.2">
      <c r="A36" s="265"/>
      <c r="B36" s="30"/>
      <c r="C36" s="1834"/>
      <c r="D36" s="1834"/>
      <c r="E36" s="1834"/>
      <c r="F36" s="1834"/>
      <c r="G36" s="1835"/>
      <c r="H36" s="30"/>
      <c r="I36" s="346"/>
      <c r="J36" s="382"/>
      <c r="K36" s="382"/>
      <c r="L36" s="383"/>
      <c r="M36" s="270"/>
    </row>
    <row r="37" spans="1:13" ht="16.5" customHeight="1" x14ac:dyDescent="0.2">
      <c r="A37" s="265"/>
      <c r="B37" s="30"/>
      <c r="C37" s="1840"/>
      <c r="D37" s="1840"/>
      <c r="E37" s="1840"/>
      <c r="F37" s="1840"/>
      <c r="G37" s="1841"/>
      <c r="H37" s="30"/>
      <c r="I37" s="1792"/>
      <c r="J37" s="1792"/>
      <c r="K37" s="1792"/>
      <c r="L37" s="1792"/>
      <c r="M37" s="270"/>
    </row>
    <row r="38" spans="1:13" x14ac:dyDescent="0.2">
      <c r="A38" s="265"/>
      <c r="B38" s="30"/>
      <c r="C38" s="1834"/>
      <c r="D38" s="1834"/>
      <c r="E38" s="1834"/>
      <c r="F38" s="1834"/>
      <c r="G38" s="1835"/>
      <c r="H38" s="30"/>
      <c r="I38" s="346"/>
      <c r="J38" s="382"/>
      <c r="K38" s="382"/>
      <c r="L38" s="383"/>
      <c r="M38" s="270"/>
    </row>
    <row r="39" spans="1:13" x14ac:dyDescent="0.2">
      <c r="A39" s="265"/>
      <c r="B39" s="30"/>
      <c r="C39" s="1834"/>
      <c r="D39" s="1834"/>
      <c r="E39" s="1834"/>
      <c r="F39" s="1834"/>
      <c r="G39" s="1835"/>
      <c r="H39" s="30"/>
      <c r="I39" s="346"/>
      <c r="J39" s="382"/>
      <c r="K39" s="382"/>
      <c r="L39" s="383"/>
      <c r="M39" s="270"/>
    </row>
    <row r="40" spans="1:13" ht="16.2" customHeight="1" x14ac:dyDescent="0.2">
      <c r="A40" s="265"/>
      <c r="B40" s="30"/>
      <c r="C40" s="1116"/>
      <c r="D40" s="1828"/>
      <c r="E40" s="1828"/>
      <c r="F40" s="1828"/>
      <c r="G40" s="1829"/>
      <c r="H40" s="30"/>
      <c r="I40" s="1120"/>
      <c r="J40" s="1115"/>
      <c r="K40" s="1115"/>
      <c r="L40" s="1122"/>
      <c r="M40" s="270"/>
    </row>
    <row r="41" spans="1:13" ht="16.5" customHeight="1" x14ac:dyDescent="0.2">
      <c r="A41" s="399"/>
      <c r="B41" s="32"/>
      <c r="C41" s="1541"/>
      <c r="D41" s="1842"/>
      <c r="E41" s="1842"/>
      <c r="F41" s="1842"/>
      <c r="G41" s="1843"/>
      <c r="H41" s="32"/>
      <c r="I41" s="1793"/>
      <c r="J41" s="1793"/>
      <c r="K41" s="1793"/>
      <c r="L41" s="1793"/>
      <c r="M41" s="270"/>
    </row>
  </sheetData>
  <mergeCells count="63">
    <mergeCell ref="C41:G41"/>
    <mergeCell ref="I41:L41"/>
    <mergeCell ref="C39:G39"/>
    <mergeCell ref="C40:G40"/>
    <mergeCell ref="I40:L40"/>
    <mergeCell ref="C38:G38"/>
    <mergeCell ref="C32:G32"/>
    <mergeCell ref="I32:L32"/>
    <mergeCell ref="C33:G33"/>
    <mergeCell ref="I33:L33"/>
    <mergeCell ref="C34:G34"/>
    <mergeCell ref="I34:L34"/>
    <mergeCell ref="C35:G35"/>
    <mergeCell ref="I35:L35"/>
    <mergeCell ref="C36:G36"/>
    <mergeCell ref="C37:G37"/>
    <mergeCell ref="I37:L37"/>
    <mergeCell ref="C29:G29"/>
    <mergeCell ref="I29:L29"/>
    <mergeCell ref="C30:G30"/>
    <mergeCell ref="I30:L30"/>
    <mergeCell ref="C31:G31"/>
    <mergeCell ref="I31:L31"/>
    <mergeCell ref="I28:L28"/>
    <mergeCell ref="C22:G22"/>
    <mergeCell ref="I22:L22"/>
    <mergeCell ref="C23:G23"/>
    <mergeCell ref="I23:L23"/>
    <mergeCell ref="C24:G24"/>
    <mergeCell ref="I24:L24"/>
    <mergeCell ref="C25:G25"/>
    <mergeCell ref="I25:L25"/>
    <mergeCell ref="I26:L26"/>
    <mergeCell ref="C27:G27"/>
    <mergeCell ref="I27:L27"/>
    <mergeCell ref="B20:C20"/>
    <mergeCell ref="D20:F20"/>
    <mergeCell ref="I20:L20"/>
    <mergeCell ref="B21:G21"/>
    <mergeCell ref="I21:L21"/>
    <mergeCell ref="B12:D12"/>
    <mergeCell ref="E12:F12"/>
    <mergeCell ref="B14:G14"/>
    <mergeCell ref="B15:G15"/>
    <mergeCell ref="B16:G16"/>
    <mergeCell ref="A17:A19"/>
    <mergeCell ref="B17:C17"/>
    <mergeCell ref="D17:L17"/>
    <mergeCell ref="D18:L18"/>
    <mergeCell ref="B19:C19"/>
    <mergeCell ref="D19:L19"/>
    <mergeCell ref="B9:D9"/>
    <mergeCell ref="E9:F9"/>
    <mergeCell ref="B10:D10"/>
    <mergeCell ref="E10:F10"/>
    <mergeCell ref="B11:D11"/>
    <mergeCell ref="E11:F11"/>
    <mergeCell ref="B8:L8"/>
    <mergeCell ref="A1:L1"/>
    <mergeCell ref="A3:J3"/>
    <mergeCell ref="A5:L5"/>
    <mergeCell ref="B6:L6"/>
    <mergeCell ref="A7:L7"/>
  </mergeCells>
  <phoneticPr fontId="3"/>
  <conditionalFormatting sqref="E10:F11">
    <cfRule type="cellIs" dxfId="130" priority="4" operator="lessThanOrEqual">
      <formula>0</formula>
    </cfRule>
  </conditionalFormatting>
  <conditionalFormatting sqref="H10:I11">
    <cfRule type="cellIs" dxfId="129" priority="3" operator="lessThanOrEqual">
      <formula>0</formula>
    </cfRule>
  </conditionalFormatting>
  <conditionalFormatting sqref="H15:H16">
    <cfRule type="cellIs" dxfId="128" priority="2" operator="lessThanOrEqual">
      <formula>0</formula>
    </cfRule>
  </conditionalFormatting>
  <pageMargins left="0.59055118110236227" right="0.59055118110236227" top="0.59055118110236227" bottom="0.59055118110236227" header="0.51181102362204722" footer="0.39370078740157483"/>
  <pageSetup paperSize="9"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283F2-E5E4-489F-8631-F665191EC190}">
  <sheetPr>
    <tabColor theme="8" tint="0.59999389629810485"/>
  </sheetPr>
  <dimension ref="A1:N30"/>
  <sheetViews>
    <sheetView view="pageBreakPreview" zoomScaleNormal="130" zoomScaleSheetLayoutView="100" workbookViewId="0">
      <selection activeCell="I37" sqref="I37:L37"/>
    </sheetView>
  </sheetViews>
  <sheetFormatPr defaultColWidth="9" defaultRowHeight="13.2" x14ac:dyDescent="0.2"/>
  <cols>
    <col min="1" max="1" width="18" style="217" customWidth="1"/>
    <col min="2" max="4" width="3.21875" style="217" customWidth="1"/>
    <col min="5" max="5" width="4" style="217" customWidth="1"/>
    <col min="6" max="6" width="5.77734375" style="217" customWidth="1"/>
    <col min="7" max="12" width="8.88671875" style="217" customWidth="1"/>
    <col min="13" max="13" width="9" style="217"/>
    <col min="14" max="14" width="6.3320312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13" ht="18" customHeight="1" x14ac:dyDescent="0.2">
      <c r="A1" s="1060" t="s">
        <v>364</v>
      </c>
      <c r="B1" s="1060"/>
      <c r="C1" s="1060"/>
      <c r="D1" s="1060"/>
      <c r="E1" s="1060"/>
      <c r="F1" s="1060"/>
      <c r="G1" s="1060"/>
      <c r="H1" s="1060"/>
      <c r="I1" s="1060"/>
      <c r="J1" s="1060"/>
      <c r="K1" s="1060"/>
      <c r="L1" s="1060"/>
    </row>
    <row r="2" spans="1:13" ht="18" customHeight="1" x14ac:dyDescent="0.2"/>
    <row r="3" spans="1:13" ht="18" customHeight="1" x14ac:dyDescent="0.2">
      <c r="A3" s="1061" t="s">
        <v>1335</v>
      </c>
      <c r="B3" s="1061"/>
      <c r="C3" s="1061"/>
      <c r="D3" s="1061"/>
      <c r="E3" s="1061"/>
      <c r="F3" s="1061"/>
      <c r="G3" s="1061"/>
      <c r="H3" s="1061"/>
      <c r="I3" s="1061"/>
      <c r="J3" s="1061"/>
      <c r="K3" s="218"/>
      <c r="L3" s="3"/>
    </row>
    <row r="4" spans="1:13" ht="16.5" customHeight="1" x14ac:dyDescent="0.2"/>
    <row r="5" spans="1:13" ht="16.5" customHeight="1" x14ac:dyDescent="0.2">
      <c r="A5" s="1062" t="s">
        <v>140</v>
      </c>
      <c r="B5" s="1063"/>
      <c r="C5" s="1063"/>
      <c r="D5" s="1063"/>
      <c r="E5" s="1063"/>
      <c r="F5" s="1063"/>
      <c r="G5" s="1063"/>
      <c r="H5" s="1063"/>
      <c r="I5" s="1063"/>
      <c r="J5" s="1063"/>
      <c r="K5" s="1063"/>
      <c r="L5" s="1064"/>
    </row>
    <row r="6" spans="1:13" ht="16.5" customHeight="1" x14ac:dyDescent="0.2">
      <c r="A6" s="347" t="s">
        <v>171</v>
      </c>
      <c r="B6" s="1083" t="s">
        <v>1336</v>
      </c>
      <c r="C6" s="1095"/>
      <c r="D6" s="1095"/>
      <c r="E6" s="1095"/>
      <c r="F6" s="1095"/>
      <c r="G6" s="1095"/>
      <c r="H6" s="1095"/>
      <c r="I6" s="1095"/>
      <c r="J6" s="1095"/>
      <c r="K6" s="1095"/>
      <c r="L6" s="1255"/>
      <c r="M6" s="217" t="s">
        <v>143</v>
      </c>
    </row>
    <row r="7" spans="1:13" ht="15.75" customHeight="1" x14ac:dyDescent="0.2">
      <c r="A7" s="359"/>
      <c r="B7" s="1084"/>
      <c r="C7" s="1256"/>
      <c r="D7" s="1256"/>
      <c r="E7" s="1256"/>
      <c r="F7" s="1256"/>
      <c r="G7" s="1256"/>
      <c r="H7" s="1256"/>
      <c r="I7" s="1256"/>
      <c r="J7" s="1256"/>
      <c r="K7" s="1256"/>
      <c r="L7" s="1257"/>
    </row>
    <row r="8" spans="1:13" ht="16.5" customHeight="1" x14ac:dyDescent="0.2">
      <c r="A8" s="1071" t="s">
        <v>144</v>
      </c>
      <c r="B8" s="1072"/>
      <c r="C8" s="1072"/>
      <c r="D8" s="1072"/>
      <c r="E8" s="1072"/>
      <c r="F8" s="1072"/>
      <c r="G8" s="1072"/>
      <c r="H8" s="1072"/>
      <c r="I8" s="1072"/>
      <c r="J8" s="1072"/>
      <c r="K8" s="1072"/>
      <c r="L8" s="1073"/>
    </row>
    <row r="9" spans="1:13" ht="41.4" customHeight="1" x14ac:dyDescent="0.2">
      <c r="A9" s="75" t="s">
        <v>145</v>
      </c>
      <c r="B9" s="1547" t="s">
        <v>1337</v>
      </c>
      <c r="C9" s="1548"/>
      <c r="D9" s="1548"/>
      <c r="E9" s="1548"/>
      <c r="F9" s="1548"/>
      <c r="G9" s="1548"/>
      <c r="H9" s="1548"/>
      <c r="I9" s="1548"/>
      <c r="J9" s="1548"/>
      <c r="K9" s="1548"/>
      <c r="L9" s="1549"/>
    </row>
    <row r="10" spans="1:13" ht="16.5" customHeight="1" x14ac:dyDescent="0.2">
      <c r="A10" s="53" t="s">
        <v>146</v>
      </c>
      <c r="B10" s="1074"/>
      <c r="C10" s="1075"/>
      <c r="D10" s="1076"/>
      <c r="E10" s="1078" t="s">
        <v>147</v>
      </c>
      <c r="F10" s="1080"/>
      <c r="G10" s="485" t="s">
        <v>10</v>
      </c>
      <c r="H10" s="52" t="s">
        <v>148</v>
      </c>
      <c r="I10" s="355" t="s">
        <v>149</v>
      </c>
      <c r="J10" s="52" t="s">
        <v>620</v>
      </c>
      <c r="K10" s="263"/>
      <c r="L10" s="264"/>
    </row>
    <row r="11" spans="1:13" ht="16.5" customHeight="1" x14ac:dyDescent="0.2">
      <c r="A11" s="248"/>
      <c r="B11" s="1078" t="s">
        <v>11</v>
      </c>
      <c r="C11" s="1079"/>
      <c r="D11" s="1080"/>
      <c r="E11" s="1575">
        <v>318</v>
      </c>
      <c r="F11" s="1576"/>
      <c r="G11" s="413">
        <v>259</v>
      </c>
      <c r="H11" s="413">
        <v>316</v>
      </c>
      <c r="I11" s="586">
        <v>2</v>
      </c>
      <c r="J11" s="436"/>
      <c r="K11" s="266"/>
      <c r="L11" s="388"/>
    </row>
    <row r="12" spans="1:13" ht="16.5" customHeight="1" x14ac:dyDescent="0.2">
      <c r="A12" s="248"/>
      <c r="B12" s="1078" t="s">
        <v>12</v>
      </c>
      <c r="C12" s="1079"/>
      <c r="D12" s="1080"/>
      <c r="E12" s="1575">
        <v>245</v>
      </c>
      <c r="F12" s="1576"/>
      <c r="G12" s="413">
        <v>210</v>
      </c>
      <c r="H12" s="413">
        <v>243</v>
      </c>
      <c r="I12" s="586">
        <v>2</v>
      </c>
      <c r="J12" s="436"/>
      <c r="K12" s="266"/>
      <c r="L12" s="388"/>
    </row>
    <row r="13" spans="1:13" ht="16.5" customHeight="1" x14ac:dyDescent="0.2">
      <c r="A13" s="248"/>
      <c r="B13" s="1101" t="s">
        <v>13</v>
      </c>
      <c r="C13" s="1102"/>
      <c r="D13" s="1103"/>
      <c r="E13" s="1847">
        <f>E12/E11*100</f>
        <v>77.04402515723271</v>
      </c>
      <c r="F13" s="1848"/>
      <c r="G13" s="366">
        <f>G12/G11*100</f>
        <v>81.081081081081081</v>
      </c>
      <c r="H13" s="366">
        <f t="shared" ref="H13:I13" si="0">H12/H11*100</f>
        <v>76.898734177215189</v>
      </c>
      <c r="I13" s="366">
        <f t="shared" si="0"/>
        <v>100</v>
      </c>
      <c r="J13" s="587"/>
      <c r="K13" s="266"/>
      <c r="L13" s="388"/>
    </row>
    <row r="14" spans="1:13" ht="16.5" customHeight="1" x14ac:dyDescent="0.2">
      <c r="A14" s="248"/>
      <c r="B14" s="265"/>
      <c r="C14" s="266"/>
      <c r="D14" s="266"/>
      <c r="E14" s="266"/>
      <c r="F14" s="266"/>
      <c r="G14" s="266"/>
      <c r="H14" s="266"/>
      <c r="I14" s="266"/>
      <c r="J14" s="266"/>
      <c r="K14" s="266"/>
      <c r="L14" s="388"/>
    </row>
    <row r="15" spans="1:13" ht="16.5" customHeight="1" x14ac:dyDescent="0.2">
      <c r="A15" s="248"/>
      <c r="B15" s="1074"/>
      <c r="C15" s="1075"/>
      <c r="D15" s="1075"/>
      <c r="E15" s="1075"/>
      <c r="F15" s="1075"/>
      <c r="G15" s="1076"/>
      <c r="H15" s="52" t="s">
        <v>14</v>
      </c>
      <c r="I15" s="52" t="s">
        <v>10</v>
      </c>
      <c r="J15" s="52" t="s">
        <v>15</v>
      </c>
      <c r="K15" s="266"/>
      <c r="L15" s="388"/>
    </row>
    <row r="16" spans="1:13" ht="16.5" customHeight="1" x14ac:dyDescent="0.2">
      <c r="A16" s="248"/>
      <c r="B16" s="1105" t="s">
        <v>135</v>
      </c>
      <c r="C16" s="1106"/>
      <c r="D16" s="1106"/>
      <c r="E16" s="1106"/>
      <c r="F16" s="1106"/>
      <c r="G16" s="1107"/>
      <c r="H16" s="407">
        <v>81.599999999999994</v>
      </c>
      <c r="I16" s="407">
        <v>81.8</v>
      </c>
      <c r="J16" s="151">
        <f>H16-I16</f>
        <v>-0.20000000000000284</v>
      </c>
      <c r="K16" s="266"/>
      <c r="L16" s="388"/>
    </row>
    <row r="17" spans="1:14" ht="16.5" customHeight="1" x14ac:dyDescent="0.2">
      <c r="A17" s="392"/>
      <c r="B17" s="1108" t="s">
        <v>136</v>
      </c>
      <c r="C17" s="1109"/>
      <c r="D17" s="1109"/>
      <c r="E17" s="1109"/>
      <c r="F17" s="1109"/>
      <c r="G17" s="1110"/>
      <c r="H17" s="407">
        <v>4.3</v>
      </c>
      <c r="I17" s="407">
        <v>4.4000000000000004</v>
      </c>
      <c r="J17" s="151">
        <f>H17-I17</f>
        <v>-0.10000000000000053</v>
      </c>
      <c r="K17" s="393"/>
      <c r="L17" s="394"/>
    </row>
    <row r="18" spans="1:14" s="21" customFormat="1" ht="16.5" customHeight="1" x14ac:dyDescent="0.2">
      <c r="A18" s="1083" t="s">
        <v>18</v>
      </c>
      <c r="B18" s="1085" t="s">
        <v>19</v>
      </c>
      <c r="C18" s="1086"/>
      <c r="D18" s="1498" t="s">
        <v>1338</v>
      </c>
      <c r="E18" s="1499"/>
      <c r="F18" s="1499"/>
      <c r="G18" s="1499"/>
      <c r="H18" s="1499"/>
      <c r="I18" s="1499"/>
      <c r="J18" s="1499"/>
      <c r="K18" s="1499"/>
      <c r="L18" s="1500"/>
    </row>
    <row r="19" spans="1:14" s="21" customFormat="1" ht="16.5" customHeight="1" x14ac:dyDescent="0.2">
      <c r="A19" s="1238"/>
      <c r="B19" s="340"/>
      <c r="C19" s="341"/>
      <c r="D19" s="1844" t="s">
        <v>1339</v>
      </c>
      <c r="E19" s="1845"/>
      <c r="F19" s="1845"/>
      <c r="G19" s="1845"/>
      <c r="H19" s="1845"/>
      <c r="I19" s="1845"/>
      <c r="J19" s="1845"/>
      <c r="K19" s="1845"/>
      <c r="L19" s="1846"/>
    </row>
    <row r="20" spans="1:14" ht="16.5" customHeight="1" x14ac:dyDescent="0.2">
      <c r="A20" s="1084"/>
      <c r="B20" s="1090" t="s">
        <v>20</v>
      </c>
      <c r="C20" s="1091"/>
      <c r="D20" s="1273" t="s">
        <v>1009</v>
      </c>
      <c r="E20" s="1274"/>
      <c r="F20" s="1274"/>
      <c r="G20" s="1274"/>
      <c r="H20" s="1274"/>
      <c r="I20" s="1274"/>
      <c r="J20" s="1274"/>
      <c r="K20" s="1274"/>
      <c r="L20" s="1275"/>
    </row>
    <row r="21" spans="1:14" ht="16.5" customHeight="1" x14ac:dyDescent="0.2">
      <c r="A21" s="75" t="s">
        <v>153</v>
      </c>
      <c r="B21" s="1077" t="s">
        <v>22</v>
      </c>
      <c r="C21" s="1077"/>
      <c r="D21" s="1503" t="s">
        <v>196</v>
      </c>
      <c r="E21" s="1504"/>
      <c r="F21" s="1505"/>
      <c r="G21" s="52" t="s">
        <v>23</v>
      </c>
      <c r="H21" s="459" t="s">
        <v>749</v>
      </c>
      <c r="I21" s="1114" t="s">
        <v>24</v>
      </c>
      <c r="J21" s="1114"/>
      <c r="K21" s="1114"/>
      <c r="L21" s="1114"/>
    </row>
    <row r="22" spans="1:14" ht="16.5" customHeight="1" x14ac:dyDescent="0.2">
      <c r="A22" s="53" t="s">
        <v>156</v>
      </c>
      <c r="B22" s="1078" t="s">
        <v>26</v>
      </c>
      <c r="C22" s="1079"/>
      <c r="D22" s="1079"/>
      <c r="E22" s="1079"/>
      <c r="F22" s="1079"/>
      <c r="G22" s="1080"/>
      <c r="H22" s="355" t="s">
        <v>27</v>
      </c>
      <c r="I22" s="1078" t="s">
        <v>28</v>
      </c>
      <c r="J22" s="1079"/>
      <c r="K22" s="1079"/>
      <c r="L22" s="1080"/>
    </row>
    <row r="23" spans="1:14" ht="16.5" customHeight="1" x14ac:dyDescent="0.2">
      <c r="A23" s="248"/>
      <c r="B23" s="187" t="s">
        <v>299</v>
      </c>
      <c r="C23" s="1287" t="s">
        <v>30</v>
      </c>
      <c r="D23" s="1287"/>
      <c r="E23" s="1287"/>
      <c r="F23" s="1287"/>
      <c r="G23" s="1288"/>
      <c r="H23" s="30"/>
      <c r="I23" s="1623"/>
      <c r="J23" s="1623"/>
      <c r="K23" s="1623"/>
      <c r="L23" s="1623"/>
      <c r="M23" s="270"/>
    </row>
    <row r="24" spans="1:14" ht="16.5" customHeight="1" x14ac:dyDescent="0.2">
      <c r="A24" s="265"/>
      <c r="B24" s="30"/>
      <c r="C24" s="1230" t="s">
        <v>1326</v>
      </c>
      <c r="D24" s="1230"/>
      <c r="E24" s="1230"/>
      <c r="F24" s="1230"/>
      <c r="G24" s="1131"/>
      <c r="H24" s="34" t="s">
        <v>1340</v>
      </c>
      <c r="I24" s="1855" t="s">
        <v>1341</v>
      </c>
      <c r="J24" s="1836"/>
      <c r="K24" s="1836"/>
      <c r="L24" s="1837"/>
      <c r="M24" s="270"/>
    </row>
    <row r="25" spans="1:14" ht="16.5" customHeight="1" x14ac:dyDescent="0.2">
      <c r="A25" s="265"/>
      <c r="B25" s="30"/>
      <c r="C25" s="1130" t="s">
        <v>303</v>
      </c>
      <c r="D25" s="1130"/>
      <c r="E25" s="1130"/>
      <c r="F25" s="1130"/>
      <c r="G25" s="1131"/>
      <c r="H25" s="30"/>
      <c r="I25" s="1855" t="s">
        <v>1342</v>
      </c>
      <c r="J25" s="1856"/>
      <c r="K25" s="1856"/>
      <c r="L25" s="1837"/>
      <c r="M25" s="270"/>
    </row>
    <row r="26" spans="1:14" ht="16.5" customHeight="1" x14ac:dyDescent="0.2">
      <c r="A26" s="265"/>
      <c r="B26" s="30"/>
      <c r="C26" s="1680" t="s">
        <v>1343</v>
      </c>
      <c r="D26" s="1680"/>
      <c r="E26" s="1680"/>
      <c r="F26" s="1680"/>
      <c r="G26" s="1117"/>
      <c r="H26" s="30"/>
      <c r="I26" s="1857" t="s">
        <v>1344</v>
      </c>
      <c r="J26" s="1858"/>
      <c r="K26" s="1858"/>
      <c r="L26" s="1859"/>
      <c r="M26" s="270"/>
      <c r="N26" s="588"/>
    </row>
    <row r="27" spans="1:14" ht="16.5" customHeight="1" x14ac:dyDescent="0.2">
      <c r="A27" s="265"/>
      <c r="B27" s="30"/>
      <c r="C27" s="1680"/>
      <c r="D27" s="1680"/>
      <c r="E27" s="1680"/>
      <c r="F27" s="1680"/>
      <c r="G27" s="1117"/>
      <c r="H27" s="30"/>
      <c r="I27" s="1857"/>
      <c r="J27" s="1858"/>
      <c r="K27" s="1858"/>
      <c r="L27" s="1859"/>
      <c r="M27" s="270"/>
    </row>
    <row r="28" spans="1:14" ht="16.5" customHeight="1" x14ac:dyDescent="0.2">
      <c r="A28" s="265"/>
      <c r="B28" s="30"/>
      <c r="C28" s="1680"/>
      <c r="D28" s="1680"/>
      <c r="E28" s="1680"/>
      <c r="F28" s="1680"/>
      <c r="G28" s="1117"/>
      <c r="H28" s="30"/>
      <c r="I28" s="1860" t="s">
        <v>1345</v>
      </c>
      <c r="J28" s="1861"/>
      <c r="K28" s="1861"/>
      <c r="L28" s="1862"/>
      <c r="M28" s="270"/>
      <c r="N28" s="588"/>
    </row>
    <row r="29" spans="1:14" ht="16.5" customHeight="1" x14ac:dyDescent="0.2">
      <c r="A29" s="265"/>
      <c r="B29" s="30"/>
      <c r="C29" s="1680"/>
      <c r="D29" s="1680"/>
      <c r="E29" s="1680"/>
      <c r="F29" s="1680"/>
      <c r="G29" s="1117"/>
      <c r="H29" s="30"/>
      <c r="I29" s="1849"/>
      <c r="J29" s="1850"/>
      <c r="K29" s="1850"/>
      <c r="L29" s="1851"/>
      <c r="M29" s="270"/>
    </row>
    <row r="30" spans="1:14" ht="16.5" customHeight="1" x14ac:dyDescent="0.2">
      <c r="A30" s="719"/>
      <c r="B30" s="32"/>
      <c r="C30" s="1541"/>
      <c r="D30" s="1541"/>
      <c r="E30" s="1541"/>
      <c r="F30" s="1541"/>
      <c r="G30" s="1542"/>
      <c r="H30" s="32"/>
      <c r="I30" s="1852"/>
      <c r="J30" s="1853"/>
      <c r="K30" s="1853"/>
      <c r="L30" s="1854"/>
      <c r="M30" s="270"/>
    </row>
  </sheetData>
  <mergeCells count="42">
    <mergeCell ref="C29:G29"/>
    <mergeCell ref="I29:L30"/>
    <mergeCell ref="C30:G30"/>
    <mergeCell ref="C23:G23"/>
    <mergeCell ref="I23:L23"/>
    <mergeCell ref="C24:G24"/>
    <mergeCell ref="I24:L24"/>
    <mergeCell ref="C25:G25"/>
    <mergeCell ref="I25:L25"/>
    <mergeCell ref="C26:G26"/>
    <mergeCell ref="I26:L27"/>
    <mergeCell ref="C27:G27"/>
    <mergeCell ref="C28:G28"/>
    <mergeCell ref="I28:L28"/>
    <mergeCell ref="B21:C21"/>
    <mergeCell ref="D21:F21"/>
    <mergeCell ref="I21:L21"/>
    <mergeCell ref="B22:G22"/>
    <mergeCell ref="I22:L22"/>
    <mergeCell ref="B13:D13"/>
    <mergeCell ref="E13:F13"/>
    <mergeCell ref="B15:G15"/>
    <mergeCell ref="B16:G16"/>
    <mergeCell ref="B17:G17"/>
    <mergeCell ref="A18:A20"/>
    <mergeCell ref="B18:C18"/>
    <mergeCell ref="D18:L18"/>
    <mergeCell ref="D19:L19"/>
    <mergeCell ref="B20:C20"/>
    <mergeCell ref="D20:L20"/>
    <mergeCell ref="B10:D10"/>
    <mergeCell ref="E10:F10"/>
    <mergeCell ref="B11:D11"/>
    <mergeCell ref="E11:F11"/>
    <mergeCell ref="B12:D12"/>
    <mergeCell ref="E12:F12"/>
    <mergeCell ref="B9:L9"/>
    <mergeCell ref="A1:L1"/>
    <mergeCell ref="A3:J3"/>
    <mergeCell ref="A5:L5"/>
    <mergeCell ref="B6:L7"/>
    <mergeCell ref="A8:L8"/>
  </mergeCells>
  <phoneticPr fontId="3"/>
  <conditionalFormatting sqref="E11:F12">
    <cfRule type="cellIs" dxfId="127" priority="10" operator="lessThanOrEqual">
      <formula>0</formula>
    </cfRule>
  </conditionalFormatting>
  <conditionalFormatting sqref="H16">
    <cfRule type="cellIs" dxfId="126" priority="9" operator="lessThanOrEqual">
      <formula>0</formula>
    </cfRule>
  </conditionalFormatting>
  <conditionalFormatting sqref="H17">
    <cfRule type="cellIs" dxfId="125" priority="8" operator="lessThanOrEqual">
      <formula>0</formula>
    </cfRule>
  </conditionalFormatting>
  <conditionalFormatting sqref="E13:F13">
    <cfRule type="cellIs" dxfId="124" priority="6" operator="lessThanOrEqual">
      <formula>0</formula>
    </cfRule>
  </conditionalFormatting>
  <conditionalFormatting sqref="I17">
    <cfRule type="cellIs" dxfId="123" priority="2" operator="lessThanOrEqual">
      <formula>0</formula>
    </cfRule>
  </conditionalFormatting>
  <conditionalFormatting sqref="I16">
    <cfRule type="cellIs" dxfId="122" priority="3" operator="lessThanOrEqual">
      <formula>0</formula>
    </cfRule>
  </conditionalFormatting>
  <pageMargins left="0.78740157480314965" right="0.47244094488188981" top="0.59055118110236227" bottom="0.59055118110236227" header="0.51181102362204722" footer="0.39370078740157483"/>
  <pageSetup paperSize="9" fitToWidth="0" fitToHeight="3"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262D5-6959-48CF-997D-00EBC2C68201}">
  <sheetPr>
    <tabColor theme="8" tint="0.59999389629810485"/>
  </sheetPr>
  <dimension ref="A1:O63"/>
  <sheetViews>
    <sheetView view="pageBreakPreview" zoomScaleNormal="130" zoomScaleSheetLayoutView="100" workbookViewId="0">
      <selection activeCell="I37" sqref="I37:L37"/>
    </sheetView>
  </sheetViews>
  <sheetFormatPr defaultColWidth="9" defaultRowHeight="13.2" x14ac:dyDescent="0.2"/>
  <cols>
    <col min="1" max="1" width="17.6640625" style="217" customWidth="1"/>
    <col min="2" max="4" width="4.33203125" style="217" customWidth="1"/>
    <col min="5" max="5" width="3.33203125" style="217" customWidth="1"/>
    <col min="6" max="6" width="6.33203125" style="217" customWidth="1"/>
    <col min="7" max="12" width="9.33203125" style="217" customWidth="1"/>
    <col min="13" max="16384" width="9" style="217"/>
  </cols>
  <sheetData>
    <row r="1" spans="1:13" ht="18" customHeight="1" x14ac:dyDescent="0.2">
      <c r="A1" s="1060" t="s">
        <v>138</v>
      </c>
      <c r="B1" s="1060"/>
      <c r="C1" s="1060"/>
      <c r="D1" s="1060"/>
      <c r="E1" s="1060"/>
      <c r="F1" s="1060"/>
      <c r="G1" s="1060"/>
      <c r="H1" s="1060"/>
      <c r="I1" s="1060"/>
      <c r="J1" s="1060"/>
      <c r="K1" s="1060"/>
      <c r="L1" s="1060"/>
    </row>
    <row r="2" spans="1:13" ht="12.6" customHeight="1" x14ac:dyDescent="0.2"/>
    <row r="3" spans="1:13" ht="18" customHeight="1" x14ac:dyDescent="0.2">
      <c r="A3" s="1061" t="s">
        <v>1346</v>
      </c>
      <c r="B3" s="1061"/>
      <c r="C3" s="1061"/>
      <c r="D3" s="1061"/>
      <c r="E3" s="1061"/>
      <c r="F3" s="1061"/>
      <c r="G3" s="1061"/>
      <c r="H3" s="1061"/>
      <c r="I3" s="1061"/>
      <c r="J3" s="1061"/>
      <c r="K3" s="218"/>
      <c r="L3" s="3"/>
    </row>
    <row r="4" spans="1:13" ht="9" customHeight="1" x14ac:dyDescent="0.2"/>
    <row r="5" spans="1:13" ht="16.5" customHeight="1" x14ac:dyDescent="0.2">
      <c r="A5" s="1062" t="s">
        <v>140</v>
      </c>
      <c r="B5" s="1063"/>
      <c r="C5" s="1063"/>
      <c r="D5" s="1063"/>
      <c r="E5" s="1063"/>
      <c r="F5" s="1063"/>
      <c r="G5" s="1063"/>
      <c r="H5" s="1063"/>
      <c r="I5" s="1063"/>
      <c r="J5" s="1063"/>
      <c r="K5" s="1063"/>
      <c r="L5" s="1064"/>
    </row>
    <row r="6" spans="1:13" ht="16.5" customHeight="1" x14ac:dyDescent="0.2">
      <c r="A6" s="347" t="s">
        <v>171</v>
      </c>
      <c r="B6" s="1083" t="s">
        <v>1347</v>
      </c>
      <c r="C6" s="1095"/>
      <c r="D6" s="1095"/>
      <c r="E6" s="1095"/>
      <c r="F6" s="1095"/>
      <c r="G6" s="1095"/>
      <c r="H6" s="1095"/>
      <c r="I6" s="1095"/>
      <c r="J6" s="1095"/>
      <c r="K6" s="1095"/>
      <c r="L6" s="1255"/>
      <c r="M6" s="217" t="s">
        <v>143</v>
      </c>
    </row>
    <row r="7" spans="1:13" ht="16.5" customHeight="1" x14ac:dyDescent="0.2">
      <c r="A7" s="359"/>
      <c r="B7" s="1084"/>
      <c r="C7" s="1256"/>
      <c r="D7" s="1256"/>
      <c r="E7" s="1256"/>
      <c r="F7" s="1256"/>
      <c r="G7" s="1256"/>
      <c r="H7" s="1256"/>
      <c r="I7" s="1256"/>
      <c r="J7" s="1256"/>
      <c r="K7" s="1256"/>
      <c r="L7" s="1257"/>
    </row>
    <row r="8" spans="1:13" ht="16.5" customHeight="1" x14ac:dyDescent="0.2">
      <c r="A8" s="1071" t="s">
        <v>144</v>
      </c>
      <c r="B8" s="1072"/>
      <c r="C8" s="1072"/>
      <c r="D8" s="1072"/>
      <c r="E8" s="1072"/>
      <c r="F8" s="1072"/>
      <c r="G8" s="1072"/>
      <c r="H8" s="1072"/>
      <c r="I8" s="1072"/>
      <c r="J8" s="1072"/>
      <c r="K8" s="1072"/>
      <c r="L8" s="1073"/>
    </row>
    <row r="9" spans="1:13" ht="60" customHeight="1" x14ac:dyDescent="0.2">
      <c r="A9" s="75" t="s">
        <v>145</v>
      </c>
      <c r="B9" s="1547" t="s">
        <v>1348</v>
      </c>
      <c r="C9" s="1548"/>
      <c r="D9" s="1548"/>
      <c r="E9" s="1548"/>
      <c r="F9" s="1548"/>
      <c r="G9" s="1548"/>
      <c r="H9" s="1548"/>
      <c r="I9" s="1548"/>
      <c r="J9" s="1548"/>
      <c r="K9" s="1548"/>
      <c r="L9" s="1549"/>
    </row>
    <row r="10" spans="1:13" ht="16.5" customHeight="1" x14ac:dyDescent="0.2">
      <c r="A10" s="53" t="s">
        <v>146</v>
      </c>
      <c r="B10" s="1074"/>
      <c r="C10" s="1075"/>
      <c r="D10" s="1076"/>
      <c r="E10" s="1078" t="s">
        <v>147</v>
      </c>
      <c r="F10" s="1080"/>
      <c r="G10" s="52" t="s">
        <v>1349</v>
      </c>
      <c r="H10" s="412" t="s">
        <v>148</v>
      </c>
      <c r="I10" s="52" t="s">
        <v>149</v>
      </c>
      <c r="J10" s="187"/>
      <c r="L10" s="264"/>
    </row>
    <row r="11" spans="1:13" ht="16.5" customHeight="1" x14ac:dyDescent="0.2">
      <c r="A11" s="248"/>
      <c r="B11" s="1078" t="s">
        <v>11</v>
      </c>
      <c r="C11" s="1079"/>
      <c r="D11" s="1080"/>
      <c r="E11" s="1616">
        <f>H11+I11</f>
        <v>503</v>
      </c>
      <c r="F11" s="1617"/>
      <c r="G11" s="569">
        <v>408</v>
      </c>
      <c r="H11" s="569">
        <v>503</v>
      </c>
      <c r="I11" s="569">
        <v>0</v>
      </c>
      <c r="J11" s="589"/>
      <c r="L11" s="388"/>
    </row>
    <row r="12" spans="1:13" ht="16.5" customHeight="1" x14ac:dyDescent="0.2">
      <c r="A12" s="248"/>
      <c r="B12" s="1078" t="s">
        <v>12</v>
      </c>
      <c r="C12" s="1079"/>
      <c r="D12" s="1080"/>
      <c r="E12" s="1616">
        <f>H12+I12</f>
        <v>434</v>
      </c>
      <c r="F12" s="1617"/>
      <c r="G12" s="569">
        <v>345</v>
      </c>
      <c r="H12" s="569">
        <v>434</v>
      </c>
      <c r="I12" s="569">
        <v>0</v>
      </c>
      <c r="J12" s="589"/>
      <c r="L12" s="388"/>
    </row>
    <row r="13" spans="1:13" ht="16.5" customHeight="1" x14ac:dyDescent="0.2">
      <c r="A13" s="248"/>
      <c r="B13" s="1101" t="s">
        <v>13</v>
      </c>
      <c r="C13" s="1102"/>
      <c r="D13" s="1103"/>
      <c r="E13" s="1492">
        <f>E12/E11*100</f>
        <v>86.282306163021872</v>
      </c>
      <c r="F13" s="1493"/>
      <c r="G13" s="366">
        <f>G12/G11*100</f>
        <v>84.558823529411768</v>
      </c>
      <c r="H13" s="366">
        <f t="shared" ref="H13" si="0">H12/H11*100</f>
        <v>86.282306163021872</v>
      </c>
      <c r="I13" s="366"/>
      <c r="J13" s="590"/>
      <c r="L13" s="388"/>
    </row>
    <row r="14" spans="1:13" ht="9" customHeight="1" x14ac:dyDescent="0.2">
      <c r="A14" s="248"/>
      <c r="B14" s="265"/>
      <c r="C14" s="266"/>
      <c r="D14" s="266"/>
      <c r="E14" s="266"/>
      <c r="F14" s="266"/>
      <c r="G14" s="266"/>
      <c r="H14" s="266"/>
      <c r="I14" s="266"/>
      <c r="J14" s="266"/>
      <c r="K14" s="266"/>
      <c r="L14" s="388"/>
    </row>
    <row r="15" spans="1:13" ht="16.5" customHeight="1" x14ac:dyDescent="0.2">
      <c r="A15" s="248"/>
      <c r="B15" s="1074"/>
      <c r="C15" s="1075"/>
      <c r="D15" s="1075"/>
      <c r="E15" s="1075"/>
      <c r="F15" s="1075"/>
      <c r="G15" s="1076"/>
      <c r="H15" s="52" t="s">
        <v>14</v>
      </c>
      <c r="I15" s="52" t="s">
        <v>1349</v>
      </c>
      <c r="J15" s="52" t="s">
        <v>15</v>
      </c>
      <c r="K15" s="266"/>
      <c r="L15" s="388"/>
    </row>
    <row r="16" spans="1:13" ht="16.5" customHeight="1" x14ac:dyDescent="0.2">
      <c r="A16" s="248"/>
      <c r="B16" s="1105" t="s">
        <v>135</v>
      </c>
      <c r="C16" s="1106"/>
      <c r="D16" s="1106"/>
      <c r="E16" s="1106"/>
      <c r="F16" s="1106"/>
      <c r="G16" s="1107"/>
      <c r="H16" s="407">
        <f>0.856844547563805*100</f>
        <v>85.684454756380504</v>
      </c>
      <c r="I16" s="407">
        <v>85.4</v>
      </c>
      <c r="J16" s="151">
        <f>H16-I16</f>
        <v>0.284454756380498</v>
      </c>
      <c r="K16" s="266"/>
      <c r="L16" s="388"/>
    </row>
    <row r="17" spans="1:15" ht="16.5" customHeight="1" x14ac:dyDescent="0.2">
      <c r="A17" s="392"/>
      <c r="B17" s="1108" t="s">
        <v>136</v>
      </c>
      <c r="C17" s="1109"/>
      <c r="D17" s="1109"/>
      <c r="E17" s="1109"/>
      <c r="F17" s="1109"/>
      <c r="G17" s="1110"/>
      <c r="H17" s="407">
        <v>4.1819684934003991</v>
      </c>
      <c r="I17" s="407">
        <v>4.2</v>
      </c>
      <c r="J17" s="151">
        <f>H17-I17</f>
        <v>-1.8031506599601066E-2</v>
      </c>
      <c r="K17" s="393"/>
      <c r="L17" s="394"/>
    </row>
    <row r="18" spans="1:15" s="21" customFormat="1" ht="27" customHeight="1" x14ac:dyDescent="0.2">
      <c r="A18" s="1083" t="s">
        <v>18</v>
      </c>
      <c r="B18" s="1085" t="s">
        <v>19</v>
      </c>
      <c r="C18" s="1086"/>
      <c r="D18" s="1498" t="s">
        <v>1350</v>
      </c>
      <c r="E18" s="1499"/>
      <c r="F18" s="1499"/>
      <c r="G18" s="1499"/>
      <c r="H18" s="1499"/>
      <c r="I18" s="1499"/>
      <c r="J18" s="1499"/>
      <c r="K18" s="1499"/>
      <c r="L18" s="1500"/>
    </row>
    <row r="19" spans="1:15" s="21" customFormat="1" ht="16.5" customHeight="1" x14ac:dyDescent="0.2">
      <c r="A19" s="1238"/>
      <c r="B19" s="340"/>
      <c r="C19" s="341"/>
      <c r="D19" s="1844" t="s">
        <v>1351</v>
      </c>
      <c r="E19" s="1845"/>
      <c r="F19" s="1845"/>
      <c r="G19" s="1845"/>
      <c r="H19" s="1845"/>
      <c r="I19" s="1845"/>
      <c r="J19" s="1845"/>
      <c r="K19" s="1845"/>
      <c r="L19" s="1846"/>
    </row>
    <row r="20" spans="1:15" ht="16.5" customHeight="1" x14ac:dyDescent="0.2">
      <c r="A20" s="1084"/>
      <c r="B20" s="1090" t="s">
        <v>20</v>
      </c>
      <c r="C20" s="1091"/>
      <c r="D20" s="1273" t="s">
        <v>1352</v>
      </c>
      <c r="E20" s="1274"/>
      <c r="F20" s="1274"/>
      <c r="G20" s="1274"/>
      <c r="H20" s="1274"/>
      <c r="I20" s="1274"/>
      <c r="J20" s="1274"/>
      <c r="K20" s="1274"/>
      <c r="L20" s="1275"/>
      <c r="O20" s="591"/>
    </row>
    <row r="21" spans="1:15" ht="16.5" customHeight="1" x14ac:dyDescent="0.2">
      <c r="A21" s="75" t="s">
        <v>153</v>
      </c>
      <c r="B21" s="1077" t="s">
        <v>22</v>
      </c>
      <c r="C21" s="1077"/>
      <c r="D21" s="1503" t="s">
        <v>176</v>
      </c>
      <c r="E21" s="1504"/>
      <c r="F21" s="1505"/>
      <c r="G21" s="52" t="s">
        <v>23</v>
      </c>
      <c r="H21" s="459" t="s">
        <v>1353</v>
      </c>
      <c r="I21" s="1114" t="s">
        <v>24</v>
      </c>
      <c r="J21" s="1114"/>
      <c r="K21" s="1114"/>
      <c r="L21" s="1114"/>
      <c r="O21" s="592"/>
    </row>
    <row r="22" spans="1:15" x14ac:dyDescent="0.2">
      <c r="A22" s="53" t="s">
        <v>156</v>
      </c>
      <c r="B22" s="1078" t="s">
        <v>26</v>
      </c>
      <c r="C22" s="1079"/>
      <c r="D22" s="1079"/>
      <c r="E22" s="1079"/>
      <c r="F22" s="1079"/>
      <c r="G22" s="1080"/>
      <c r="H22" s="355" t="s">
        <v>27</v>
      </c>
      <c r="I22" s="1078" t="s">
        <v>28</v>
      </c>
      <c r="J22" s="1079"/>
      <c r="K22" s="1079"/>
      <c r="L22" s="1080"/>
    </row>
    <row r="23" spans="1:15" ht="15.75" customHeight="1" x14ac:dyDescent="0.2">
      <c r="A23" s="265"/>
      <c r="B23" s="30" t="s">
        <v>29</v>
      </c>
      <c r="C23" s="1230" t="s">
        <v>1354</v>
      </c>
      <c r="D23" s="1230"/>
      <c r="E23" s="1230"/>
      <c r="F23" s="1230"/>
      <c r="G23" s="1131"/>
      <c r="H23" s="418"/>
      <c r="I23" s="1120"/>
      <c r="J23" s="1115"/>
      <c r="K23" s="1115"/>
      <c r="L23" s="1122"/>
    </row>
    <row r="24" spans="1:15" ht="15.75" customHeight="1" x14ac:dyDescent="0.2">
      <c r="A24" s="265"/>
      <c r="B24" s="30"/>
      <c r="C24" s="1230" t="s">
        <v>35</v>
      </c>
      <c r="D24" s="1230"/>
      <c r="E24" s="1230"/>
      <c r="F24" s="1230"/>
      <c r="G24" s="1131"/>
      <c r="H24" s="418" t="s">
        <v>1355</v>
      </c>
      <c r="I24" s="1120" t="s">
        <v>1356</v>
      </c>
      <c r="J24" s="1115"/>
      <c r="K24" s="1115"/>
      <c r="L24" s="1122"/>
    </row>
    <row r="25" spans="1:15" ht="15.75" customHeight="1" x14ac:dyDescent="0.2">
      <c r="A25" s="265"/>
      <c r="B25" s="30"/>
      <c r="C25" s="1863" t="s">
        <v>588</v>
      </c>
      <c r="D25" s="1863"/>
      <c r="E25" s="1863"/>
      <c r="F25" s="1863"/>
      <c r="G25" s="1864"/>
      <c r="H25" s="418"/>
      <c r="I25" s="1120" t="s">
        <v>1357</v>
      </c>
      <c r="J25" s="1115"/>
      <c r="K25" s="1115"/>
      <c r="L25" s="1122"/>
    </row>
    <row r="26" spans="1:15" ht="15.75" customHeight="1" x14ac:dyDescent="0.2">
      <c r="A26" s="265"/>
      <c r="B26" s="30"/>
      <c r="C26" s="593"/>
      <c r="D26" s="593"/>
      <c r="E26" s="593"/>
      <c r="F26" s="593"/>
      <c r="G26" s="594"/>
      <c r="H26" s="418"/>
      <c r="I26" s="1120" t="s">
        <v>1358</v>
      </c>
      <c r="J26" s="1115"/>
      <c r="K26" s="1115"/>
      <c r="L26" s="1122"/>
    </row>
    <row r="27" spans="1:15" ht="15.75" customHeight="1" x14ac:dyDescent="0.2">
      <c r="A27" s="265"/>
      <c r="B27" s="30"/>
      <c r="C27" s="1116"/>
      <c r="D27" s="1116"/>
      <c r="E27" s="1116"/>
      <c r="F27" s="1116"/>
      <c r="G27" s="1117"/>
      <c r="H27" s="418"/>
      <c r="I27" s="1120"/>
      <c r="J27" s="1115"/>
      <c r="K27" s="1115"/>
      <c r="L27" s="1122"/>
    </row>
    <row r="28" spans="1:15" ht="15.75" customHeight="1" x14ac:dyDescent="0.2">
      <c r="A28" s="265"/>
      <c r="B28" s="30" t="s">
        <v>29</v>
      </c>
      <c r="C28" s="1116" t="s">
        <v>1359</v>
      </c>
      <c r="D28" s="1116"/>
      <c r="E28" s="1116"/>
      <c r="F28" s="1116"/>
      <c r="G28" s="1117"/>
      <c r="H28" s="418"/>
      <c r="I28" s="1120"/>
      <c r="J28" s="1115"/>
      <c r="K28" s="1115"/>
      <c r="L28" s="1122"/>
    </row>
    <row r="29" spans="1:15" ht="15.75" customHeight="1" x14ac:dyDescent="0.2">
      <c r="A29" s="265"/>
      <c r="B29" s="30"/>
      <c r="C29" s="1116" t="s">
        <v>1360</v>
      </c>
      <c r="D29" s="1116"/>
      <c r="E29" s="1116"/>
      <c r="F29" s="1116"/>
      <c r="G29" s="1117"/>
      <c r="H29" s="418" t="s">
        <v>1355</v>
      </c>
      <c r="I29" s="1120" t="s">
        <v>1361</v>
      </c>
      <c r="J29" s="1115"/>
      <c r="K29" s="1115"/>
      <c r="L29" s="1122"/>
    </row>
    <row r="30" spans="1:15" ht="15.75" customHeight="1" x14ac:dyDescent="0.2">
      <c r="A30" s="265"/>
      <c r="B30" s="30"/>
      <c r="C30" s="1230" t="s">
        <v>35</v>
      </c>
      <c r="D30" s="1230"/>
      <c r="E30" s="1230"/>
      <c r="F30" s="1230"/>
      <c r="G30" s="1131"/>
      <c r="H30" s="418"/>
      <c r="I30" s="1865" t="s">
        <v>1362</v>
      </c>
      <c r="J30" s="1866"/>
      <c r="K30" s="1866"/>
      <c r="L30" s="1867"/>
    </row>
    <row r="31" spans="1:15" ht="15.75" customHeight="1" x14ac:dyDescent="0.2">
      <c r="A31" s="265"/>
      <c r="B31" s="30"/>
      <c r="C31" s="1863" t="s">
        <v>1363</v>
      </c>
      <c r="D31" s="1863"/>
      <c r="E31" s="1863"/>
      <c r="F31" s="1863"/>
      <c r="G31" s="1864"/>
      <c r="H31" s="418"/>
      <c r="I31" s="1120" t="s">
        <v>1364</v>
      </c>
      <c r="J31" s="1115"/>
      <c r="K31" s="1115"/>
      <c r="L31" s="1122"/>
    </row>
    <row r="32" spans="1:15" ht="15.75" customHeight="1" x14ac:dyDescent="0.2">
      <c r="A32" s="265"/>
      <c r="B32" s="30"/>
      <c r="C32" s="1116" t="s">
        <v>1365</v>
      </c>
      <c r="D32" s="1116"/>
      <c r="E32" s="1116"/>
      <c r="F32" s="1116"/>
      <c r="G32" s="1117"/>
      <c r="H32" s="418"/>
      <c r="I32" s="1120" t="s">
        <v>1366</v>
      </c>
      <c r="J32" s="1115"/>
      <c r="K32" s="1115"/>
      <c r="L32" s="1122"/>
    </row>
    <row r="33" spans="1:12" ht="15.75" customHeight="1" x14ac:dyDescent="0.2">
      <c r="A33" s="265"/>
      <c r="B33" s="30"/>
      <c r="C33" s="595" t="s">
        <v>1367</v>
      </c>
      <c r="D33" s="423"/>
      <c r="E33" s="423"/>
      <c r="F33" s="423"/>
      <c r="G33" s="363"/>
      <c r="H33" s="418"/>
      <c r="I33" s="1120" t="s">
        <v>1368</v>
      </c>
      <c r="J33" s="1115"/>
      <c r="K33" s="1115"/>
      <c r="L33" s="1122"/>
    </row>
    <row r="34" spans="1:12" ht="15.75" customHeight="1" x14ac:dyDescent="0.2">
      <c r="A34" s="265"/>
      <c r="B34" s="30"/>
      <c r="C34" s="1230" t="s">
        <v>1369</v>
      </c>
      <c r="D34" s="1230"/>
      <c r="E34" s="1230"/>
      <c r="F34" s="1230"/>
      <c r="G34" s="1131"/>
      <c r="H34" s="418"/>
      <c r="I34" s="1120" t="s">
        <v>1370</v>
      </c>
      <c r="J34" s="1115"/>
      <c r="K34" s="1115"/>
      <c r="L34" s="1122"/>
    </row>
    <row r="35" spans="1:12" ht="15.75" customHeight="1" x14ac:dyDescent="0.2">
      <c r="A35" s="265"/>
      <c r="B35" s="30"/>
      <c r="C35" s="595" t="s">
        <v>1371</v>
      </c>
      <c r="D35" s="627"/>
      <c r="E35" s="627"/>
      <c r="F35" s="627"/>
      <c r="G35" s="628"/>
      <c r="H35" s="418"/>
      <c r="I35" s="338"/>
      <c r="J35" s="385"/>
      <c r="K35" s="385"/>
      <c r="L35" s="339"/>
    </row>
    <row r="36" spans="1:12" ht="15.75" customHeight="1" x14ac:dyDescent="0.2">
      <c r="A36" s="265"/>
      <c r="B36" s="30"/>
      <c r="C36" s="1230" t="s">
        <v>1372</v>
      </c>
      <c r="D36" s="1230"/>
      <c r="E36" s="1230"/>
      <c r="F36" s="1230"/>
      <c r="G36" s="1131"/>
      <c r="H36" s="418"/>
      <c r="I36" s="338"/>
      <c r="J36" s="385"/>
      <c r="K36" s="385"/>
      <c r="L36" s="339"/>
    </row>
    <row r="37" spans="1:12" ht="15.75" customHeight="1" x14ac:dyDescent="0.2">
      <c r="A37" s="265"/>
      <c r="B37" s="30"/>
      <c r="C37" s="595" t="s">
        <v>1373</v>
      </c>
      <c r="D37" s="627"/>
      <c r="E37" s="627"/>
      <c r="F37" s="627"/>
      <c r="G37" s="628"/>
      <c r="H37" s="418"/>
      <c r="I37" s="1120"/>
      <c r="J37" s="1115"/>
      <c r="K37" s="1115"/>
      <c r="L37" s="1122"/>
    </row>
    <row r="38" spans="1:12" ht="15.75" customHeight="1" x14ac:dyDescent="0.2">
      <c r="A38" s="265"/>
      <c r="B38" s="30"/>
      <c r="C38" s="1116" t="s">
        <v>1374</v>
      </c>
      <c r="D38" s="1116"/>
      <c r="E38" s="1116"/>
      <c r="F38" s="1116"/>
      <c r="G38" s="1117"/>
      <c r="H38" s="418"/>
      <c r="I38" s="1120"/>
      <c r="J38" s="1115"/>
      <c r="K38" s="1115"/>
      <c r="L38" s="1122"/>
    </row>
    <row r="39" spans="1:12" ht="15.75" customHeight="1" x14ac:dyDescent="0.2">
      <c r="A39" s="265"/>
      <c r="B39" s="30"/>
      <c r="C39" s="595"/>
      <c r="D39" s="423"/>
      <c r="E39" s="423"/>
      <c r="F39" s="423"/>
      <c r="G39" s="363"/>
      <c r="H39" s="418"/>
      <c r="I39" s="338"/>
      <c r="J39" s="385"/>
      <c r="K39" s="385"/>
      <c r="L39" s="339"/>
    </row>
    <row r="40" spans="1:12" ht="9" customHeight="1" x14ac:dyDescent="0.2">
      <c r="A40" s="265"/>
      <c r="B40" s="30"/>
      <c r="C40" s="423"/>
      <c r="D40" s="423"/>
      <c r="E40" s="423"/>
      <c r="F40" s="423"/>
      <c r="G40" s="363"/>
      <c r="H40" s="418"/>
      <c r="I40" s="338"/>
      <c r="J40" s="385"/>
      <c r="K40" s="385"/>
      <c r="L40" s="339"/>
    </row>
    <row r="41" spans="1:12" ht="15.75" customHeight="1" x14ac:dyDescent="0.2">
      <c r="A41" s="265"/>
      <c r="B41" s="30"/>
      <c r="C41" s="595" t="s">
        <v>1375</v>
      </c>
      <c r="D41" s="423"/>
      <c r="E41" s="423"/>
      <c r="F41" s="423"/>
      <c r="G41" s="363"/>
      <c r="H41" s="418"/>
      <c r="I41" s="338"/>
      <c r="J41" s="385"/>
      <c r="K41" s="385"/>
      <c r="L41" s="339"/>
    </row>
    <row r="42" spans="1:12" ht="15.75" customHeight="1" x14ac:dyDescent="0.2">
      <c r="A42" s="265"/>
      <c r="B42" s="30"/>
      <c r="C42" s="1230" t="s">
        <v>1376</v>
      </c>
      <c r="D42" s="1230"/>
      <c r="E42" s="1230"/>
      <c r="F42" s="1230"/>
      <c r="G42" s="1131"/>
      <c r="H42" s="418"/>
      <c r="I42" s="1120"/>
      <c r="J42" s="1115"/>
      <c r="K42" s="1115"/>
      <c r="L42" s="1122"/>
    </row>
    <row r="43" spans="1:12" ht="15.75" customHeight="1" x14ac:dyDescent="0.2">
      <c r="A43" s="265"/>
      <c r="B43" s="30"/>
      <c r="C43" s="595" t="s">
        <v>1377</v>
      </c>
      <c r="D43" s="627"/>
      <c r="E43" s="627"/>
      <c r="F43" s="627"/>
      <c r="G43" s="628"/>
      <c r="H43" s="418"/>
      <c r="I43" s="1120"/>
      <c r="J43" s="1115"/>
      <c r="K43" s="1115"/>
      <c r="L43" s="1122"/>
    </row>
    <row r="44" spans="1:12" ht="15.75" customHeight="1" x14ac:dyDescent="0.2">
      <c r="A44" s="265"/>
      <c r="B44" s="30"/>
      <c r="C44" s="1230" t="s">
        <v>1378</v>
      </c>
      <c r="D44" s="1230"/>
      <c r="E44" s="1230"/>
      <c r="F44" s="1230"/>
      <c r="G44" s="1131"/>
      <c r="H44" s="418"/>
      <c r="I44" s="338"/>
      <c r="J44" s="385"/>
      <c r="K44" s="385"/>
      <c r="L44" s="339"/>
    </row>
    <row r="45" spans="1:12" ht="15" customHeight="1" x14ac:dyDescent="0.2">
      <c r="A45" s="265"/>
      <c r="B45" s="30"/>
      <c r="C45" s="595" t="s">
        <v>1379</v>
      </c>
      <c r="D45" s="627"/>
      <c r="E45" s="627"/>
      <c r="F45" s="627"/>
      <c r="G45" s="628"/>
      <c r="H45" s="418"/>
      <c r="I45" s="338"/>
      <c r="J45" s="385"/>
      <c r="K45" s="385"/>
      <c r="L45" s="339"/>
    </row>
    <row r="46" spans="1:12" x14ac:dyDescent="0.2">
      <c r="A46" s="265"/>
      <c r="B46" s="30"/>
      <c r="C46" s="1230" t="s">
        <v>1380</v>
      </c>
      <c r="D46" s="1230"/>
      <c r="E46" s="1230"/>
      <c r="F46" s="1230"/>
      <c r="G46" s="1131"/>
      <c r="H46" s="418"/>
      <c r="I46" s="338"/>
      <c r="J46" s="385"/>
      <c r="K46" s="385"/>
      <c r="L46" s="339"/>
    </row>
    <row r="47" spans="1:12" ht="15.75" customHeight="1" x14ac:dyDescent="0.2">
      <c r="A47" s="265"/>
      <c r="B47" s="30"/>
      <c r="C47" s="595"/>
      <c r="D47" s="423"/>
      <c r="E47" s="423"/>
      <c r="F47" s="423"/>
      <c r="G47" s="363"/>
      <c r="H47" s="418"/>
      <c r="I47" s="338"/>
      <c r="J47" s="385"/>
      <c r="K47" s="385"/>
      <c r="L47" s="339"/>
    </row>
    <row r="48" spans="1:12" ht="15.75" customHeight="1" x14ac:dyDescent="0.2">
      <c r="A48" s="265"/>
      <c r="B48" s="30"/>
      <c r="C48" s="1230"/>
      <c r="D48" s="1230"/>
      <c r="E48" s="1230"/>
      <c r="F48" s="1230"/>
      <c r="G48" s="1131"/>
      <c r="H48" s="418"/>
      <c r="I48" s="338"/>
      <c r="J48" s="385"/>
      <c r="K48" s="385"/>
      <c r="L48" s="339"/>
    </row>
    <row r="49" spans="1:12" ht="13.5" customHeight="1" x14ac:dyDescent="0.2">
      <c r="A49" s="265"/>
      <c r="B49" s="30"/>
      <c r="C49" s="423"/>
      <c r="D49" s="423"/>
      <c r="E49" s="423"/>
      <c r="F49" s="423"/>
      <c r="G49" s="363"/>
      <c r="H49" s="418"/>
      <c r="I49" s="338"/>
      <c r="J49" s="385"/>
      <c r="K49" s="385"/>
      <c r="L49" s="339"/>
    </row>
    <row r="50" spans="1:12" ht="15.75" customHeight="1" x14ac:dyDescent="0.2">
      <c r="A50" s="265"/>
      <c r="B50" s="30"/>
      <c r="C50" s="1116"/>
      <c r="D50" s="1116"/>
      <c r="E50" s="1116"/>
      <c r="F50" s="1116"/>
      <c r="G50" s="1117"/>
      <c r="H50" s="418"/>
      <c r="I50" s="1120"/>
      <c r="J50" s="1115"/>
      <c r="K50" s="1115"/>
      <c r="L50" s="1122"/>
    </row>
    <row r="51" spans="1:12" ht="15.75" customHeight="1" x14ac:dyDescent="0.2">
      <c r="A51" s="265"/>
      <c r="B51" s="30" t="s">
        <v>29</v>
      </c>
      <c r="C51" s="1230" t="s">
        <v>1381</v>
      </c>
      <c r="D51" s="1230"/>
      <c r="E51" s="1230"/>
      <c r="F51" s="1230"/>
      <c r="G51" s="1131"/>
      <c r="H51" s="418"/>
      <c r="I51" s="1120"/>
      <c r="J51" s="1115"/>
      <c r="K51" s="1115"/>
      <c r="L51" s="1122"/>
    </row>
    <row r="52" spans="1:12" ht="15.75" customHeight="1" x14ac:dyDescent="0.2">
      <c r="A52" s="248"/>
      <c r="B52" s="30"/>
      <c r="C52" s="1230" t="s">
        <v>35</v>
      </c>
      <c r="D52" s="1230"/>
      <c r="E52" s="1230"/>
      <c r="F52" s="1230"/>
      <c r="G52" s="1131"/>
      <c r="H52" s="418" t="s">
        <v>47</v>
      </c>
      <c r="I52" s="1120" t="s">
        <v>1382</v>
      </c>
      <c r="J52" s="1115"/>
      <c r="K52" s="1115"/>
      <c r="L52" s="1122"/>
    </row>
    <row r="53" spans="1:12" ht="15.75" customHeight="1" x14ac:dyDescent="0.2">
      <c r="A53" s="248"/>
      <c r="B53" s="30"/>
      <c r="C53" s="1863" t="s">
        <v>1363</v>
      </c>
      <c r="D53" s="1863"/>
      <c r="E53" s="1863"/>
      <c r="F53" s="1863"/>
      <c r="G53" s="1864"/>
      <c r="H53" s="418"/>
      <c r="I53" s="1120"/>
      <c r="J53" s="1115"/>
      <c r="K53" s="1115"/>
      <c r="L53" s="1122"/>
    </row>
    <row r="54" spans="1:12" ht="18" customHeight="1" x14ac:dyDescent="0.2">
      <c r="A54" s="392"/>
      <c r="B54" s="32"/>
      <c r="C54" s="596"/>
      <c r="D54" s="596"/>
      <c r="E54" s="596"/>
      <c r="F54" s="596"/>
      <c r="G54" s="597"/>
      <c r="H54" s="260"/>
      <c r="I54" s="350"/>
      <c r="J54" s="372"/>
      <c r="K54" s="372"/>
      <c r="L54" s="373"/>
    </row>
    <row r="55" spans="1:12" ht="16.5" customHeight="1" x14ac:dyDescent="0.2"/>
    <row r="56" spans="1:12" ht="16.5" customHeight="1" x14ac:dyDescent="0.2"/>
    <row r="57" spans="1:12" ht="39" customHeight="1" x14ac:dyDescent="0.2"/>
    <row r="58" spans="1:12" ht="16.5" customHeight="1" x14ac:dyDescent="0.2"/>
    <row r="59" spans="1:12" ht="16.5" customHeight="1" x14ac:dyDescent="0.2"/>
    <row r="60" spans="1:12" ht="16.5" customHeight="1" x14ac:dyDescent="0.2"/>
    <row r="61" spans="1:12" ht="16.5" customHeight="1" x14ac:dyDescent="0.2"/>
    <row r="62" spans="1:12" ht="16.5" customHeight="1" x14ac:dyDescent="0.2"/>
    <row r="63" spans="1:12" ht="16.5" customHeight="1" x14ac:dyDescent="0.2"/>
  </sheetData>
  <mergeCells count="68">
    <mergeCell ref="C51:G51"/>
    <mergeCell ref="I51:L51"/>
    <mergeCell ref="C52:G52"/>
    <mergeCell ref="I52:L52"/>
    <mergeCell ref="C53:G53"/>
    <mergeCell ref="I53:L53"/>
    <mergeCell ref="C50:G50"/>
    <mergeCell ref="I50:L50"/>
    <mergeCell ref="C38:G38"/>
    <mergeCell ref="I38:L38"/>
    <mergeCell ref="C42:G42"/>
    <mergeCell ref="I42:L42"/>
    <mergeCell ref="I43:L43"/>
    <mergeCell ref="C46:G46"/>
    <mergeCell ref="C48:G48"/>
    <mergeCell ref="C44:G44"/>
    <mergeCell ref="I33:L33"/>
    <mergeCell ref="C34:G34"/>
    <mergeCell ref="I34:L34"/>
    <mergeCell ref="I37:L37"/>
    <mergeCell ref="C36:G36"/>
    <mergeCell ref="C30:G30"/>
    <mergeCell ref="I30:L30"/>
    <mergeCell ref="C31:G31"/>
    <mergeCell ref="I31:L31"/>
    <mergeCell ref="C32:G32"/>
    <mergeCell ref="I32:L32"/>
    <mergeCell ref="C29:G29"/>
    <mergeCell ref="I29:L29"/>
    <mergeCell ref="C23:G23"/>
    <mergeCell ref="I23:L23"/>
    <mergeCell ref="C24:G24"/>
    <mergeCell ref="I24:L24"/>
    <mergeCell ref="C25:G25"/>
    <mergeCell ref="I25:L25"/>
    <mergeCell ref="I26:L26"/>
    <mergeCell ref="C27:G27"/>
    <mergeCell ref="I27:L27"/>
    <mergeCell ref="C28:G28"/>
    <mergeCell ref="I28:L28"/>
    <mergeCell ref="B21:C21"/>
    <mergeCell ref="D21:F21"/>
    <mergeCell ref="I21:L21"/>
    <mergeCell ref="B22:G22"/>
    <mergeCell ref="I22:L22"/>
    <mergeCell ref="B13:D13"/>
    <mergeCell ref="E13:F13"/>
    <mergeCell ref="B15:G15"/>
    <mergeCell ref="B16:G16"/>
    <mergeCell ref="B17:G17"/>
    <mergeCell ref="A18:A20"/>
    <mergeCell ref="B18:C18"/>
    <mergeCell ref="D18:L18"/>
    <mergeCell ref="D19:L19"/>
    <mergeCell ref="B20:C20"/>
    <mergeCell ref="D20:L20"/>
    <mergeCell ref="B10:D10"/>
    <mergeCell ref="E10:F10"/>
    <mergeCell ref="B11:D11"/>
    <mergeCell ref="E11:F11"/>
    <mergeCell ref="B12:D12"/>
    <mergeCell ref="E12:F12"/>
    <mergeCell ref="B9:L9"/>
    <mergeCell ref="A1:L1"/>
    <mergeCell ref="A3:J3"/>
    <mergeCell ref="A5:L5"/>
    <mergeCell ref="B6:L7"/>
    <mergeCell ref="A8:L8"/>
  </mergeCells>
  <phoneticPr fontId="3"/>
  <conditionalFormatting sqref="H16">
    <cfRule type="cellIs" dxfId="121" priority="10" operator="lessThanOrEqual">
      <formula>0</formula>
    </cfRule>
  </conditionalFormatting>
  <conditionalFormatting sqref="H17">
    <cfRule type="cellIs" dxfId="120" priority="9" operator="lessThanOrEqual">
      <formula>0</formula>
    </cfRule>
  </conditionalFormatting>
  <conditionalFormatting sqref="H11:H12">
    <cfRule type="cellIs" dxfId="119" priority="8" operator="lessThanOrEqual">
      <formula>0</formula>
    </cfRule>
  </conditionalFormatting>
  <conditionalFormatting sqref="E11">
    <cfRule type="cellIs" dxfId="118" priority="7" operator="lessThanOrEqual">
      <formula>0</formula>
    </cfRule>
  </conditionalFormatting>
  <conditionalFormatting sqref="E12">
    <cfRule type="cellIs" dxfId="117" priority="4" operator="lessThanOrEqual">
      <formula>0</formula>
    </cfRule>
  </conditionalFormatting>
  <conditionalFormatting sqref="G11:G12">
    <cfRule type="cellIs" dxfId="116" priority="3" operator="lessThanOrEqual">
      <formula>0</formula>
    </cfRule>
  </conditionalFormatting>
  <conditionalFormatting sqref="I16">
    <cfRule type="cellIs" dxfId="115" priority="2" operator="lessThanOrEqual">
      <formula>0</formula>
    </cfRule>
  </conditionalFormatting>
  <conditionalFormatting sqref="I17">
    <cfRule type="cellIs" dxfId="114" priority="1" operator="lessThanOrEqual">
      <formula>0</formula>
    </cfRule>
  </conditionalFormatting>
  <printOptions horizontalCentered="1"/>
  <pageMargins left="0.39370078740157483" right="0.39370078740157483" top="0.59055118110236227" bottom="0.59055118110236227" header="0.51181102362204722" footer="0.39370078740157483"/>
  <pageSetup paperSize="9" scale="90" fitToHeight="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EDD52-096E-454E-A2F1-B555548E89E7}">
  <sheetPr>
    <tabColor theme="8" tint="0.59999389629810485"/>
  </sheetPr>
  <dimension ref="A1:M32"/>
  <sheetViews>
    <sheetView view="pageBreakPreview" zoomScaleNormal="130" zoomScaleSheetLayoutView="100" workbookViewId="0">
      <pane ySplit="1" topLeftCell="A2" activePane="bottomLeft" state="frozen"/>
      <selection activeCell="I37" sqref="I37:L37"/>
      <selection pane="bottomLeft" activeCell="AD37" sqref="AD37"/>
    </sheetView>
  </sheetViews>
  <sheetFormatPr defaultColWidth="9" defaultRowHeight="13.2" x14ac:dyDescent="0.2"/>
  <cols>
    <col min="1" max="1" width="20.88671875" style="217" customWidth="1"/>
    <col min="2" max="2" width="3" style="217" customWidth="1"/>
    <col min="3" max="3" width="3.21875" style="217" customWidth="1"/>
    <col min="4" max="4" width="7.77734375" style="217" customWidth="1"/>
    <col min="5" max="5" width="3.44140625" style="217" customWidth="1"/>
    <col min="6" max="6" width="5" style="217" customWidth="1"/>
    <col min="7" max="10" width="7.88671875" style="217" customWidth="1"/>
    <col min="11" max="11" width="7.33203125" style="217" customWidth="1"/>
    <col min="12" max="12" width="8.33203125" style="217" customWidth="1"/>
    <col min="13" max="13" width="1.33203125" style="217" customWidth="1"/>
    <col min="14" max="14" width="6.33203125" style="217" customWidth="1"/>
    <col min="15" max="15" width="9" style="217"/>
    <col min="16" max="16" width="12.21875" style="217" customWidth="1"/>
    <col min="17" max="16384" width="9" style="217"/>
  </cols>
  <sheetData>
    <row r="1" spans="1:13" ht="18" customHeight="1" x14ac:dyDescent="0.2">
      <c r="A1" s="1060" t="s">
        <v>338</v>
      </c>
      <c r="B1" s="1060"/>
      <c r="C1" s="1060"/>
      <c r="D1" s="1060"/>
      <c r="E1" s="1060"/>
      <c r="F1" s="1060"/>
      <c r="G1" s="1060"/>
      <c r="H1" s="1060"/>
      <c r="I1" s="1060"/>
      <c r="J1" s="1060"/>
      <c r="K1" s="1060"/>
      <c r="L1" s="1060"/>
    </row>
    <row r="2" spans="1:13" ht="18" customHeight="1" x14ac:dyDescent="0.2"/>
    <row r="3" spans="1:13" ht="18" customHeight="1" x14ac:dyDescent="0.2">
      <c r="A3" s="1061" t="s">
        <v>790</v>
      </c>
      <c r="B3" s="1061"/>
      <c r="C3" s="1061"/>
      <c r="D3" s="1061"/>
      <c r="E3" s="1061"/>
      <c r="F3" s="1061"/>
      <c r="G3" s="1061"/>
      <c r="H3" s="1061"/>
      <c r="I3" s="1061"/>
      <c r="J3" s="1061"/>
      <c r="K3" s="218"/>
      <c r="L3" s="3"/>
    </row>
    <row r="4" spans="1:13" ht="16.5" customHeight="1" x14ac:dyDescent="0.2"/>
    <row r="5" spans="1:13" ht="16.5" customHeight="1" x14ac:dyDescent="0.2">
      <c r="A5" s="1062" t="s">
        <v>2</v>
      </c>
      <c r="B5" s="1063"/>
      <c r="C5" s="1063"/>
      <c r="D5" s="1063"/>
      <c r="E5" s="1063"/>
      <c r="F5" s="1063"/>
      <c r="G5" s="1063"/>
      <c r="H5" s="1063"/>
      <c r="I5" s="1063"/>
      <c r="J5" s="1063"/>
      <c r="K5" s="1063"/>
      <c r="L5" s="1064"/>
    </row>
    <row r="6" spans="1:13" ht="16.5" customHeight="1" x14ac:dyDescent="0.2">
      <c r="A6" s="347" t="s">
        <v>3</v>
      </c>
      <c r="B6" s="1065" t="s">
        <v>791</v>
      </c>
      <c r="C6" s="1066"/>
      <c r="D6" s="1066"/>
      <c r="E6" s="1066"/>
      <c r="F6" s="1066"/>
      <c r="G6" s="1066"/>
      <c r="H6" s="1066"/>
      <c r="I6" s="1066"/>
      <c r="J6" s="1066"/>
      <c r="K6" s="1066"/>
      <c r="L6" s="1067"/>
      <c r="M6" s="217" t="s">
        <v>5</v>
      </c>
    </row>
    <row r="7" spans="1:13" ht="16.2" customHeight="1" x14ac:dyDescent="0.2">
      <c r="A7" s="359"/>
      <c r="B7" s="1068"/>
      <c r="C7" s="1069"/>
      <c r="D7" s="1069"/>
      <c r="E7" s="1069"/>
      <c r="F7" s="1069"/>
      <c r="G7" s="1069"/>
      <c r="H7" s="1069"/>
      <c r="I7" s="1069"/>
      <c r="J7" s="1069"/>
      <c r="K7" s="1069"/>
      <c r="L7" s="1070"/>
    </row>
    <row r="8" spans="1:13" ht="16.5" customHeight="1" x14ac:dyDescent="0.2">
      <c r="A8" s="1071" t="s">
        <v>6</v>
      </c>
      <c r="B8" s="1072"/>
      <c r="C8" s="1072"/>
      <c r="D8" s="1072"/>
      <c r="E8" s="1072"/>
      <c r="F8" s="1072"/>
      <c r="G8" s="1072"/>
      <c r="H8" s="1072"/>
      <c r="I8" s="1072"/>
      <c r="J8" s="1072"/>
      <c r="K8" s="1072"/>
      <c r="L8" s="1073"/>
    </row>
    <row r="9" spans="1:13" ht="33" customHeight="1" x14ac:dyDescent="0.2">
      <c r="A9" s="75" t="s">
        <v>7</v>
      </c>
      <c r="B9" s="1296" t="s">
        <v>1803</v>
      </c>
      <c r="C9" s="1297"/>
      <c r="D9" s="1297"/>
      <c r="E9" s="1297"/>
      <c r="F9" s="1297"/>
      <c r="G9" s="1297"/>
      <c r="H9" s="1297"/>
      <c r="I9" s="1297"/>
      <c r="J9" s="1297"/>
      <c r="K9" s="1297"/>
      <c r="L9" s="1298"/>
    </row>
    <row r="10" spans="1:13" ht="16.5" customHeight="1" x14ac:dyDescent="0.2">
      <c r="A10" s="53" t="s">
        <v>8</v>
      </c>
      <c r="B10" s="1074"/>
      <c r="C10" s="1075"/>
      <c r="D10" s="1076"/>
      <c r="E10" s="1077" t="s">
        <v>618</v>
      </c>
      <c r="F10" s="1077"/>
      <c r="G10" s="52" t="s">
        <v>619</v>
      </c>
      <c r="H10" s="52" t="s">
        <v>148</v>
      </c>
      <c r="I10" s="52" t="s">
        <v>149</v>
      </c>
      <c r="J10" s="455"/>
      <c r="K10" s="263"/>
      <c r="L10" s="264"/>
    </row>
    <row r="11" spans="1:13" ht="16.5" customHeight="1" x14ac:dyDescent="0.2">
      <c r="A11" s="248"/>
      <c r="B11" s="1078" t="s">
        <v>11</v>
      </c>
      <c r="C11" s="1079"/>
      <c r="D11" s="1080"/>
      <c r="E11" s="1868">
        <v>44</v>
      </c>
      <c r="F11" s="1869"/>
      <c r="G11" s="386">
        <v>36</v>
      </c>
      <c r="H11" s="387"/>
      <c r="I11" s="456">
        <v>52</v>
      </c>
      <c r="J11" s="457"/>
      <c r="K11" s="266"/>
      <c r="L11" s="388"/>
    </row>
    <row r="12" spans="1:13" ht="16.5" customHeight="1" x14ac:dyDescent="0.2">
      <c r="A12" s="248"/>
      <c r="B12" s="1078" t="s">
        <v>12</v>
      </c>
      <c r="C12" s="1079"/>
      <c r="D12" s="1080"/>
      <c r="E12" s="1868">
        <v>41</v>
      </c>
      <c r="F12" s="1869"/>
      <c r="G12" s="386">
        <v>34</v>
      </c>
      <c r="H12" s="387"/>
      <c r="I12" s="456">
        <v>49</v>
      </c>
      <c r="J12" s="457"/>
      <c r="K12" s="266"/>
      <c r="L12" s="388"/>
    </row>
    <row r="13" spans="1:13" ht="16.5" customHeight="1" x14ac:dyDescent="0.2">
      <c r="A13" s="248"/>
      <c r="B13" s="1101" t="s">
        <v>13</v>
      </c>
      <c r="C13" s="1102"/>
      <c r="D13" s="1103"/>
      <c r="E13" s="1870">
        <f>E12/E11*100</f>
        <v>93.181818181818173</v>
      </c>
      <c r="F13" s="1870"/>
      <c r="G13" s="415">
        <f>G12/G11*100</f>
        <v>94.444444444444443</v>
      </c>
      <c r="H13" s="389"/>
      <c r="I13" s="215">
        <f>I12/I11*100</f>
        <v>94.230769230769226</v>
      </c>
      <c r="J13" s="458"/>
      <c r="K13" s="266"/>
      <c r="L13" s="388"/>
    </row>
    <row r="14" spans="1:13" ht="16.5" customHeight="1" x14ac:dyDescent="0.2">
      <c r="A14" s="248"/>
      <c r="B14" s="265"/>
      <c r="C14" s="266"/>
      <c r="D14" s="266"/>
      <c r="E14" s="266"/>
      <c r="F14" s="266"/>
      <c r="G14" s="266"/>
      <c r="H14" s="266"/>
      <c r="I14" s="266"/>
      <c r="J14" s="266"/>
      <c r="K14" s="266"/>
      <c r="L14" s="388"/>
    </row>
    <row r="15" spans="1:13" ht="16.5" customHeight="1" x14ac:dyDescent="0.2">
      <c r="A15" s="248"/>
      <c r="B15" s="1074"/>
      <c r="C15" s="1075"/>
      <c r="D15" s="1075"/>
      <c r="E15" s="1075"/>
      <c r="F15" s="1075"/>
      <c r="G15" s="1076"/>
      <c r="H15" s="52" t="s">
        <v>14</v>
      </c>
      <c r="I15" s="52" t="s">
        <v>10</v>
      </c>
      <c r="J15" s="52" t="s">
        <v>15</v>
      </c>
      <c r="K15" s="266"/>
      <c r="L15" s="388"/>
    </row>
    <row r="16" spans="1:13" ht="16.5" customHeight="1" x14ac:dyDescent="0.2">
      <c r="A16" s="248"/>
      <c r="B16" s="1105" t="s">
        <v>135</v>
      </c>
      <c r="C16" s="1106"/>
      <c r="D16" s="1106"/>
      <c r="E16" s="1106"/>
      <c r="F16" s="1106"/>
      <c r="G16" s="1107"/>
      <c r="H16" s="420">
        <v>80.2</v>
      </c>
      <c r="I16" s="420">
        <v>81.2</v>
      </c>
      <c r="J16" s="415">
        <f>H16-I16</f>
        <v>-1</v>
      </c>
      <c r="K16" s="266"/>
      <c r="L16" s="388"/>
    </row>
    <row r="17" spans="1:12" ht="16.5" customHeight="1" x14ac:dyDescent="0.2">
      <c r="A17" s="392"/>
      <c r="B17" s="1108" t="s">
        <v>136</v>
      </c>
      <c r="C17" s="1109"/>
      <c r="D17" s="1109"/>
      <c r="E17" s="1109"/>
      <c r="F17" s="1109"/>
      <c r="G17" s="1110"/>
      <c r="H17" s="213">
        <v>4.4000000000000004</v>
      </c>
      <c r="I17" s="213">
        <v>4.5</v>
      </c>
      <c r="J17" s="415">
        <f>H17-I17</f>
        <v>-9.9999999999999645E-2</v>
      </c>
      <c r="K17" s="393"/>
      <c r="L17" s="394"/>
    </row>
    <row r="18" spans="1:12" s="21" customFormat="1" ht="16.5" customHeight="1" x14ac:dyDescent="0.2">
      <c r="A18" s="1083" t="s">
        <v>18</v>
      </c>
      <c r="B18" s="1085" t="s">
        <v>19</v>
      </c>
      <c r="C18" s="1086"/>
      <c r="D18" s="1087" t="s">
        <v>792</v>
      </c>
      <c r="E18" s="1088"/>
      <c r="F18" s="1088"/>
      <c r="G18" s="1088"/>
      <c r="H18" s="1088"/>
      <c r="I18" s="1088"/>
      <c r="J18" s="1088"/>
      <c r="K18" s="1088"/>
      <c r="L18" s="1089"/>
    </row>
    <row r="19" spans="1:12" s="21" customFormat="1" ht="16.5" customHeight="1" x14ac:dyDescent="0.2">
      <c r="A19" s="1238"/>
      <c r="B19" s="340"/>
      <c r="C19" s="341"/>
      <c r="D19" s="1299" t="s">
        <v>793</v>
      </c>
      <c r="E19" s="1300"/>
      <c r="F19" s="1300"/>
      <c r="G19" s="1300"/>
      <c r="H19" s="1300"/>
      <c r="I19" s="1300"/>
      <c r="J19" s="1300"/>
      <c r="K19" s="1300"/>
      <c r="L19" s="1301"/>
    </row>
    <row r="20" spans="1:12" ht="16.5" customHeight="1" x14ac:dyDescent="0.2">
      <c r="A20" s="1084"/>
      <c r="B20" s="1090" t="s">
        <v>20</v>
      </c>
      <c r="C20" s="1091"/>
      <c r="D20" s="1092" t="s">
        <v>794</v>
      </c>
      <c r="E20" s="1093"/>
      <c r="F20" s="1093"/>
      <c r="G20" s="1093"/>
      <c r="H20" s="1093"/>
      <c r="I20" s="1093"/>
      <c r="J20" s="1093"/>
      <c r="K20" s="1093"/>
      <c r="L20" s="1094"/>
    </row>
    <row r="21" spans="1:12" ht="16.5" customHeight="1" x14ac:dyDescent="0.2">
      <c r="A21" s="75" t="s">
        <v>21</v>
      </c>
      <c r="B21" s="1077" t="s">
        <v>22</v>
      </c>
      <c r="C21" s="1077"/>
      <c r="D21" s="1503" t="s">
        <v>196</v>
      </c>
      <c r="E21" s="1504"/>
      <c r="F21" s="1505"/>
      <c r="G21" s="52" t="s">
        <v>23</v>
      </c>
      <c r="H21" s="459" t="s">
        <v>795</v>
      </c>
      <c r="I21" s="1114" t="s">
        <v>24</v>
      </c>
      <c r="J21" s="1114"/>
      <c r="K21" s="1114"/>
      <c r="L21" s="1114"/>
    </row>
    <row r="22" spans="1:12" x14ac:dyDescent="0.2">
      <c r="A22" s="53" t="s">
        <v>25</v>
      </c>
      <c r="B22" s="1078" t="s">
        <v>26</v>
      </c>
      <c r="C22" s="1079"/>
      <c r="D22" s="1079"/>
      <c r="E22" s="1079"/>
      <c r="F22" s="1079"/>
      <c r="G22" s="1080"/>
      <c r="H22" s="355" t="s">
        <v>27</v>
      </c>
      <c r="I22" s="1078" t="s">
        <v>28</v>
      </c>
      <c r="J22" s="1079"/>
      <c r="K22" s="1079"/>
      <c r="L22" s="1080"/>
    </row>
    <row r="23" spans="1:12" ht="16.5" customHeight="1" x14ac:dyDescent="0.2">
      <c r="A23" s="248"/>
      <c r="B23" s="187" t="s">
        <v>157</v>
      </c>
      <c r="C23" s="1099" t="s">
        <v>218</v>
      </c>
      <c r="D23" s="1287"/>
      <c r="E23" s="1287"/>
      <c r="F23" s="1287"/>
      <c r="G23" s="1288"/>
      <c r="H23" s="30"/>
      <c r="I23" s="1286"/>
      <c r="J23" s="1287"/>
      <c r="K23" s="1287"/>
      <c r="L23" s="1288"/>
    </row>
    <row r="24" spans="1:12" ht="15.75" customHeight="1" x14ac:dyDescent="0.2">
      <c r="A24" s="265"/>
      <c r="B24" s="374"/>
      <c r="C24" s="1116" t="s">
        <v>796</v>
      </c>
      <c r="D24" s="1116"/>
      <c r="E24" s="1116"/>
      <c r="F24" s="1116"/>
      <c r="G24" s="1117"/>
      <c r="H24" s="30" t="s">
        <v>187</v>
      </c>
      <c r="I24" s="1120" t="s">
        <v>797</v>
      </c>
      <c r="J24" s="1115"/>
      <c r="K24" s="1115"/>
      <c r="L24" s="1122"/>
    </row>
    <row r="25" spans="1:12" ht="15.75" customHeight="1" x14ac:dyDescent="0.2">
      <c r="A25" s="265"/>
      <c r="B25" s="374"/>
      <c r="C25" s="1116" t="s">
        <v>35</v>
      </c>
      <c r="D25" s="1116"/>
      <c r="E25" s="1116"/>
      <c r="F25" s="1116"/>
      <c r="G25" s="1117"/>
      <c r="H25" s="30"/>
      <c r="I25" s="1120" t="s">
        <v>798</v>
      </c>
      <c r="J25" s="1115"/>
      <c r="K25" s="1115"/>
      <c r="L25" s="1122"/>
    </row>
    <row r="26" spans="1:12" ht="15.75" customHeight="1" x14ac:dyDescent="0.2">
      <c r="A26" s="265"/>
      <c r="B26" s="374"/>
      <c r="C26" s="423"/>
      <c r="D26" s="423"/>
      <c r="E26" s="423"/>
      <c r="F26" s="423"/>
      <c r="G26" s="363"/>
      <c r="H26" s="30"/>
      <c r="I26" s="1871" t="s">
        <v>799</v>
      </c>
      <c r="J26" s="1872"/>
      <c r="K26" s="1872"/>
      <c r="L26" s="1873"/>
    </row>
    <row r="27" spans="1:12" ht="15.75" customHeight="1" x14ac:dyDescent="0.2">
      <c r="A27" s="265"/>
      <c r="B27" s="374"/>
      <c r="C27" s="1116" t="s">
        <v>800</v>
      </c>
      <c r="D27" s="1116"/>
      <c r="E27" s="1116"/>
      <c r="F27" s="1116"/>
      <c r="G27" s="1117"/>
      <c r="H27" s="30"/>
      <c r="I27" s="1874" t="s">
        <v>801</v>
      </c>
      <c r="J27" s="1875"/>
      <c r="K27" s="1875"/>
      <c r="L27" s="1876"/>
    </row>
    <row r="28" spans="1:12" ht="15.75" customHeight="1" x14ac:dyDescent="0.2">
      <c r="A28" s="265"/>
      <c r="B28" s="374"/>
      <c r="C28" s="423"/>
      <c r="D28" s="423"/>
      <c r="E28" s="423"/>
      <c r="F28" s="423"/>
      <c r="G28" s="363"/>
      <c r="H28" s="30"/>
      <c r="I28" s="1877" t="s">
        <v>802</v>
      </c>
      <c r="J28" s="1878"/>
      <c r="K28" s="1878"/>
      <c r="L28" s="1879"/>
    </row>
    <row r="29" spans="1:12" ht="15.75" customHeight="1" x14ac:dyDescent="0.2">
      <c r="A29" s="265"/>
      <c r="B29" s="374"/>
      <c r="C29" s="1116"/>
      <c r="D29" s="1116"/>
      <c r="E29" s="1116"/>
      <c r="F29" s="1116"/>
      <c r="G29" s="1117"/>
      <c r="H29" s="30"/>
      <c r="I29" s="1120" t="s">
        <v>803</v>
      </c>
      <c r="J29" s="1115"/>
      <c r="K29" s="1115"/>
      <c r="L29" s="1122"/>
    </row>
    <row r="30" spans="1:12" ht="14.4" customHeight="1" x14ac:dyDescent="0.2">
      <c r="A30" s="265"/>
      <c r="B30" s="374"/>
      <c r="C30" s="1116"/>
      <c r="D30" s="1116"/>
      <c r="E30" s="1116"/>
      <c r="F30" s="1116"/>
      <c r="G30" s="1117"/>
      <c r="H30" s="30"/>
      <c r="I30" s="1120"/>
      <c r="J30" s="1312"/>
      <c r="K30" s="1312"/>
      <c r="L30" s="1313"/>
    </row>
    <row r="31" spans="1:12" ht="9" customHeight="1" x14ac:dyDescent="0.2">
      <c r="A31" s="399"/>
      <c r="B31" s="32"/>
      <c r="C31" s="1541"/>
      <c r="D31" s="1541"/>
      <c r="E31" s="1541"/>
      <c r="F31" s="1541"/>
      <c r="G31" s="1542"/>
      <c r="H31" s="32"/>
      <c r="I31" s="1540"/>
      <c r="J31" s="1541"/>
      <c r="K31" s="1541"/>
      <c r="L31" s="1542"/>
    </row>
    <row r="32" spans="1:12" ht="16.95" customHeight="1" x14ac:dyDescent="0.2"/>
  </sheetData>
  <mergeCells count="44">
    <mergeCell ref="C30:G30"/>
    <mergeCell ref="I30:L30"/>
    <mergeCell ref="C31:G31"/>
    <mergeCell ref="I31:L31"/>
    <mergeCell ref="I26:L26"/>
    <mergeCell ref="C27:G27"/>
    <mergeCell ref="I27:L27"/>
    <mergeCell ref="I28:L28"/>
    <mergeCell ref="C29:G29"/>
    <mergeCell ref="I29:L29"/>
    <mergeCell ref="C23:G23"/>
    <mergeCell ref="I23:L23"/>
    <mergeCell ref="C24:G24"/>
    <mergeCell ref="I24:L24"/>
    <mergeCell ref="C25:G25"/>
    <mergeCell ref="I25:L25"/>
    <mergeCell ref="B21:C21"/>
    <mergeCell ref="D21:F21"/>
    <mergeCell ref="I21:L21"/>
    <mergeCell ref="B22:G22"/>
    <mergeCell ref="I22:L22"/>
    <mergeCell ref="B13:D13"/>
    <mergeCell ref="E13:F13"/>
    <mergeCell ref="B15:G15"/>
    <mergeCell ref="B16:G16"/>
    <mergeCell ref="B17:G17"/>
    <mergeCell ref="A18:A20"/>
    <mergeCell ref="B18:C18"/>
    <mergeCell ref="D18:L18"/>
    <mergeCell ref="D19:L19"/>
    <mergeCell ref="B20:C20"/>
    <mergeCell ref="D20:L20"/>
    <mergeCell ref="B10:D10"/>
    <mergeCell ref="E10:F10"/>
    <mergeCell ref="B11:D11"/>
    <mergeCell ref="E11:F11"/>
    <mergeCell ref="B12:D12"/>
    <mergeCell ref="E12:F12"/>
    <mergeCell ref="B9:L9"/>
    <mergeCell ref="A1:L1"/>
    <mergeCell ref="A3:J3"/>
    <mergeCell ref="A5:L5"/>
    <mergeCell ref="B6:L7"/>
    <mergeCell ref="A8:L8"/>
  </mergeCells>
  <phoneticPr fontId="3"/>
  <pageMargins left="0.59055118110236227" right="0.59055118110236227" top="0.59055118110236227" bottom="0.59055118110236227" header="0.51181102362204722" footer="0.39370078740157483"/>
  <pageSetup paperSize="9" scale="98" fitToHeight="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F3E2A-1850-405E-AA8C-168F64038E24}">
  <sheetPr>
    <tabColor theme="8" tint="0.59999389629810485"/>
  </sheetPr>
  <dimension ref="A1:M37"/>
  <sheetViews>
    <sheetView view="pageBreakPreview" zoomScaleNormal="130" zoomScaleSheetLayoutView="100" workbookViewId="0">
      <selection activeCell="B8" sqref="B8:L8"/>
    </sheetView>
  </sheetViews>
  <sheetFormatPr defaultColWidth="9" defaultRowHeight="13.2" x14ac:dyDescent="0.2"/>
  <cols>
    <col min="1" max="1" width="18" style="217" customWidth="1"/>
    <col min="2" max="5" width="3" style="217" customWidth="1"/>
    <col min="6" max="6" width="6" style="217" customWidth="1"/>
    <col min="7" max="10" width="9" style="217" customWidth="1"/>
    <col min="11" max="11" width="8" style="217" customWidth="1"/>
    <col min="12" max="12" width="11.6640625" style="217" customWidth="1"/>
    <col min="13" max="13" width="3.33203125" style="217" customWidth="1"/>
    <col min="14" max="14" width="6.3320312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13" ht="18" customHeight="1" x14ac:dyDescent="0.2">
      <c r="A1" s="1060" t="s">
        <v>0</v>
      </c>
      <c r="B1" s="1060"/>
      <c r="C1" s="1060"/>
      <c r="D1" s="1060"/>
      <c r="E1" s="1060"/>
      <c r="F1" s="1060"/>
      <c r="G1" s="1060"/>
      <c r="H1" s="1060"/>
      <c r="I1" s="1060"/>
      <c r="J1" s="1060"/>
      <c r="K1" s="1060"/>
      <c r="L1" s="1060"/>
    </row>
    <row r="2" spans="1:13" ht="18" customHeight="1" x14ac:dyDescent="0.2"/>
    <row r="3" spans="1:13" ht="18" customHeight="1" x14ac:dyDescent="0.2">
      <c r="A3" s="1061" t="s">
        <v>804</v>
      </c>
      <c r="B3" s="1061"/>
      <c r="C3" s="1061"/>
      <c r="D3" s="1061"/>
      <c r="E3" s="1061"/>
      <c r="F3" s="1061"/>
      <c r="G3" s="1061"/>
      <c r="H3" s="1061"/>
      <c r="I3" s="1061"/>
      <c r="J3" s="1061"/>
      <c r="K3" s="218"/>
      <c r="L3" s="3"/>
    </row>
    <row r="4" spans="1:13" ht="16.5" customHeight="1" x14ac:dyDescent="0.2"/>
    <row r="5" spans="1:13" ht="16.5" customHeight="1" x14ac:dyDescent="0.2">
      <c r="A5" s="1062" t="s">
        <v>140</v>
      </c>
      <c r="B5" s="1063"/>
      <c r="C5" s="1063"/>
      <c r="D5" s="1063"/>
      <c r="E5" s="1063"/>
      <c r="F5" s="1063"/>
      <c r="G5" s="1063"/>
      <c r="H5" s="1063"/>
      <c r="I5" s="1063"/>
      <c r="J5" s="1063"/>
      <c r="K5" s="1063"/>
      <c r="L5" s="1064"/>
    </row>
    <row r="6" spans="1:13" ht="25.5" customHeight="1" x14ac:dyDescent="0.2">
      <c r="A6" s="150" t="s">
        <v>171</v>
      </c>
      <c r="B6" s="1547" t="s">
        <v>805</v>
      </c>
      <c r="C6" s="1548"/>
      <c r="D6" s="1548"/>
      <c r="E6" s="1548"/>
      <c r="F6" s="1548"/>
      <c r="G6" s="1548"/>
      <c r="H6" s="1548"/>
      <c r="I6" s="1548"/>
      <c r="J6" s="1548"/>
      <c r="K6" s="1548"/>
      <c r="L6" s="1549"/>
      <c r="M6" s="217" t="s">
        <v>143</v>
      </c>
    </row>
    <row r="7" spans="1:13" ht="16.5" customHeight="1" x14ac:dyDescent="0.2">
      <c r="A7" s="1071" t="s">
        <v>144</v>
      </c>
      <c r="B7" s="1072"/>
      <c r="C7" s="1072"/>
      <c r="D7" s="1072"/>
      <c r="E7" s="1072"/>
      <c r="F7" s="1072"/>
      <c r="G7" s="1072"/>
      <c r="H7" s="1072"/>
      <c r="I7" s="1072"/>
      <c r="J7" s="1072"/>
      <c r="K7" s="1072"/>
      <c r="L7" s="1073"/>
    </row>
    <row r="8" spans="1:13" ht="27" customHeight="1" x14ac:dyDescent="0.2">
      <c r="A8" s="75" t="s">
        <v>145</v>
      </c>
      <c r="B8" s="1547" t="s">
        <v>1804</v>
      </c>
      <c r="C8" s="1548"/>
      <c r="D8" s="1548"/>
      <c r="E8" s="1548"/>
      <c r="F8" s="1548"/>
      <c r="G8" s="1548"/>
      <c r="H8" s="1548"/>
      <c r="I8" s="1548"/>
      <c r="J8" s="1548"/>
      <c r="K8" s="1548"/>
      <c r="L8" s="1549"/>
    </row>
    <row r="9" spans="1:13" ht="16.5" customHeight="1" x14ac:dyDescent="0.2">
      <c r="A9" s="53" t="s">
        <v>146</v>
      </c>
      <c r="B9" s="1074"/>
      <c r="C9" s="1075"/>
      <c r="D9" s="1076"/>
      <c r="E9" s="1078" t="s">
        <v>147</v>
      </c>
      <c r="F9" s="1080"/>
      <c r="G9" s="52" t="s">
        <v>10</v>
      </c>
      <c r="H9" s="355" t="s">
        <v>149</v>
      </c>
      <c r="I9" s="355" t="s">
        <v>620</v>
      </c>
      <c r="J9" s="460"/>
      <c r="K9" s="263"/>
      <c r="L9" s="264"/>
    </row>
    <row r="10" spans="1:13" ht="16.5" customHeight="1" x14ac:dyDescent="0.2">
      <c r="A10" s="248"/>
      <c r="B10" s="1078" t="s">
        <v>11</v>
      </c>
      <c r="C10" s="1079"/>
      <c r="D10" s="1080"/>
      <c r="E10" s="1228">
        <f>H10+I10</f>
        <v>176</v>
      </c>
      <c r="F10" s="1229"/>
      <c r="G10" s="439">
        <v>161</v>
      </c>
      <c r="H10" s="439">
        <v>162</v>
      </c>
      <c r="I10" s="461">
        <v>14</v>
      </c>
      <c r="J10" s="462"/>
      <c r="K10" s="266"/>
      <c r="L10" s="388"/>
    </row>
    <row r="11" spans="1:13" ht="16.5" customHeight="1" x14ac:dyDescent="0.2">
      <c r="A11" s="248"/>
      <c r="B11" s="1078" t="s">
        <v>12</v>
      </c>
      <c r="C11" s="1079"/>
      <c r="D11" s="1080"/>
      <c r="E11" s="1228">
        <f>H11+I11</f>
        <v>161</v>
      </c>
      <c r="F11" s="1229"/>
      <c r="G11" s="439">
        <v>143</v>
      </c>
      <c r="H11" s="439">
        <v>149</v>
      </c>
      <c r="I11" s="461">
        <v>12</v>
      </c>
      <c r="J11" s="462"/>
      <c r="K11" s="266"/>
      <c r="L11" s="388"/>
    </row>
    <row r="12" spans="1:13" ht="16.5" customHeight="1" x14ac:dyDescent="0.2">
      <c r="A12" s="248"/>
      <c r="B12" s="1101" t="s">
        <v>13</v>
      </c>
      <c r="C12" s="1102"/>
      <c r="D12" s="1103"/>
      <c r="E12" s="1383">
        <f>E11/E10*100</f>
        <v>91.477272727272734</v>
      </c>
      <c r="F12" s="1384"/>
      <c r="G12" s="15">
        <f>G11/G10*100</f>
        <v>88.81987577639751</v>
      </c>
      <c r="H12" s="15">
        <f t="shared" ref="H12:I12" si="0">H11/H10*100</f>
        <v>91.975308641975303</v>
      </c>
      <c r="I12" s="15">
        <f t="shared" si="0"/>
        <v>85.714285714285708</v>
      </c>
      <c r="J12" s="462"/>
      <c r="K12" s="266"/>
      <c r="L12" s="388"/>
    </row>
    <row r="13" spans="1:13" ht="16.5" customHeight="1" x14ac:dyDescent="0.2">
      <c r="A13" s="248"/>
      <c r="B13" s="265"/>
      <c r="C13" s="266"/>
      <c r="D13" s="266"/>
      <c r="E13" s="266"/>
      <c r="F13" s="266"/>
      <c r="G13" s="266"/>
      <c r="H13" s="266"/>
      <c r="I13" s="266"/>
      <c r="J13" s="266"/>
      <c r="K13" s="266"/>
      <c r="L13" s="388"/>
    </row>
    <row r="14" spans="1:13" ht="16.5" customHeight="1" x14ac:dyDescent="0.2">
      <c r="A14" s="248"/>
      <c r="B14" s="1074"/>
      <c r="C14" s="1075"/>
      <c r="D14" s="1075"/>
      <c r="E14" s="1075"/>
      <c r="F14" s="1075"/>
      <c r="G14" s="1076"/>
      <c r="H14" s="52" t="s">
        <v>14</v>
      </c>
      <c r="I14" s="52" t="s">
        <v>10</v>
      </c>
      <c r="J14" s="52" t="s">
        <v>15</v>
      </c>
      <c r="K14" s="266"/>
      <c r="L14" s="388"/>
    </row>
    <row r="15" spans="1:13" ht="16.5" customHeight="1" x14ac:dyDescent="0.2">
      <c r="A15" s="248"/>
      <c r="B15" s="1105" t="s">
        <v>135</v>
      </c>
      <c r="C15" s="1106"/>
      <c r="D15" s="1106"/>
      <c r="E15" s="1106"/>
      <c r="F15" s="1106"/>
      <c r="G15" s="1107"/>
      <c r="H15" s="407">
        <f>0.878313253012048*100</f>
        <v>87.831325301204799</v>
      </c>
      <c r="I15" s="407">
        <v>86.1</v>
      </c>
      <c r="J15" s="151">
        <f>H15-I15</f>
        <v>1.7313253012048051</v>
      </c>
      <c r="K15" s="266"/>
      <c r="L15" s="388"/>
    </row>
    <row r="16" spans="1:13" ht="16.5" customHeight="1" x14ac:dyDescent="0.2">
      <c r="A16" s="392"/>
      <c r="B16" s="1108" t="s">
        <v>136</v>
      </c>
      <c r="C16" s="1109"/>
      <c r="D16" s="1109"/>
      <c r="E16" s="1109"/>
      <c r="F16" s="1109"/>
      <c r="G16" s="1110"/>
      <c r="H16" s="407">
        <v>4.5554216867469872</v>
      </c>
      <c r="I16" s="407">
        <v>4.5</v>
      </c>
      <c r="J16" s="151">
        <f>H16-I16</f>
        <v>5.542168674698722E-2</v>
      </c>
      <c r="K16" s="393"/>
      <c r="L16" s="394"/>
    </row>
    <row r="17" spans="1:13" s="21" customFormat="1" ht="16.5" customHeight="1" x14ac:dyDescent="0.2">
      <c r="A17" s="1083" t="s">
        <v>18</v>
      </c>
      <c r="B17" s="1085" t="s">
        <v>19</v>
      </c>
      <c r="C17" s="1086"/>
      <c r="D17" s="1498" t="s">
        <v>806</v>
      </c>
      <c r="E17" s="1499"/>
      <c r="F17" s="1499"/>
      <c r="G17" s="1499"/>
      <c r="H17" s="1499"/>
      <c r="I17" s="1499"/>
      <c r="J17" s="1499"/>
      <c r="K17" s="1499"/>
      <c r="L17" s="1500"/>
    </row>
    <row r="18" spans="1:13" s="21" customFormat="1" ht="16.5" customHeight="1" x14ac:dyDescent="0.2">
      <c r="A18" s="1238"/>
      <c r="B18" s="340"/>
      <c r="C18" s="341"/>
      <c r="D18" s="1880" t="s">
        <v>807</v>
      </c>
      <c r="E18" s="1881"/>
      <c r="F18" s="1881"/>
      <c r="G18" s="1881"/>
      <c r="H18" s="1881"/>
      <c r="I18" s="1881"/>
      <c r="J18" s="1881"/>
      <c r="K18" s="1881"/>
      <c r="L18" s="1882"/>
    </row>
    <row r="19" spans="1:13" s="21" customFormat="1" ht="16.5" customHeight="1" x14ac:dyDescent="0.2">
      <c r="A19" s="1238"/>
      <c r="B19" s="340"/>
      <c r="C19" s="341"/>
      <c r="D19" s="1880" t="s">
        <v>808</v>
      </c>
      <c r="E19" s="1881"/>
      <c r="F19" s="1881"/>
      <c r="G19" s="1881"/>
      <c r="H19" s="1881"/>
      <c r="I19" s="1881"/>
      <c r="J19" s="1881"/>
      <c r="K19" s="1881"/>
      <c r="L19" s="1882"/>
    </row>
    <row r="20" spans="1:13" s="21" customFormat="1" ht="16.5" customHeight="1" x14ac:dyDescent="0.2">
      <c r="A20" s="1238"/>
      <c r="B20" s="340"/>
      <c r="C20" s="341"/>
      <c r="D20" s="1844" t="s">
        <v>809</v>
      </c>
      <c r="E20" s="1845"/>
      <c r="F20" s="1845"/>
      <c r="G20" s="1845"/>
      <c r="H20" s="1845"/>
      <c r="I20" s="1845"/>
      <c r="J20" s="1845"/>
      <c r="K20" s="1845"/>
      <c r="L20" s="1846"/>
    </row>
    <row r="21" spans="1:13" ht="16.5" customHeight="1" x14ac:dyDescent="0.2">
      <c r="A21" s="1084"/>
      <c r="B21" s="1090" t="s">
        <v>20</v>
      </c>
      <c r="C21" s="1091"/>
      <c r="D21" s="1273" t="s">
        <v>210</v>
      </c>
      <c r="E21" s="1274"/>
      <c r="F21" s="1274"/>
      <c r="G21" s="1274"/>
      <c r="H21" s="1274"/>
      <c r="I21" s="1274"/>
      <c r="J21" s="1274"/>
      <c r="K21" s="1274"/>
      <c r="L21" s="1275"/>
    </row>
    <row r="22" spans="1:13" ht="16.5" customHeight="1" x14ac:dyDescent="0.2">
      <c r="A22" s="75" t="s">
        <v>153</v>
      </c>
      <c r="B22" s="1077" t="s">
        <v>22</v>
      </c>
      <c r="C22" s="1077"/>
      <c r="D22" s="1503">
        <v>3</v>
      </c>
      <c r="E22" s="1504"/>
      <c r="F22" s="1505"/>
      <c r="G22" s="52" t="s">
        <v>23</v>
      </c>
      <c r="H22" s="52" t="s">
        <v>810</v>
      </c>
      <c r="I22" s="1114" t="s">
        <v>24</v>
      </c>
      <c r="J22" s="1114"/>
      <c r="K22" s="1114"/>
      <c r="L22" s="1114"/>
    </row>
    <row r="23" spans="1:13" ht="16.5" customHeight="1" x14ac:dyDescent="0.2">
      <c r="A23" s="53" t="s">
        <v>156</v>
      </c>
      <c r="B23" s="1078" t="s">
        <v>26</v>
      </c>
      <c r="C23" s="1079"/>
      <c r="D23" s="1079"/>
      <c r="E23" s="1079"/>
      <c r="F23" s="1079"/>
      <c r="G23" s="1080"/>
      <c r="H23" s="355" t="s">
        <v>27</v>
      </c>
      <c r="I23" s="1078" t="s">
        <v>28</v>
      </c>
      <c r="J23" s="1079"/>
      <c r="K23" s="1079"/>
      <c r="L23" s="1080"/>
    </row>
    <row r="24" spans="1:13" ht="15" customHeight="1" x14ac:dyDescent="0.2">
      <c r="A24" s="248"/>
      <c r="B24" s="187" t="s">
        <v>157</v>
      </c>
      <c r="C24" s="1287" t="s">
        <v>218</v>
      </c>
      <c r="D24" s="1287"/>
      <c r="E24" s="1287"/>
      <c r="F24" s="1287"/>
      <c r="G24" s="1288"/>
      <c r="H24" s="30"/>
      <c r="I24" s="1623"/>
      <c r="J24" s="1623"/>
      <c r="K24" s="1623"/>
      <c r="L24" s="1623"/>
      <c r="M24" s="270"/>
    </row>
    <row r="25" spans="1:13" ht="15" customHeight="1" x14ac:dyDescent="0.2">
      <c r="A25" s="265"/>
      <c r="B25" s="30"/>
      <c r="C25" s="1230" t="s">
        <v>225</v>
      </c>
      <c r="D25" s="1230"/>
      <c r="E25" s="1230"/>
      <c r="F25" s="1230"/>
      <c r="G25" s="1131"/>
      <c r="H25" s="30" t="s">
        <v>810</v>
      </c>
      <c r="I25" s="1624" t="s">
        <v>811</v>
      </c>
      <c r="J25" s="1624"/>
      <c r="K25" s="1624"/>
      <c r="L25" s="1624"/>
      <c r="M25" s="270"/>
    </row>
    <row r="26" spans="1:13" ht="15" customHeight="1" x14ac:dyDescent="0.2">
      <c r="A26" s="265"/>
      <c r="B26" s="30"/>
      <c r="C26" s="1116" t="s">
        <v>812</v>
      </c>
      <c r="D26" s="1116"/>
      <c r="E26" s="1116"/>
      <c r="F26" s="1116"/>
      <c r="G26" s="1117"/>
      <c r="H26" s="30"/>
      <c r="I26" s="1624" t="s">
        <v>813</v>
      </c>
      <c r="J26" s="1624"/>
      <c r="K26" s="1624"/>
      <c r="L26" s="1624"/>
      <c r="M26" s="270"/>
    </row>
    <row r="27" spans="1:13" ht="15" customHeight="1" x14ac:dyDescent="0.2">
      <c r="A27" s="265"/>
      <c r="B27" s="30"/>
      <c r="C27" s="1116"/>
      <c r="D27" s="1116"/>
      <c r="E27" s="1116"/>
      <c r="F27" s="1116"/>
      <c r="G27" s="1117"/>
      <c r="H27" s="30"/>
      <c r="I27" s="1624" t="s">
        <v>814</v>
      </c>
      <c r="J27" s="1624"/>
      <c r="K27" s="1624"/>
      <c r="L27" s="1624"/>
      <c r="M27" s="270"/>
    </row>
    <row r="28" spans="1:13" ht="15" customHeight="1" x14ac:dyDescent="0.2">
      <c r="A28" s="265"/>
      <c r="B28" s="30"/>
      <c r="C28" s="423"/>
      <c r="D28" s="423"/>
      <c r="E28" s="423"/>
      <c r="F28" s="423"/>
      <c r="G28" s="363"/>
      <c r="H28" s="30"/>
      <c r="I28" s="1624" t="s">
        <v>815</v>
      </c>
      <c r="J28" s="1624"/>
      <c r="K28" s="1624"/>
      <c r="L28" s="1624"/>
      <c r="M28" s="270"/>
    </row>
    <row r="29" spans="1:13" ht="15" customHeight="1" x14ac:dyDescent="0.2">
      <c r="A29" s="265"/>
      <c r="B29" s="30"/>
      <c r="C29" s="423"/>
      <c r="D29" s="423"/>
      <c r="E29" s="423"/>
      <c r="F29" s="423"/>
      <c r="G29" s="363"/>
      <c r="H29" s="30"/>
      <c r="I29" s="1624" t="s">
        <v>816</v>
      </c>
      <c r="J29" s="1624"/>
      <c r="K29" s="1624"/>
      <c r="L29" s="1624"/>
    </row>
    <row r="30" spans="1:13" ht="15" customHeight="1" x14ac:dyDescent="0.2">
      <c r="A30" s="265"/>
      <c r="B30" s="30"/>
      <c r="C30" s="423"/>
      <c r="D30" s="423"/>
      <c r="E30" s="423"/>
      <c r="F30" s="423"/>
      <c r="G30" s="363"/>
      <c r="H30" s="30"/>
      <c r="I30" s="1624" t="s">
        <v>817</v>
      </c>
      <c r="J30" s="1624"/>
      <c r="K30" s="1624"/>
      <c r="L30" s="1624"/>
    </row>
    <row r="31" spans="1:13" ht="15" customHeight="1" x14ac:dyDescent="0.2">
      <c r="A31" s="265"/>
      <c r="B31" s="30"/>
      <c r="C31" s="423"/>
      <c r="D31" s="423"/>
      <c r="E31" s="423"/>
      <c r="F31" s="423"/>
      <c r="G31" s="363"/>
      <c r="H31" s="30"/>
      <c r="I31" s="1884" t="s">
        <v>818</v>
      </c>
      <c r="J31" s="1884"/>
      <c r="K31" s="1884"/>
      <c r="L31" s="1884"/>
    </row>
    <row r="32" spans="1:13" ht="15" customHeight="1" x14ac:dyDescent="0.2">
      <c r="A32" s="265"/>
      <c r="B32" s="30"/>
      <c r="C32" s="423"/>
      <c r="D32" s="423"/>
      <c r="E32" s="423"/>
      <c r="F32" s="423"/>
      <c r="G32" s="363"/>
      <c r="H32" s="30"/>
      <c r="I32" s="1624" t="s">
        <v>819</v>
      </c>
      <c r="J32" s="1624"/>
      <c r="K32" s="1624"/>
      <c r="L32" s="1624"/>
    </row>
    <row r="33" spans="1:12" ht="15" customHeight="1" x14ac:dyDescent="0.2">
      <c r="A33" s="265"/>
      <c r="B33" s="30"/>
      <c r="C33" s="423"/>
      <c r="D33" s="423"/>
      <c r="E33" s="423"/>
      <c r="F33" s="423"/>
      <c r="G33" s="363"/>
      <c r="H33" s="30"/>
      <c r="I33" s="1624" t="s">
        <v>820</v>
      </c>
      <c r="J33" s="1624"/>
      <c r="K33" s="1624"/>
      <c r="L33" s="1624"/>
    </row>
    <row r="34" spans="1:12" ht="15" customHeight="1" x14ac:dyDescent="0.2">
      <c r="A34" s="265"/>
      <c r="B34" s="30"/>
      <c r="C34" s="423"/>
      <c r="D34" s="423"/>
      <c r="E34" s="423"/>
      <c r="F34" s="423"/>
      <c r="G34" s="363"/>
      <c r="H34" s="30"/>
      <c r="I34" s="1624"/>
      <c r="J34" s="1624"/>
      <c r="K34" s="1624"/>
      <c r="L34" s="1624"/>
    </row>
    <row r="35" spans="1:12" ht="15" customHeight="1" x14ac:dyDescent="0.2">
      <c r="A35" s="265"/>
      <c r="B35" s="30"/>
      <c r="C35" s="423"/>
      <c r="D35" s="423"/>
      <c r="E35" s="423"/>
      <c r="F35" s="423"/>
      <c r="G35" s="363"/>
      <c r="H35" s="30"/>
      <c r="I35" s="1624"/>
      <c r="J35" s="1624"/>
      <c r="K35" s="1624"/>
      <c r="L35" s="1624"/>
    </row>
    <row r="36" spans="1:12" ht="15" customHeight="1" x14ac:dyDescent="0.2">
      <c r="A36" s="265"/>
      <c r="B36" s="30"/>
      <c r="C36" s="423"/>
      <c r="D36" s="423"/>
      <c r="E36" s="423"/>
      <c r="F36" s="423"/>
      <c r="G36" s="363"/>
      <c r="H36" s="30"/>
      <c r="I36" s="1624"/>
      <c r="J36" s="1624"/>
      <c r="K36" s="1624"/>
      <c r="L36" s="1624"/>
    </row>
    <row r="37" spans="1:12" ht="15" customHeight="1" x14ac:dyDescent="0.2">
      <c r="A37" s="399"/>
      <c r="B37" s="32"/>
      <c r="C37" s="1541"/>
      <c r="D37" s="1541"/>
      <c r="E37" s="1541"/>
      <c r="F37" s="1541"/>
      <c r="G37" s="1542"/>
      <c r="H37" s="32"/>
      <c r="I37" s="1883"/>
      <c r="J37" s="1883"/>
      <c r="K37" s="1883"/>
      <c r="L37" s="1883"/>
    </row>
  </sheetData>
  <mergeCells count="49">
    <mergeCell ref="I36:L36"/>
    <mergeCell ref="C37:G37"/>
    <mergeCell ref="I37:L37"/>
    <mergeCell ref="I30:L30"/>
    <mergeCell ref="I31:L31"/>
    <mergeCell ref="I32:L32"/>
    <mergeCell ref="I33:L33"/>
    <mergeCell ref="I34:L34"/>
    <mergeCell ref="I35:L35"/>
    <mergeCell ref="B22:C22"/>
    <mergeCell ref="D22:F22"/>
    <mergeCell ref="I22:L22"/>
    <mergeCell ref="I29:L29"/>
    <mergeCell ref="B23:G23"/>
    <mergeCell ref="I23:L23"/>
    <mergeCell ref="C24:G24"/>
    <mergeCell ref="I24:L24"/>
    <mergeCell ref="C25:G25"/>
    <mergeCell ref="I25:L25"/>
    <mergeCell ref="C26:G26"/>
    <mergeCell ref="I26:L26"/>
    <mergeCell ref="C27:G27"/>
    <mergeCell ref="I27:L27"/>
    <mergeCell ref="I28:L28"/>
    <mergeCell ref="B12:D12"/>
    <mergeCell ref="E12:F12"/>
    <mergeCell ref="B14:G14"/>
    <mergeCell ref="B15:G15"/>
    <mergeCell ref="B16:G16"/>
    <mergeCell ref="A17:A21"/>
    <mergeCell ref="B17:C17"/>
    <mergeCell ref="D17:L17"/>
    <mergeCell ref="D18:L18"/>
    <mergeCell ref="D19:L19"/>
    <mergeCell ref="D20:L20"/>
    <mergeCell ref="B21:C21"/>
    <mergeCell ref="D21:L21"/>
    <mergeCell ref="B9:D9"/>
    <mergeCell ref="E9:F9"/>
    <mergeCell ref="B10:D10"/>
    <mergeCell ref="E10:F10"/>
    <mergeCell ref="B11:D11"/>
    <mergeCell ref="E11:F11"/>
    <mergeCell ref="B8:L8"/>
    <mergeCell ref="A1:L1"/>
    <mergeCell ref="A3:J3"/>
    <mergeCell ref="A5:L5"/>
    <mergeCell ref="B6:L6"/>
    <mergeCell ref="A7:L7"/>
  </mergeCells>
  <phoneticPr fontId="3"/>
  <conditionalFormatting sqref="E10:F10">
    <cfRule type="cellIs" dxfId="113" priority="9" operator="lessThanOrEqual">
      <formula>0</formula>
    </cfRule>
  </conditionalFormatting>
  <conditionalFormatting sqref="H15">
    <cfRule type="cellIs" dxfId="112" priority="8" operator="lessThanOrEqual">
      <formula>0</formula>
    </cfRule>
  </conditionalFormatting>
  <conditionalFormatting sqref="H16">
    <cfRule type="cellIs" dxfId="111" priority="7" operator="lessThanOrEqual">
      <formula>0</formula>
    </cfRule>
  </conditionalFormatting>
  <conditionalFormatting sqref="E12:F12">
    <cfRule type="cellIs" dxfId="110" priority="5" operator="lessThanOrEqual">
      <formula>0</formula>
    </cfRule>
  </conditionalFormatting>
  <conditionalFormatting sqref="E11:F11">
    <cfRule type="cellIs" dxfId="109" priority="4" operator="lessThanOrEqual">
      <formula>0</formula>
    </cfRule>
  </conditionalFormatting>
  <conditionalFormatting sqref="I15">
    <cfRule type="cellIs" dxfId="108" priority="3" operator="lessThanOrEqual">
      <formula>0</formula>
    </cfRule>
  </conditionalFormatting>
  <conditionalFormatting sqref="I16">
    <cfRule type="cellIs" dxfId="107" priority="2" operator="lessThanOrEqual">
      <formula>0</formula>
    </cfRule>
  </conditionalFormatting>
  <printOptions horizontalCentered="1"/>
  <pageMargins left="0.59055118110236227" right="0.39370078740157483" top="0.59055118110236227" bottom="0.39370078740157483" header="0.51181102362204722" footer="0.19685039370078741"/>
  <pageSetup paperSize="9" scale="95" fitToHeight="0" orientation="portrait" verticalDpi="2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F8F2E-E72B-410F-A14B-250914F70720}">
  <sheetPr>
    <tabColor theme="8" tint="0.59999389629810485"/>
  </sheetPr>
  <dimension ref="A1:L39"/>
  <sheetViews>
    <sheetView view="pageBreakPreview" zoomScaleNormal="130" zoomScaleSheetLayoutView="100" workbookViewId="0">
      <selection activeCell="B9" sqref="B9:K10"/>
    </sheetView>
  </sheetViews>
  <sheetFormatPr defaultColWidth="9" defaultRowHeight="13.2" x14ac:dyDescent="0.2"/>
  <cols>
    <col min="1" max="1" width="17.77734375" style="217" customWidth="1"/>
    <col min="2" max="4" width="3.44140625" style="217" customWidth="1"/>
    <col min="5" max="11" width="9.109375" style="217" customWidth="1"/>
    <col min="12" max="13" width="3.6640625" style="217" customWidth="1"/>
    <col min="14" max="14" width="3.33203125" style="217" bestFit="1" customWidth="1"/>
    <col min="15" max="15" width="2.21875" style="217" customWidth="1"/>
    <col min="16" max="16" width="4.44140625" style="217" bestFit="1" customWidth="1"/>
    <col min="17" max="17" width="2.44140625" style="217" bestFit="1" customWidth="1"/>
    <col min="18" max="18" width="4.44140625" style="217" bestFit="1" customWidth="1"/>
    <col min="19" max="21" width="9" style="217" customWidth="1"/>
    <col min="22" max="16384" width="9" style="217"/>
  </cols>
  <sheetData>
    <row r="1" spans="1:12" ht="18" customHeight="1" x14ac:dyDescent="0.2">
      <c r="A1" s="1060" t="s">
        <v>138</v>
      </c>
      <c r="B1" s="1060"/>
      <c r="C1" s="1060"/>
      <c r="D1" s="1060"/>
      <c r="E1" s="1060"/>
      <c r="F1" s="1060"/>
      <c r="G1" s="1060"/>
      <c r="H1" s="1060"/>
      <c r="I1" s="1060"/>
      <c r="J1" s="1060"/>
      <c r="K1" s="1060"/>
    </row>
    <row r="2" spans="1:12" ht="13.5" customHeight="1" x14ac:dyDescent="0.2"/>
    <row r="3" spans="1:12" ht="18" customHeight="1" x14ac:dyDescent="0.2">
      <c r="A3" s="1061" t="s">
        <v>1383</v>
      </c>
      <c r="B3" s="1061"/>
      <c r="C3" s="1061"/>
      <c r="D3" s="1061"/>
      <c r="E3" s="1061"/>
      <c r="F3" s="1061"/>
      <c r="G3" s="1061"/>
      <c r="H3" s="1061"/>
      <c r="I3" s="1061"/>
      <c r="J3" s="218"/>
      <c r="K3" s="3"/>
    </row>
    <row r="4" spans="1:12" ht="13.5" customHeight="1" x14ac:dyDescent="0.2"/>
    <row r="5" spans="1:12" ht="17.25" customHeight="1" x14ac:dyDescent="0.2">
      <c r="A5" s="1220" t="s">
        <v>140</v>
      </c>
      <c r="B5" s="1221"/>
      <c r="C5" s="1221"/>
      <c r="D5" s="1221"/>
      <c r="E5" s="1221"/>
      <c r="F5" s="1221"/>
      <c r="G5" s="1221"/>
      <c r="H5" s="1221"/>
      <c r="I5" s="1221"/>
      <c r="J5" s="1221"/>
      <c r="K5" s="1222"/>
    </row>
    <row r="6" spans="1:12" ht="3" customHeight="1" x14ac:dyDescent="0.2">
      <c r="A6" s="4"/>
      <c r="B6" s="1083"/>
      <c r="C6" s="1095"/>
      <c r="D6" s="1095"/>
      <c r="E6" s="1095"/>
      <c r="F6" s="1095"/>
      <c r="G6" s="1095"/>
      <c r="H6" s="1095"/>
      <c r="I6" s="1095"/>
      <c r="J6" s="1095"/>
      <c r="K6" s="1255"/>
      <c r="L6" s="217" t="s">
        <v>143</v>
      </c>
    </row>
    <row r="7" spans="1:12" ht="26.4" customHeight="1" x14ac:dyDescent="0.2">
      <c r="A7" s="348" t="s">
        <v>171</v>
      </c>
      <c r="B7" s="1238" t="s">
        <v>1384</v>
      </c>
      <c r="C7" s="1239"/>
      <c r="D7" s="1239"/>
      <c r="E7" s="1239"/>
      <c r="F7" s="1239"/>
      <c r="G7" s="1239"/>
      <c r="H7" s="1239"/>
      <c r="I7" s="1239"/>
      <c r="J7" s="1239"/>
      <c r="K7" s="1240"/>
      <c r="L7" s="217" t="s">
        <v>143</v>
      </c>
    </row>
    <row r="8" spans="1:12" ht="17.25" customHeight="1" x14ac:dyDescent="0.2">
      <c r="A8" s="1220" t="s">
        <v>144</v>
      </c>
      <c r="B8" s="1221"/>
      <c r="C8" s="1221"/>
      <c r="D8" s="1221"/>
      <c r="E8" s="1221"/>
      <c r="F8" s="1221"/>
      <c r="G8" s="1221"/>
      <c r="H8" s="1221"/>
      <c r="I8" s="1221"/>
      <c r="J8" s="1221"/>
      <c r="K8" s="1222"/>
    </row>
    <row r="9" spans="1:12" ht="17.25" customHeight="1" x14ac:dyDescent="0.2">
      <c r="A9" s="247" t="s">
        <v>145</v>
      </c>
      <c r="B9" s="1098" t="s">
        <v>1805</v>
      </c>
      <c r="C9" s="1099"/>
      <c r="D9" s="1099"/>
      <c r="E9" s="1099"/>
      <c r="F9" s="1099"/>
      <c r="G9" s="1099"/>
      <c r="H9" s="1099"/>
      <c r="I9" s="1099"/>
      <c r="J9" s="1099"/>
      <c r="K9" s="1100"/>
    </row>
    <row r="10" spans="1:12" ht="17.25" customHeight="1" x14ac:dyDescent="0.2">
      <c r="A10" s="392"/>
      <c r="B10" s="1084" t="s">
        <v>1806</v>
      </c>
      <c r="C10" s="1256"/>
      <c r="D10" s="1256"/>
      <c r="E10" s="1256"/>
      <c r="F10" s="1256"/>
      <c r="G10" s="1256"/>
      <c r="H10" s="1256"/>
      <c r="I10" s="1256"/>
      <c r="J10" s="1256"/>
      <c r="K10" s="1257"/>
    </row>
    <row r="11" spans="1:12" ht="17.25" customHeight="1" x14ac:dyDescent="0.2">
      <c r="A11" s="247" t="s">
        <v>146</v>
      </c>
      <c r="B11" s="1886"/>
      <c r="C11" s="1886"/>
      <c r="D11" s="1886"/>
      <c r="E11" s="356" t="s">
        <v>147</v>
      </c>
      <c r="F11" s="52" t="s">
        <v>10</v>
      </c>
      <c r="G11" s="52" t="s">
        <v>148</v>
      </c>
      <c r="H11" s="412" t="s">
        <v>149</v>
      </c>
      <c r="I11" s="412" t="s">
        <v>620</v>
      </c>
      <c r="J11" s="187"/>
      <c r="K11" s="264"/>
    </row>
    <row r="12" spans="1:12" ht="17.25" customHeight="1" x14ac:dyDescent="0.2">
      <c r="A12" s="248"/>
      <c r="B12" s="1077" t="s">
        <v>11</v>
      </c>
      <c r="C12" s="1077"/>
      <c r="D12" s="1077"/>
      <c r="E12" s="598">
        <f>H12+I12</f>
        <v>200</v>
      </c>
      <c r="F12" s="439">
        <v>259</v>
      </c>
      <c r="G12" s="440"/>
      <c r="H12" s="491">
        <v>182</v>
      </c>
      <c r="I12" s="491">
        <v>18</v>
      </c>
      <c r="J12" s="152"/>
      <c r="K12" s="388"/>
    </row>
    <row r="13" spans="1:12" ht="17.25" customHeight="1" x14ac:dyDescent="0.2">
      <c r="A13" s="248"/>
      <c r="B13" s="1077" t="s">
        <v>12</v>
      </c>
      <c r="C13" s="1077"/>
      <c r="D13" s="1077"/>
      <c r="E13" s="598">
        <f>H13+I13</f>
        <v>185</v>
      </c>
      <c r="F13" s="439">
        <v>248</v>
      </c>
      <c r="G13" s="440"/>
      <c r="H13" s="491">
        <v>169</v>
      </c>
      <c r="I13" s="491">
        <v>16</v>
      </c>
      <c r="J13" s="152"/>
      <c r="K13" s="388"/>
    </row>
    <row r="14" spans="1:12" ht="17.25" customHeight="1" x14ac:dyDescent="0.2">
      <c r="A14" s="248"/>
      <c r="B14" s="1885" t="s">
        <v>13</v>
      </c>
      <c r="C14" s="1885"/>
      <c r="D14" s="1885"/>
      <c r="E14" s="599">
        <f>IF(OR(E12="",E12=0),"",E13/E12*100)</f>
        <v>92.5</v>
      </c>
      <c r="F14" s="15">
        <v>95.752895752895753</v>
      </c>
      <c r="G14" s="442" t="str">
        <f t="shared" ref="G14:I14" si="0">IF(OR(G12="",G12=0),"",G13/G12*100)</f>
        <v/>
      </c>
      <c r="H14" s="599">
        <f t="shared" si="0"/>
        <v>92.857142857142861</v>
      </c>
      <c r="I14" s="599">
        <f t="shared" si="0"/>
        <v>88.888888888888886</v>
      </c>
      <c r="J14" s="85"/>
      <c r="K14" s="388"/>
    </row>
    <row r="15" spans="1:12" ht="17.25" customHeight="1" x14ac:dyDescent="0.2">
      <c r="A15" s="248"/>
      <c r="B15" s="357"/>
      <c r="C15" s="358"/>
      <c r="D15" s="358"/>
      <c r="E15" s="86"/>
      <c r="F15" s="86"/>
      <c r="G15" s="86"/>
      <c r="H15" s="86"/>
      <c r="I15" s="86"/>
      <c r="J15" s="87"/>
      <c r="K15" s="388"/>
    </row>
    <row r="16" spans="1:12" ht="17.25" customHeight="1" x14ac:dyDescent="0.2">
      <c r="A16" s="248"/>
      <c r="B16" s="1074"/>
      <c r="C16" s="1075"/>
      <c r="D16" s="1075"/>
      <c r="E16" s="1075"/>
      <c r="F16" s="1076"/>
      <c r="G16" s="52" t="s">
        <v>14</v>
      </c>
      <c r="H16" s="52" t="s">
        <v>10</v>
      </c>
      <c r="I16" s="52" t="s">
        <v>15</v>
      </c>
      <c r="J16" s="266"/>
      <c r="K16" s="388"/>
    </row>
    <row r="17" spans="1:11" ht="17.25" customHeight="1" x14ac:dyDescent="0.2">
      <c r="A17" s="248"/>
      <c r="B17" s="1105" t="s">
        <v>135</v>
      </c>
      <c r="C17" s="1106"/>
      <c r="D17" s="1106"/>
      <c r="E17" s="1106"/>
      <c r="F17" s="1107"/>
      <c r="G17" s="470">
        <f>0.841530054644809*100</f>
        <v>84.153005464480898</v>
      </c>
      <c r="H17" s="470">
        <v>85.2</v>
      </c>
      <c r="I17" s="151">
        <f>IF(G17="","",G17-H17)</f>
        <v>-1.0469945355191044</v>
      </c>
      <c r="J17" s="266"/>
      <c r="K17" s="388"/>
    </row>
    <row r="18" spans="1:11" ht="17.25" customHeight="1" x14ac:dyDescent="0.2">
      <c r="A18" s="392"/>
      <c r="B18" s="1108" t="s">
        <v>136</v>
      </c>
      <c r="C18" s="1109"/>
      <c r="D18" s="1109"/>
      <c r="E18" s="1109"/>
      <c r="F18" s="1110"/>
      <c r="G18" s="470">
        <v>4.4253741981468284</v>
      </c>
      <c r="H18" s="470">
        <v>4.3</v>
      </c>
      <c r="I18" s="151">
        <f>IF(G18="","",G18-H18)</f>
        <v>0.1253741981468286</v>
      </c>
      <c r="J18" s="393"/>
      <c r="K18" s="394"/>
    </row>
    <row r="19" spans="1:11" s="21" customFormat="1" ht="17.25" customHeight="1" x14ac:dyDescent="0.2">
      <c r="A19" s="47" t="s">
        <v>18</v>
      </c>
      <c r="B19" s="1199" t="s">
        <v>19</v>
      </c>
      <c r="C19" s="1200"/>
      <c r="D19" s="1087" t="s">
        <v>1385</v>
      </c>
      <c r="E19" s="1088"/>
      <c r="F19" s="1088"/>
      <c r="G19" s="1088"/>
      <c r="H19" s="1088"/>
      <c r="I19" s="1088"/>
      <c r="J19" s="1088"/>
      <c r="K19" s="1089"/>
    </row>
    <row r="20" spans="1:11" s="21" customFormat="1" ht="17.25" customHeight="1" x14ac:dyDescent="0.2">
      <c r="A20" s="91"/>
      <c r="B20" s="24"/>
      <c r="C20" s="25"/>
      <c r="D20" s="1270" t="s">
        <v>1386</v>
      </c>
      <c r="E20" s="1271"/>
      <c r="F20" s="1271"/>
      <c r="G20" s="1271"/>
      <c r="H20" s="1271"/>
      <c r="I20" s="1271"/>
      <c r="J20" s="1271"/>
      <c r="K20" s="1272"/>
    </row>
    <row r="21" spans="1:11" s="21" customFormat="1" ht="17.25" customHeight="1" x14ac:dyDescent="0.2">
      <c r="A21" s="91"/>
      <c r="B21" s="24"/>
      <c r="C21" s="25"/>
      <c r="D21" s="1270" t="s">
        <v>1387</v>
      </c>
      <c r="E21" s="1271"/>
      <c r="F21" s="1271"/>
      <c r="G21" s="1271"/>
      <c r="H21" s="1271"/>
      <c r="I21" s="1271"/>
      <c r="J21" s="1271"/>
      <c r="K21" s="1272"/>
    </row>
    <row r="22" spans="1:11" s="21" customFormat="1" ht="17.25" customHeight="1" x14ac:dyDescent="0.2">
      <c r="A22" s="91"/>
      <c r="B22" s="24"/>
      <c r="C22" s="25"/>
      <c r="D22" s="1270" t="s">
        <v>1388</v>
      </c>
      <c r="E22" s="1271"/>
      <c r="F22" s="1271"/>
      <c r="G22" s="1271"/>
      <c r="H22" s="1271"/>
      <c r="I22" s="1271"/>
      <c r="J22" s="1271"/>
      <c r="K22" s="1272"/>
    </row>
    <row r="23" spans="1:11" s="21" customFormat="1" ht="17.25" customHeight="1" x14ac:dyDescent="0.2">
      <c r="A23" s="91"/>
      <c r="B23" s="351"/>
      <c r="C23" s="352"/>
      <c r="D23" s="1299" t="s">
        <v>1389</v>
      </c>
      <c r="E23" s="1300"/>
      <c r="F23" s="1300"/>
      <c r="G23" s="1300"/>
      <c r="H23" s="1300"/>
      <c r="I23" s="1300"/>
      <c r="J23" s="1300"/>
      <c r="K23" s="1301"/>
    </row>
    <row r="24" spans="1:11" ht="17.25" customHeight="1" x14ac:dyDescent="0.2">
      <c r="A24" s="92"/>
      <c r="B24" s="1171" t="s">
        <v>20</v>
      </c>
      <c r="C24" s="1172"/>
      <c r="D24" s="1092" t="s">
        <v>210</v>
      </c>
      <c r="E24" s="1093"/>
      <c r="F24" s="1093"/>
      <c r="G24" s="1093"/>
      <c r="H24" s="1093"/>
      <c r="I24" s="1093"/>
      <c r="J24" s="1093"/>
      <c r="K24" s="1094"/>
    </row>
    <row r="25" spans="1:11" ht="17.25" customHeight="1" x14ac:dyDescent="0.2">
      <c r="A25" s="244" t="s">
        <v>153</v>
      </c>
      <c r="B25" s="1077" t="s">
        <v>22</v>
      </c>
      <c r="C25" s="1077"/>
      <c r="D25" s="1503">
        <v>3</v>
      </c>
      <c r="E25" s="1505"/>
      <c r="F25" s="52" t="s">
        <v>23</v>
      </c>
      <c r="G25" s="459" t="s">
        <v>1390</v>
      </c>
      <c r="H25" s="1114" t="s">
        <v>24</v>
      </c>
      <c r="I25" s="1114"/>
      <c r="J25" s="1114"/>
      <c r="K25" s="1114"/>
    </row>
    <row r="26" spans="1:11" ht="17.25" customHeight="1" x14ac:dyDescent="0.2">
      <c r="A26" s="247" t="s">
        <v>156</v>
      </c>
      <c r="B26" s="1078" t="s">
        <v>26</v>
      </c>
      <c r="C26" s="1079"/>
      <c r="D26" s="1079"/>
      <c r="E26" s="1079"/>
      <c r="F26" s="1080"/>
      <c r="G26" s="355" t="s">
        <v>27</v>
      </c>
      <c r="H26" s="1078" t="s">
        <v>28</v>
      </c>
      <c r="I26" s="1079"/>
      <c r="J26" s="1079"/>
      <c r="K26" s="1080"/>
    </row>
    <row r="27" spans="1:11" ht="17.25" customHeight="1" x14ac:dyDescent="0.2">
      <c r="A27" s="248"/>
      <c r="B27" s="187" t="s">
        <v>157</v>
      </c>
      <c r="C27" s="1287" t="s">
        <v>369</v>
      </c>
      <c r="D27" s="1287"/>
      <c r="E27" s="1287"/>
      <c r="F27" s="1288"/>
      <c r="G27" s="30"/>
      <c r="H27" s="1510"/>
      <c r="I27" s="1511"/>
      <c r="J27" s="1511"/>
      <c r="K27" s="1512"/>
    </row>
    <row r="28" spans="1:11" ht="17.25" customHeight="1" x14ac:dyDescent="0.2">
      <c r="A28" s="265"/>
      <c r="B28" s="30"/>
      <c r="C28" s="1230" t="s">
        <v>225</v>
      </c>
      <c r="D28" s="1230"/>
      <c r="E28" s="1230"/>
      <c r="F28" s="1131"/>
      <c r="G28" s="30" t="s">
        <v>1390</v>
      </c>
      <c r="H28" s="1120" t="s">
        <v>1391</v>
      </c>
      <c r="I28" s="1312"/>
      <c r="J28" s="1312"/>
      <c r="K28" s="1313"/>
    </row>
    <row r="29" spans="1:11" ht="17.25" customHeight="1" x14ac:dyDescent="0.2">
      <c r="A29" s="265"/>
      <c r="B29" s="30"/>
      <c r="C29" s="1116" t="s">
        <v>1392</v>
      </c>
      <c r="D29" s="1116"/>
      <c r="E29" s="1116"/>
      <c r="F29" s="1117"/>
      <c r="G29" s="30"/>
      <c r="H29" s="1120" t="s">
        <v>1393</v>
      </c>
      <c r="I29" s="1312"/>
      <c r="J29" s="1312"/>
      <c r="K29" s="1313"/>
    </row>
    <row r="30" spans="1:11" ht="17.25" customHeight="1" x14ac:dyDescent="0.2">
      <c r="A30" s="265"/>
      <c r="B30" s="30"/>
      <c r="C30" s="1116"/>
      <c r="D30" s="1116"/>
      <c r="E30" s="1116"/>
      <c r="F30" s="1117"/>
      <c r="G30" s="30"/>
      <c r="H30" s="1120" t="s">
        <v>1394</v>
      </c>
      <c r="I30" s="1312"/>
      <c r="J30" s="1312"/>
      <c r="K30" s="1313"/>
    </row>
    <row r="31" spans="1:11" ht="17.25" customHeight="1" x14ac:dyDescent="0.2">
      <c r="A31" s="265"/>
      <c r="B31" s="30"/>
      <c r="C31" s="1116"/>
      <c r="D31" s="1116"/>
      <c r="E31" s="1116"/>
      <c r="F31" s="1117"/>
      <c r="G31" s="30"/>
      <c r="H31" s="1120" t="s">
        <v>1395</v>
      </c>
      <c r="I31" s="1312"/>
      <c r="J31" s="1312"/>
      <c r="K31" s="1313"/>
    </row>
    <row r="32" spans="1:11" ht="17.25" customHeight="1" x14ac:dyDescent="0.2">
      <c r="A32" s="265"/>
      <c r="B32" s="30"/>
      <c r="C32" s="1116"/>
      <c r="D32" s="1116"/>
      <c r="E32" s="1116"/>
      <c r="F32" s="1117"/>
      <c r="G32" s="30"/>
      <c r="H32" s="1120" t="s">
        <v>1396</v>
      </c>
      <c r="I32" s="1312"/>
      <c r="J32" s="1312"/>
      <c r="K32" s="1313"/>
    </row>
    <row r="33" spans="1:11" ht="17.25" customHeight="1" x14ac:dyDescent="0.2">
      <c r="A33" s="265"/>
      <c r="B33" s="30"/>
      <c r="C33" s="1116"/>
      <c r="D33" s="1116"/>
      <c r="E33" s="1116"/>
      <c r="F33" s="1117"/>
      <c r="G33" s="30"/>
      <c r="H33" s="1120" t="s">
        <v>1397</v>
      </c>
      <c r="I33" s="1312"/>
      <c r="J33" s="1312"/>
      <c r="K33" s="1313"/>
    </row>
    <row r="34" spans="1:11" ht="17.25" customHeight="1" x14ac:dyDescent="0.2">
      <c r="A34" s="265"/>
      <c r="B34" s="30"/>
      <c r="C34" s="1116"/>
      <c r="D34" s="1116"/>
      <c r="E34" s="1116"/>
      <c r="F34" s="1117"/>
      <c r="G34" s="30"/>
      <c r="H34" s="1120" t="s">
        <v>1398</v>
      </c>
      <c r="I34" s="1312"/>
      <c r="J34" s="1312"/>
      <c r="K34" s="1313"/>
    </row>
    <row r="35" spans="1:11" ht="17.25" customHeight="1" x14ac:dyDescent="0.2">
      <c r="A35" s="265"/>
      <c r="B35" s="30"/>
      <c r="C35" s="1116"/>
      <c r="D35" s="1116"/>
      <c r="E35" s="1116"/>
      <c r="F35" s="1117"/>
      <c r="G35" s="30"/>
      <c r="H35" s="1120"/>
      <c r="I35" s="1312"/>
      <c r="J35" s="1312"/>
      <c r="K35" s="1313"/>
    </row>
    <row r="36" spans="1:11" ht="17.25" customHeight="1" x14ac:dyDescent="0.2">
      <c r="A36" s="265"/>
      <c r="B36" s="30"/>
      <c r="C36" s="1116"/>
      <c r="D36" s="1116"/>
      <c r="E36" s="1116"/>
      <c r="F36" s="1117"/>
      <c r="G36" s="30"/>
      <c r="H36" s="1120"/>
      <c r="I36" s="1312"/>
      <c r="J36" s="1312"/>
      <c r="K36" s="1313"/>
    </row>
    <row r="37" spans="1:11" ht="17.25" customHeight="1" x14ac:dyDescent="0.2">
      <c r="A37" s="265"/>
      <c r="B37" s="30"/>
      <c r="C37" s="1116"/>
      <c r="D37" s="1116"/>
      <c r="E37" s="1116"/>
      <c r="F37" s="1117"/>
      <c r="G37" s="30"/>
      <c r="H37" s="1120"/>
      <c r="I37" s="1312"/>
      <c r="J37" s="1312"/>
      <c r="K37" s="1313"/>
    </row>
    <row r="38" spans="1:11" ht="17.25" customHeight="1" x14ac:dyDescent="0.2">
      <c r="A38" s="265"/>
      <c r="B38" s="30"/>
      <c r="C38" s="1116"/>
      <c r="D38" s="1116"/>
      <c r="E38" s="1116"/>
      <c r="F38" s="1117"/>
      <c r="G38" s="30"/>
      <c r="H38" s="1120"/>
      <c r="I38" s="1312"/>
      <c r="J38" s="1312"/>
      <c r="K38" s="1313"/>
    </row>
    <row r="39" spans="1:11" ht="17.25" customHeight="1" x14ac:dyDescent="0.2">
      <c r="A39" s="399"/>
      <c r="B39" s="32"/>
      <c r="C39" s="1541"/>
      <c r="D39" s="1541"/>
      <c r="E39" s="1541"/>
      <c r="F39" s="1542"/>
      <c r="G39" s="32"/>
      <c r="H39" s="1887"/>
      <c r="I39" s="1888"/>
      <c r="J39" s="1888"/>
      <c r="K39" s="1889"/>
    </row>
  </sheetData>
  <mergeCells count="54">
    <mergeCell ref="C38:F38"/>
    <mergeCell ref="H38:K38"/>
    <mergeCell ref="C39:F39"/>
    <mergeCell ref="H39:K39"/>
    <mergeCell ref="C35:F35"/>
    <mergeCell ref="H35:K35"/>
    <mergeCell ref="C36:F36"/>
    <mergeCell ref="H36:K36"/>
    <mergeCell ref="C37:F37"/>
    <mergeCell ref="H37:K37"/>
    <mergeCell ref="C32:F32"/>
    <mergeCell ref="H32:K32"/>
    <mergeCell ref="C33:F33"/>
    <mergeCell ref="H33:K33"/>
    <mergeCell ref="C34:F34"/>
    <mergeCell ref="H34:K34"/>
    <mergeCell ref="C29:F29"/>
    <mergeCell ref="H29:K29"/>
    <mergeCell ref="C30:F30"/>
    <mergeCell ref="H30:K30"/>
    <mergeCell ref="C31:F31"/>
    <mergeCell ref="H31:K31"/>
    <mergeCell ref="B26:F26"/>
    <mergeCell ref="H26:K26"/>
    <mergeCell ref="C27:F27"/>
    <mergeCell ref="H27:K27"/>
    <mergeCell ref="C28:F28"/>
    <mergeCell ref="H28:K28"/>
    <mergeCell ref="B25:C25"/>
    <mergeCell ref="D25:E25"/>
    <mergeCell ref="H25:K25"/>
    <mergeCell ref="B16:F16"/>
    <mergeCell ref="B17:F17"/>
    <mergeCell ref="B18:F18"/>
    <mergeCell ref="B19:C19"/>
    <mergeCell ref="D19:K19"/>
    <mergeCell ref="D20:K20"/>
    <mergeCell ref="D21:K21"/>
    <mergeCell ref="D22:K22"/>
    <mergeCell ref="D23:K23"/>
    <mergeCell ref="B24:C24"/>
    <mergeCell ref="D24:K24"/>
    <mergeCell ref="B14:D14"/>
    <mergeCell ref="A1:K1"/>
    <mergeCell ref="A3:I3"/>
    <mergeCell ref="A5:K5"/>
    <mergeCell ref="B6:K6"/>
    <mergeCell ref="B7:K7"/>
    <mergeCell ref="A8:K8"/>
    <mergeCell ref="B9:K9"/>
    <mergeCell ref="B10:K10"/>
    <mergeCell ref="B11:D11"/>
    <mergeCell ref="B12:D12"/>
    <mergeCell ref="B13:D13"/>
  </mergeCells>
  <phoneticPr fontId="3"/>
  <printOptions horizontalCentered="1"/>
  <pageMargins left="0.59055118110236227" right="0.59055118110236227" top="0.59055118110236227" bottom="0.59055118110236227" header="0.39370078740157483" footer="0.39370078740157483"/>
  <pageSetup paperSize="9" fitToWidth="0" fitToHeight="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7EFAC-BC7C-45F4-A38B-E25577CEA93F}">
  <sheetPr>
    <tabColor theme="8" tint="0.59999389629810485"/>
  </sheetPr>
  <dimension ref="A1:M39"/>
  <sheetViews>
    <sheetView view="pageBreakPreview" zoomScaleNormal="130" zoomScaleSheetLayoutView="100" workbookViewId="0">
      <selection activeCell="B9" sqref="B9:L9"/>
    </sheetView>
  </sheetViews>
  <sheetFormatPr defaultColWidth="9" defaultRowHeight="13.2" x14ac:dyDescent="0.2"/>
  <cols>
    <col min="1" max="1" width="20.88671875" style="217" customWidth="1"/>
    <col min="2" max="5" width="3" style="217" customWidth="1"/>
    <col min="6" max="6" width="6" style="217" customWidth="1"/>
    <col min="7" max="10" width="9" style="217"/>
    <col min="11" max="12" width="8.44140625" style="217" customWidth="1"/>
    <col min="13" max="13" width="1.33203125" style="217" customWidth="1"/>
    <col min="14" max="14" width="6.3320312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13" ht="18" customHeight="1" x14ac:dyDescent="0.2">
      <c r="A1" s="1060" t="s">
        <v>138</v>
      </c>
      <c r="B1" s="1060"/>
      <c r="C1" s="1060"/>
      <c r="D1" s="1060"/>
      <c r="E1" s="1060"/>
      <c r="F1" s="1060"/>
      <c r="G1" s="1060"/>
      <c r="H1" s="1060"/>
      <c r="I1" s="1060"/>
      <c r="J1" s="1060"/>
      <c r="K1" s="1060"/>
      <c r="L1" s="1060"/>
    </row>
    <row r="2" spans="1:13" ht="18" customHeight="1" x14ac:dyDescent="0.2"/>
    <row r="3" spans="1:13" ht="18" customHeight="1" x14ac:dyDescent="0.2">
      <c r="A3" s="1061" t="s">
        <v>821</v>
      </c>
      <c r="B3" s="1061"/>
      <c r="C3" s="1061"/>
      <c r="D3" s="1061"/>
      <c r="E3" s="1061"/>
      <c r="F3" s="1061"/>
      <c r="G3" s="1061"/>
      <c r="H3" s="1061"/>
      <c r="I3" s="1061"/>
      <c r="J3" s="1061"/>
      <c r="K3" s="218"/>
      <c r="L3" s="3"/>
    </row>
    <row r="4" spans="1:13" ht="16.5" customHeight="1" x14ac:dyDescent="0.2"/>
    <row r="5" spans="1:13" ht="16.5" customHeight="1" x14ac:dyDescent="0.2">
      <c r="A5" s="1062" t="s">
        <v>2</v>
      </c>
      <c r="B5" s="1063"/>
      <c r="C5" s="1063"/>
      <c r="D5" s="1063"/>
      <c r="E5" s="1063"/>
      <c r="F5" s="1063"/>
      <c r="G5" s="1063"/>
      <c r="H5" s="1063"/>
      <c r="I5" s="1063"/>
      <c r="J5" s="1063"/>
      <c r="K5" s="1063"/>
      <c r="L5" s="1064"/>
    </row>
    <row r="6" spans="1:13" ht="16.5" customHeight="1" x14ac:dyDescent="0.2">
      <c r="A6" s="347" t="s">
        <v>3</v>
      </c>
      <c r="B6" s="1083" t="s">
        <v>822</v>
      </c>
      <c r="C6" s="1095"/>
      <c r="D6" s="1095"/>
      <c r="E6" s="1095"/>
      <c r="F6" s="1095"/>
      <c r="G6" s="1095"/>
      <c r="H6" s="1095"/>
      <c r="I6" s="1095"/>
      <c r="J6" s="1095"/>
      <c r="K6" s="1095"/>
      <c r="L6" s="1255"/>
      <c r="M6" s="217" t="s">
        <v>5</v>
      </c>
    </row>
    <row r="7" spans="1:13" ht="16.2" customHeight="1" x14ac:dyDescent="0.2">
      <c r="A7" s="359"/>
      <c r="B7" s="1084"/>
      <c r="C7" s="1256"/>
      <c r="D7" s="1256"/>
      <c r="E7" s="1256"/>
      <c r="F7" s="1256"/>
      <c r="G7" s="1256"/>
      <c r="H7" s="1256"/>
      <c r="I7" s="1256"/>
      <c r="J7" s="1256"/>
      <c r="K7" s="1256"/>
      <c r="L7" s="1257"/>
    </row>
    <row r="8" spans="1:13" ht="16.5" customHeight="1" x14ac:dyDescent="0.2">
      <c r="A8" s="1071" t="s">
        <v>6</v>
      </c>
      <c r="B8" s="1072"/>
      <c r="C8" s="1072"/>
      <c r="D8" s="1072"/>
      <c r="E8" s="1072"/>
      <c r="F8" s="1072"/>
      <c r="G8" s="1072"/>
      <c r="H8" s="1072"/>
      <c r="I8" s="1072"/>
      <c r="J8" s="1072"/>
      <c r="K8" s="1072"/>
      <c r="L8" s="1073"/>
    </row>
    <row r="9" spans="1:13" ht="28.2" customHeight="1" x14ac:dyDescent="0.2">
      <c r="A9" s="75" t="s">
        <v>7</v>
      </c>
      <c r="B9" s="1547" t="s">
        <v>1804</v>
      </c>
      <c r="C9" s="1548"/>
      <c r="D9" s="1548"/>
      <c r="E9" s="1548"/>
      <c r="F9" s="1548"/>
      <c r="G9" s="1548"/>
      <c r="H9" s="1548"/>
      <c r="I9" s="1548"/>
      <c r="J9" s="1548"/>
      <c r="K9" s="1548"/>
      <c r="L9" s="1549"/>
    </row>
    <row r="10" spans="1:13" ht="16.5" customHeight="1" x14ac:dyDescent="0.2">
      <c r="A10" s="53" t="s">
        <v>8</v>
      </c>
      <c r="B10" s="1074"/>
      <c r="C10" s="1075"/>
      <c r="D10" s="1076"/>
      <c r="E10" s="1077" t="s">
        <v>618</v>
      </c>
      <c r="F10" s="1077"/>
      <c r="G10" s="52" t="s">
        <v>619</v>
      </c>
      <c r="H10" s="465" t="s">
        <v>148</v>
      </c>
      <c r="I10" s="465" t="s">
        <v>205</v>
      </c>
      <c r="J10" s="465" t="s">
        <v>823</v>
      </c>
      <c r="K10" s="466"/>
      <c r="L10" s="467"/>
    </row>
    <row r="11" spans="1:13" ht="16.5" customHeight="1" x14ac:dyDescent="0.2">
      <c r="A11" s="248"/>
      <c r="B11" s="1078" t="s">
        <v>11</v>
      </c>
      <c r="C11" s="1079"/>
      <c r="D11" s="1080"/>
      <c r="E11" s="1890">
        <v>210</v>
      </c>
      <c r="F11" s="1890"/>
      <c r="G11" s="386">
        <v>222</v>
      </c>
      <c r="H11" s="468"/>
      <c r="I11" s="469">
        <v>193</v>
      </c>
      <c r="J11" s="469">
        <v>17</v>
      </c>
      <c r="L11" s="404"/>
    </row>
    <row r="12" spans="1:13" ht="16.5" customHeight="1" x14ac:dyDescent="0.2">
      <c r="A12" s="248"/>
      <c r="B12" s="1078" t="s">
        <v>12</v>
      </c>
      <c r="C12" s="1079"/>
      <c r="D12" s="1080"/>
      <c r="E12" s="1890">
        <v>179</v>
      </c>
      <c r="F12" s="1890"/>
      <c r="G12" s="386">
        <v>200</v>
      </c>
      <c r="H12" s="468"/>
      <c r="I12" s="469">
        <v>164</v>
      </c>
      <c r="J12" s="469">
        <v>15</v>
      </c>
      <c r="L12" s="404"/>
    </row>
    <row r="13" spans="1:13" ht="16.5" customHeight="1" x14ac:dyDescent="0.2">
      <c r="A13" s="248"/>
      <c r="B13" s="1101" t="s">
        <v>13</v>
      </c>
      <c r="C13" s="1102"/>
      <c r="D13" s="1103"/>
      <c r="E13" s="1891">
        <f>E12/E11*100</f>
        <v>85.238095238095241</v>
      </c>
      <c r="F13" s="1891"/>
      <c r="G13" s="415">
        <f>G12/G11*100</f>
        <v>90.090090090090087</v>
      </c>
      <c r="H13" s="468"/>
      <c r="I13" s="470">
        <f t="shared" ref="I13:J13" si="0">I12/I11*100</f>
        <v>84.974093264248708</v>
      </c>
      <c r="J13" s="470">
        <f t="shared" si="0"/>
        <v>88.235294117647058</v>
      </c>
      <c r="L13" s="404"/>
    </row>
    <row r="14" spans="1:13" ht="16.5" customHeight="1" x14ac:dyDescent="0.2">
      <c r="A14" s="248"/>
      <c r="B14" s="265"/>
      <c r="C14" s="266"/>
      <c r="D14" s="266"/>
      <c r="E14" s="266"/>
      <c r="F14" s="266"/>
      <c r="G14" s="266"/>
      <c r="H14" s="266"/>
      <c r="I14" s="266"/>
      <c r="J14" s="266"/>
      <c r="K14" s="266"/>
      <c r="L14" s="388"/>
    </row>
    <row r="15" spans="1:13" ht="16.5" customHeight="1" x14ac:dyDescent="0.2">
      <c r="A15" s="248"/>
      <c r="B15" s="1074"/>
      <c r="C15" s="1075"/>
      <c r="D15" s="1075"/>
      <c r="E15" s="1075"/>
      <c r="F15" s="1075"/>
      <c r="G15" s="1076"/>
      <c r="H15" s="52" t="s">
        <v>14</v>
      </c>
      <c r="I15" s="52" t="s">
        <v>10</v>
      </c>
      <c r="J15" s="52" t="s">
        <v>15</v>
      </c>
      <c r="K15" s="266"/>
      <c r="L15" s="388"/>
    </row>
    <row r="16" spans="1:13" ht="16.5" customHeight="1" x14ac:dyDescent="0.2">
      <c r="A16" s="248"/>
      <c r="B16" s="1105" t="s">
        <v>135</v>
      </c>
      <c r="C16" s="1106"/>
      <c r="D16" s="1106"/>
      <c r="E16" s="1106"/>
      <c r="F16" s="1106"/>
      <c r="G16" s="1107"/>
      <c r="H16" s="471">
        <v>82.4</v>
      </c>
      <c r="I16" s="471">
        <v>83</v>
      </c>
      <c r="J16" s="472">
        <f>H16-I16</f>
        <v>-0.59999999999999432</v>
      </c>
      <c r="K16" s="266"/>
      <c r="L16" s="388"/>
    </row>
    <row r="17" spans="1:12" ht="16.5" customHeight="1" x14ac:dyDescent="0.2">
      <c r="A17" s="392"/>
      <c r="B17" s="1108" t="s">
        <v>136</v>
      </c>
      <c r="C17" s="1109"/>
      <c r="D17" s="1109"/>
      <c r="E17" s="1109"/>
      <c r="F17" s="1109"/>
      <c r="G17" s="1110"/>
      <c r="H17" s="471">
        <v>4.2</v>
      </c>
      <c r="I17" s="471">
        <v>4</v>
      </c>
      <c r="J17" s="472">
        <f>H17-I17</f>
        <v>0.20000000000000018</v>
      </c>
      <c r="K17" s="393"/>
      <c r="L17" s="394"/>
    </row>
    <row r="18" spans="1:12" s="21" customFormat="1" ht="16.5" customHeight="1" x14ac:dyDescent="0.2">
      <c r="A18" s="1083" t="s">
        <v>18</v>
      </c>
      <c r="B18" s="1085" t="s">
        <v>19</v>
      </c>
      <c r="C18" s="1086"/>
      <c r="D18" s="1087" t="s">
        <v>824</v>
      </c>
      <c r="E18" s="1088"/>
      <c r="F18" s="1088"/>
      <c r="G18" s="1088"/>
      <c r="H18" s="1088"/>
      <c r="I18" s="1088"/>
      <c r="J18" s="1088"/>
      <c r="K18" s="1088"/>
      <c r="L18" s="1089"/>
    </row>
    <row r="19" spans="1:12" s="21" customFormat="1" ht="16.5" customHeight="1" x14ac:dyDescent="0.2">
      <c r="A19" s="1238"/>
      <c r="B19" s="340"/>
      <c r="C19" s="341"/>
      <c r="D19" s="1270" t="s">
        <v>825</v>
      </c>
      <c r="E19" s="1271"/>
      <c r="F19" s="1271"/>
      <c r="G19" s="1271"/>
      <c r="H19" s="1271"/>
      <c r="I19" s="1271"/>
      <c r="J19" s="1271"/>
      <c r="K19" s="1271"/>
      <c r="L19" s="1272"/>
    </row>
    <row r="20" spans="1:12" s="21" customFormat="1" ht="16.5" customHeight="1" x14ac:dyDescent="0.2">
      <c r="A20" s="1238"/>
      <c r="B20" s="340"/>
      <c r="C20" s="341"/>
      <c r="D20" s="1270" t="s">
        <v>826</v>
      </c>
      <c r="E20" s="1271"/>
      <c r="F20" s="1271"/>
      <c r="G20" s="1271"/>
      <c r="H20" s="1271"/>
      <c r="I20" s="1271"/>
      <c r="J20" s="1271"/>
      <c r="K20" s="1271"/>
      <c r="L20" s="1272"/>
    </row>
    <row r="21" spans="1:12" s="21" customFormat="1" ht="16.5" customHeight="1" x14ac:dyDescent="0.2">
      <c r="A21" s="1238"/>
      <c r="B21" s="340"/>
      <c r="C21" s="341"/>
      <c r="D21" s="1299" t="s">
        <v>809</v>
      </c>
      <c r="E21" s="1300"/>
      <c r="F21" s="1300"/>
      <c r="G21" s="1300"/>
      <c r="H21" s="1300"/>
      <c r="I21" s="1300"/>
      <c r="J21" s="1300"/>
      <c r="K21" s="1300"/>
      <c r="L21" s="1301"/>
    </row>
    <row r="22" spans="1:12" ht="16.5" customHeight="1" x14ac:dyDescent="0.2">
      <c r="A22" s="1084"/>
      <c r="B22" s="1090" t="s">
        <v>20</v>
      </c>
      <c r="C22" s="1091"/>
      <c r="D22" s="1092" t="s">
        <v>794</v>
      </c>
      <c r="E22" s="1093"/>
      <c r="F22" s="1093"/>
      <c r="G22" s="1093"/>
      <c r="H22" s="1093"/>
      <c r="I22" s="1093"/>
      <c r="J22" s="1093"/>
      <c r="K22" s="1093"/>
      <c r="L22" s="1094"/>
    </row>
    <row r="23" spans="1:12" ht="16.5" customHeight="1" x14ac:dyDescent="0.2">
      <c r="A23" s="75" t="s">
        <v>21</v>
      </c>
      <c r="B23" s="1077" t="s">
        <v>22</v>
      </c>
      <c r="C23" s="1077"/>
      <c r="D23" s="1503" t="s">
        <v>827</v>
      </c>
      <c r="E23" s="1504"/>
      <c r="F23" s="1505"/>
      <c r="G23" s="52" t="s">
        <v>23</v>
      </c>
      <c r="H23" s="459" t="s">
        <v>828</v>
      </c>
      <c r="I23" s="1114" t="s">
        <v>24</v>
      </c>
      <c r="J23" s="1114"/>
      <c r="K23" s="1114"/>
      <c r="L23" s="1114"/>
    </row>
    <row r="24" spans="1:12" ht="16.5" customHeight="1" x14ac:dyDescent="0.2">
      <c r="A24" s="53" t="s">
        <v>25</v>
      </c>
      <c r="B24" s="1078" t="s">
        <v>26</v>
      </c>
      <c r="C24" s="1079"/>
      <c r="D24" s="1079"/>
      <c r="E24" s="1079"/>
      <c r="F24" s="1079"/>
      <c r="G24" s="1080"/>
      <c r="H24" s="355" t="s">
        <v>27</v>
      </c>
      <c r="I24" s="1078" t="s">
        <v>28</v>
      </c>
      <c r="J24" s="1079"/>
      <c r="K24" s="1079"/>
      <c r="L24" s="1080"/>
    </row>
    <row r="25" spans="1:12" ht="16.5" customHeight="1" x14ac:dyDescent="0.2">
      <c r="A25" s="248"/>
      <c r="B25" s="187" t="s">
        <v>157</v>
      </c>
      <c r="C25" s="1099" t="s">
        <v>30</v>
      </c>
      <c r="D25" s="1287"/>
      <c r="E25" s="1287"/>
      <c r="F25" s="1287"/>
      <c r="G25" s="1288"/>
      <c r="H25" s="30"/>
      <c r="I25" s="1286"/>
      <c r="J25" s="1287"/>
      <c r="K25" s="1287"/>
      <c r="L25" s="1288"/>
    </row>
    <row r="26" spans="1:12" ht="16.5" customHeight="1" x14ac:dyDescent="0.2">
      <c r="A26" s="265"/>
      <c r="B26" s="30"/>
      <c r="C26" s="1230" t="s">
        <v>35</v>
      </c>
      <c r="D26" s="1230"/>
      <c r="E26" s="1230"/>
      <c r="F26" s="1230"/>
      <c r="G26" s="1131"/>
      <c r="H26" s="30" t="s">
        <v>828</v>
      </c>
      <c r="I26" s="1536" t="s">
        <v>829</v>
      </c>
      <c r="J26" s="1554"/>
      <c r="K26" s="1554"/>
      <c r="L26" s="1555"/>
    </row>
    <row r="27" spans="1:12" ht="16.5" customHeight="1" x14ac:dyDescent="0.2">
      <c r="A27" s="265"/>
      <c r="B27" s="30"/>
      <c r="C27" s="1230" t="s">
        <v>830</v>
      </c>
      <c r="D27" s="1230"/>
      <c r="E27" s="1230"/>
      <c r="F27" s="1230"/>
      <c r="G27" s="1131"/>
      <c r="H27" s="30"/>
      <c r="I27" s="1536" t="s">
        <v>831</v>
      </c>
      <c r="J27" s="1554"/>
      <c r="K27" s="1554"/>
      <c r="L27" s="1555"/>
    </row>
    <row r="28" spans="1:12" ht="14.4" customHeight="1" x14ac:dyDescent="0.2">
      <c r="A28" s="265"/>
      <c r="B28" s="30"/>
      <c r="C28" s="1116"/>
      <c r="D28" s="1116"/>
      <c r="E28" s="1116"/>
      <c r="F28" s="1116"/>
      <c r="G28" s="1117"/>
      <c r="H28" s="30"/>
      <c r="I28" s="1536" t="s">
        <v>832</v>
      </c>
      <c r="J28" s="1554"/>
      <c r="K28" s="1554"/>
      <c r="L28" s="1555"/>
    </row>
    <row r="29" spans="1:12" ht="16.5" customHeight="1" x14ac:dyDescent="0.2">
      <c r="A29" s="265"/>
      <c r="B29" s="30"/>
      <c r="C29" s="1116"/>
      <c r="D29" s="1116"/>
      <c r="E29" s="1116"/>
      <c r="F29" s="1116"/>
      <c r="G29" s="1117"/>
      <c r="H29" s="30"/>
      <c r="I29" s="1892" t="s">
        <v>833</v>
      </c>
      <c r="J29" s="1893"/>
      <c r="K29" s="1893"/>
      <c r="L29" s="1894"/>
    </row>
    <row r="30" spans="1:12" ht="16.5" customHeight="1" x14ac:dyDescent="0.2">
      <c r="A30" s="265"/>
      <c r="B30" s="30"/>
      <c r="C30" s="1116"/>
      <c r="D30" s="1116"/>
      <c r="E30" s="1116"/>
      <c r="F30" s="1116"/>
      <c r="G30" s="1117"/>
      <c r="H30" s="30"/>
      <c r="I30" s="1536" t="s">
        <v>834</v>
      </c>
      <c r="J30" s="1554"/>
      <c r="K30" s="1554"/>
      <c r="L30" s="1555"/>
    </row>
    <row r="31" spans="1:12" ht="16.5" customHeight="1" x14ac:dyDescent="0.2">
      <c r="A31" s="265"/>
      <c r="B31" s="30"/>
      <c r="C31" s="1237"/>
      <c r="D31" s="1237"/>
      <c r="E31" s="1237"/>
      <c r="F31" s="1237"/>
      <c r="G31" s="1556"/>
      <c r="H31" s="30"/>
      <c r="I31" s="1536" t="s">
        <v>835</v>
      </c>
      <c r="J31" s="1537"/>
      <c r="K31" s="1537"/>
      <c r="L31" s="1538"/>
    </row>
    <row r="32" spans="1:12" ht="16.5" customHeight="1" x14ac:dyDescent="0.2">
      <c r="A32" s="265"/>
      <c r="B32" s="30"/>
      <c r="C32" s="1237"/>
      <c r="D32" s="1237"/>
      <c r="E32" s="1237"/>
      <c r="F32" s="1237"/>
      <c r="G32" s="1556"/>
      <c r="H32" s="30"/>
      <c r="I32" s="1536" t="s">
        <v>836</v>
      </c>
      <c r="J32" s="1537"/>
      <c r="K32" s="1537"/>
      <c r="L32" s="1538"/>
    </row>
    <row r="33" spans="1:12" ht="16.5" customHeight="1" x14ac:dyDescent="0.2">
      <c r="A33" s="265"/>
      <c r="B33" s="30"/>
      <c r="C33" s="1237"/>
      <c r="D33" s="1237"/>
      <c r="E33" s="1237"/>
      <c r="F33" s="1237"/>
      <c r="G33" s="1556"/>
      <c r="H33" s="30"/>
      <c r="I33" s="1536" t="s">
        <v>837</v>
      </c>
      <c r="J33" s="1537"/>
      <c r="K33" s="1537"/>
      <c r="L33" s="1538"/>
    </row>
    <row r="34" spans="1:12" ht="16.5" customHeight="1" x14ac:dyDescent="0.2">
      <c r="A34" s="265"/>
      <c r="B34" s="30"/>
      <c r="C34" s="1116"/>
      <c r="D34" s="1116"/>
      <c r="E34" s="1116"/>
      <c r="F34" s="1116"/>
      <c r="G34" s="1117"/>
      <c r="H34" s="30"/>
      <c r="I34" s="1536" t="s">
        <v>838</v>
      </c>
      <c r="J34" s="1537"/>
      <c r="K34" s="1537"/>
      <c r="L34" s="1538"/>
    </row>
    <row r="35" spans="1:12" ht="16.5" customHeight="1" x14ac:dyDescent="0.2">
      <c r="A35" s="265"/>
      <c r="B35" s="30"/>
      <c r="C35" s="1116"/>
      <c r="D35" s="1116"/>
      <c r="E35" s="1116"/>
      <c r="F35" s="1116"/>
      <c r="G35" s="1117"/>
      <c r="H35" s="30"/>
      <c r="I35" s="1536" t="s">
        <v>839</v>
      </c>
      <c r="J35" s="1537"/>
      <c r="K35" s="1537"/>
      <c r="L35" s="1538"/>
    </row>
    <row r="36" spans="1:12" ht="16.5" customHeight="1" x14ac:dyDescent="0.2">
      <c r="A36" s="265"/>
      <c r="B36" s="30"/>
      <c r="C36" s="423"/>
      <c r="D36" s="423"/>
      <c r="E36" s="423"/>
      <c r="F36" s="423"/>
      <c r="G36" s="363"/>
      <c r="H36" s="30"/>
      <c r="I36" s="1536" t="s">
        <v>840</v>
      </c>
      <c r="J36" s="1537"/>
      <c r="K36" s="1537"/>
      <c r="L36" s="1538"/>
    </row>
    <row r="37" spans="1:12" ht="16.5" customHeight="1" x14ac:dyDescent="0.2">
      <c r="A37" s="265"/>
      <c r="B37" s="30"/>
      <c r="C37" s="1237"/>
      <c r="D37" s="1237"/>
      <c r="E37" s="1237"/>
      <c r="F37" s="1237"/>
      <c r="G37" s="1556"/>
      <c r="H37" s="30"/>
      <c r="I37" s="1536" t="s">
        <v>841</v>
      </c>
      <c r="J37" s="1537"/>
      <c r="K37" s="1537"/>
      <c r="L37" s="1538"/>
    </row>
    <row r="38" spans="1:12" ht="16.5" customHeight="1" x14ac:dyDescent="0.2">
      <c r="A38" s="399"/>
      <c r="B38" s="32"/>
      <c r="C38" s="1541"/>
      <c r="D38" s="1541"/>
      <c r="E38" s="1541"/>
      <c r="F38" s="1541"/>
      <c r="G38" s="1542"/>
      <c r="H38" s="32"/>
      <c r="I38" s="1540"/>
      <c r="J38" s="1541"/>
      <c r="K38" s="1541"/>
      <c r="L38" s="1542"/>
    </row>
    <row r="39" spans="1:12" ht="16.95" customHeight="1" x14ac:dyDescent="0.2">
      <c r="A39" s="263"/>
      <c r="B39" s="402"/>
      <c r="C39" s="335"/>
      <c r="D39" s="335"/>
      <c r="E39" s="335"/>
      <c r="F39" s="335"/>
      <c r="G39" s="335"/>
      <c r="H39" s="402"/>
      <c r="I39" s="335"/>
      <c r="J39" s="335"/>
      <c r="K39" s="335"/>
      <c r="L39" s="335"/>
    </row>
  </sheetData>
  <mergeCells count="57">
    <mergeCell ref="C37:G37"/>
    <mergeCell ref="I37:L37"/>
    <mergeCell ref="C38:G38"/>
    <mergeCell ref="I38:L38"/>
    <mergeCell ref="C34:G34"/>
    <mergeCell ref="I34:L34"/>
    <mergeCell ref="C35:G35"/>
    <mergeCell ref="I35:L35"/>
    <mergeCell ref="I36:L36"/>
    <mergeCell ref="C31:G31"/>
    <mergeCell ref="I31:L31"/>
    <mergeCell ref="C32:G32"/>
    <mergeCell ref="I32:L32"/>
    <mergeCell ref="C33:G33"/>
    <mergeCell ref="I33:L33"/>
    <mergeCell ref="C28:G28"/>
    <mergeCell ref="I28:L28"/>
    <mergeCell ref="C29:G29"/>
    <mergeCell ref="I29:L29"/>
    <mergeCell ref="C30:G30"/>
    <mergeCell ref="I30:L30"/>
    <mergeCell ref="C25:G25"/>
    <mergeCell ref="I25:L25"/>
    <mergeCell ref="C26:G26"/>
    <mergeCell ref="I26:L26"/>
    <mergeCell ref="C27:G27"/>
    <mergeCell ref="I27:L27"/>
    <mergeCell ref="B23:C23"/>
    <mergeCell ref="D23:F23"/>
    <mergeCell ref="I23:L23"/>
    <mergeCell ref="B24:G24"/>
    <mergeCell ref="I24:L24"/>
    <mergeCell ref="B13:D13"/>
    <mergeCell ref="E13:F13"/>
    <mergeCell ref="B15:G15"/>
    <mergeCell ref="B16:G16"/>
    <mergeCell ref="B17:G17"/>
    <mergeCell ref="A18:A22"/>
    <mergeCell ref="B18:C18"/>
    <mergeCell ref="D18:L18"/>
    <mergeCell ref="D19:L19"/>
    <mergeCell ref="D20:L20"/>
    <mergeCell ref="D21:L21"/>
    <mergeCell ref="B22:C22"/>
    <mergeCell ref="D22:L22"/>
    <mergeCell ref="B10:D10"/>
    <mergeCell ref="E10:F10"/>
    <mergeCell ref="B11:D11"/>
    <mergeCell ref="E11:F11"/>
    <mergeCell ref="B12:D12"/>
    <mergeCell ref="E12:F12"/>
    <mergeCell ref="B9:L9"/>
    <mergeCell ref="A1:L1"/>
    <mergeCell ref="A3:J3"/>
    <mergeCell ref="A5:L5"/>
    <mergeCell ref="B6:L7"/>
    <mergeCell ref="A8:L8"/>
  </mergeCells>
  <phoneticPr fontId="3"/>
  <pageMargins left="0.59055118110236227" right="0.59055118110236227" top="0.59055118110236227" bottom="0.59055118110236227" header="0.51181102362204722" footer="0.39370078740157483"/>
  <pageSetup paperSize="9" fitToHeight="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E5B22-A083-4E68-AE28-D98584E91B1B}">
  <sheetPr>
    <tabColor theme="8" tint="0.59999389629810485"/>
  </sheetPr>
  <dimension ref="A1:L34"/>
  <sheetViews>
    <sheetView view="pageBreakPreview" zoomScaleNormal="130" zoomScaleSheetLayoutView="100" workbookViewId="0">
      <selection activeCell="U15" sqref="U15"/>
    </sheetView>
  </sheetViews>
  <sheetFormatPr defaultColWidth="9" defaultRowHeight="13.2" x14ac:dyDescent="0.2"/>
  <cols>
    <col min="1" max="1" width="17.77734375" style="217" customWidth="1"/>
    <col min="2" max="4" width="3.44140625" style="217" customWidth="1"/>
    <col min="5" max="11" width="9.109375" style="217" customWidth="1"/>
    <col min="12" max="13" width="3.6640625" style="217" customWidth="1"/>
    <col min="14" max="14" width="3.33203125" style="217" bestFit="1" customWidth="1"/>
    <col min="15" max="15" width="2.21875" style="217" customWidth="1"/>
    <col min="16" max="16" width="4.44140625" style="217" bestFit="1" customWidth="1"/>
    <col min="17" max="17" width="2.44140625" style="217" bestFit="1" customWidth="1"/>
    <col min="18" max="18" width="4.44140625" style="217" bestFit="1" customWidth="1"/>
    <col min="19" max="21" width="9" style="217" customWidth="1"/>
    <col min="22" max="16384" width="9" style="217"/>
  </cols>
  <sheetData>
    <row r="1" spans="1:12" ht="18" customHeight="1" x14ac:dyDescent="0.2">
      <c r="A1" s="1060" t="s">
        <v>138</v>
      </c>
      <c r="B1" s="1060"/>
      <c r="C1" s="1060"/>
      <c r="D1" s="1060"/>
      <c r="E1" s="1060"/>
      <c r="F1" s="1060"/>
      <c r="G1" s="1060"/>
      <c r="H1" s="1060"/>
      <c r="I1" s="1060"/>
      <c r="J1" s="1060"/>
      <c r="K1" s="1060"/>
    </row>
    <row r="2" spans="1:12" ht="13.5" customHeight="1" x14ac:dyDescent="0.2"/>
    <row r="3" spans="1:12" ht="18" customHeight="1" x14ac:dyDescent="0.2">
      <c r="A3" s="1061" t="s">
        <v>842</v>
      </c>
      <c r="B3" s="1061"/>
      <c r="C3" s="1061"/>
      <c r="D3" s="1061"/>
      <c r="E3" s="1061"/>
      <c r="F3" s="1061"/>
      <c r="G3" s="1061"/>
      <c r="H3" s="1061"/>
      <c r="I3" s="1061"/>
      <c r="J3" s="218"/>
      <c r="K3" s="3"/>
    </row>
    <row r="4" spans="1:12" ht="13.5" customHeight="1" x14ac:dyDescent="0.2"/>
    <row r="5" spans="1:12" ht="17.25" customHeight="1" x14ac:dyDescent="0.2">
      <c r="A5" s="1220" t="s">
        <v>140</v>
      </c>
      <c r="B5" s="1221"/>
      <c r="C5" s="1221"/>
      <c r="D5" s="1221"/>
      <c r="E5" s="1221"/>
      <c r="F5" s="1221"/>
      <c r="G5" s="1221"/>
      <c r="H5" s="1221"/>
      <c r="I5" s="1221"/>
      <c r="J5" s="1221"/>
      <c r="K5" s="1222"/>
    </row>
    <row r="6" spans="1:12" ht="3" customHeight="1" x14ac:dyDescent="0.2">
      <c r="A6" s="4"/>
      <c r="B6" s="1083"/>
      <c r="C6" s="1095"/>
      <c r="D6" s="1095"/>
      <c r="E6" s="1095"/>
      <c r="F6" s="1095"/>
      <c r="G6" s="1095"/>
      <c r="H6" s="1095"/>
      <c r="I6" s="1095"/>
      <c r="J6" s="1095"/>
      <c r="K6" s="1255"/>
      <c r="L6" s="217" t="s">
        <v>143</v>
      </c>
    </row>
    <row r="7" spans="1:12" ht="30" customHeight="1" x14ac:dyDescent="0.2">
      <c r="A7" s="348" t="s">
        <v>171</v>
      </c>
      <c r="B7" s="1238" t="s">
        <v>843</v>
      </c>
      <c r="C7" s="1239"/>
      <c r="D7" s="1239"/>
      <c r="E7" s="1239"/>
      <c r="F7" s="1239"/>
      <c r="G7" s="1239"/>
      <c r="H7" s="1239"/>
      <c r="I7" s="1239"/>
      <c r="J7" s="1239"/>
      <c r="K7" s="1240"/>
      <c r="L7" s="217" t="s">
        <v>143</v>
      </c>
    </row>
    <row r="8" spans="1:12" ht="16.5" customHeight="1" x14ac:dyDescent="0.2">
      <c r="A8" s="1220" t="s">
        <v>144</v>
      </c>
      <c r="B8" s="1221"/>
      <c r="C8" s="1221"/>
      <c r="D8" s="1221"/>
      <c r="E8" s="1221"/>
      <c r="F8" s="1221"/>
      <c r="G8" s="1221"/>
      <c r="H8" s="1221"/>
      <c r="I8" s="1221"/>
      <c r="J8" s="1221"/>
      <c r="K8" s="1222"/>
    </row>
    <row r="9" spans="1:12" ht="16.5" customHeight="1" x14ac:dyDescent="0.2">
      <c r="A9" s="247" t="s">
        <v>145</v>
      </c>
      <c r="B9" s="1098" t="s">
        <v>1805</v>
      </c>
      <c r="C9" s="1099"/>
      <c r="D9" s="1099"/>
      <c r="E9" s="1099"/>
      <c r="F9" s="1099"/>
      <c r="G9" s="1099"/>
      <c r="H9" s="1099"/>
      <c r="I9" s="1099"/>
      <c r="J9" s="1099"/>
      <c r="K9" s="1100"/>
    </row>
    <row r="10" spans="1:12" ht="16.5" customHeight="1" x14ac:dyDescent="0.2">
      <c r="A10" s="392"/>
      <c r="B10" s="1084" t="s">
        <v>1806</v>
      </c>
      <c r="C10" s="1256"/>
      <c r="D10" s="1256"/>
      <c r="E10" s="1256"/>
      <c r="F10" s="1256"/>
      <c r="G10" s="1256"/>
      <c r="H10" s="1256"/>
      <c r="I10" s="1256"/>
      <c r="J10" s="1256"/>
      <c r="K10" s="1257"/>
    </row>
    <row r="11" spans="1:12" ht="16.5" customHeight="1" x14ac:dyDescent="0.2">
      <c r="A11" s="247" t="s">
        <v>146</v>
      </c>
      <c r="B11" s="1886"/>
      <c r="C11" s="1886"/>
      <c r="D11" s="1886"/>
      <c r="E11" s="356" t="s">
        <v>147</v>
      </c>
      <c r="F11" s="52" t="s">
        <v>10</v>
      </c>
      <c r="G11" s="52" t="s">
        <v>844</v>
      </c>
      <c r="H11" s="412" t="s">
        <v>845</v>
      </c>
      <c r="I11" s="455"/>
      <c r="J11" s="402"/>
      <c r="K11" s="264"/>
    </row>
    <row r="12" spans="1:12" ht="16.5" customHeight="1" x14ac:dyDescent="0.2">
      <c r="A12" s="248"/>
      <c r="B12" s="1077" t="s">
        <v>11</v>
      </c>
      <c r="C12" s="1077"/>
      <c r="D12" s="1077"/>
      <c r="E12" s="262">
        <f>IF(OR(G12=0,G12=""),"",SUM(G12:J12))</f>
        <v>128</v>
      </c>
      <c r="F12" s="439">
        <v>116</v>
      </c>
      <c r="G12" s="439">
        <v>116</v>
      </c>
      <c r="H12" s="439">
        <v>12</v>
      </c>
      <c r="I12" s="152"/>
      <c r="J12" s="435"/>
      <c r="K12" s="388"/>
    </row>
    <row r="13" spans="1:12" ht="16.5" customHeight="1" x14ac:dyDescent="0.2">
      <c r="A13" s="248"/>
      <c r="B13" s="1077" t="s">
        <v>12</v>
      </c>
      <c r="C13" s="1077"/>
      <c r="D13" s="1077"/>
      <c r="E13" s="262">
        <f>IF(OR(G13=0,G13=""),"",SUM(G13:J13))</f>
        <v>118</v>
      </c>
      <c r="F13" s="439">
        <v>107</v>
      </c>
      <c r="G13" s="439">
        <v>106</v>
      </c>
      <c r="H13" s="439">
        <v>12</v>
      </c>
      <c r="I13" s="152"/>
      <c r="J13" s="435"/>
      <c r="K13" s="388"/>
    </row>
    <row r="14" spans="1:12" ht="16.5" customHeight="1" x14ac:dyDescent="0.2">
      <c r="A14" s="248"/>
      <c r="B14" s="1885" t="s">
        <v>13</v>
      </c>
      <c r="C14" s="1885"/>
      <c r="D14" s="1885"/>
      <c r="E14" s="15">
        <f>IF(OR(E12="",E12=0),"",E13/E12*100)</f>
        <v>92.1875</v>
      </c>
      <c r="F14" s="15">
        <f>IF(OR(F12="",F12=0),"",F13/F12*100)</f>
        <v>92.241379310344826</v>
      </c>
      <c r="G14" s="15">
        <f t="shared" ref="G14:J14" si="0">IF(OR(G12="",G12=0),"",G13/G12*100)</f>
        <v>91.379310344827587</v>
      </c>
      <c r="H14" s="15">
        <f t="shared" si="0"/>
        <v>100</v>
      </c>
      <c r="I14" s="85" t="str">
        <f t="shared" si="0"/>
        <v/>
      </c>
      <c r="J14" s="87" t="str">
        <f t="shared" si="0"/>
        <v/>
      </c>
      <c r="K14" s="388"/>
    </row>
    <row r="15" spans="1:12" ht="16.5" customHeight="1" x14ac:dyDescent="0.2">
      <c r="A15" s="248"/>
      <c r="B15" s="357"/>
      <c r="C15" s="358"/>
      <c r="D15" s="358"/>
      <c r="E15" s="86"/>
      <c r="F15" s="86"/>
      <c r="G15" s="86"/>
      <c r="H15" s="86"/>
      <c r="I15" s="473"/>
      <c r="J15" s="87"/>
      <c r="K15" s="388"/>
    </row>
    <row r="16" spans="1:12" ht="16.5" customHeight="1" x14ac:dyDescent="0.2">
      <c r="A16" s="248"/>
      <c r="B16" s="1074"/>
      <c r="C16" s="1075"/>
      <c r="D16" s="1075"/>
      <c r="E16" s="1075"/>
      <c r="F16" s="1076"/>
      <c r="G16" s="52" t="s">
        <v>14</v>
      </c>
      <c r="H16" s="52" t="s">
        <v>10</v>
      </c>
      <c r="I16" s="52" t="s">
        <v>15</v>
      </c>
      <c r="J16" s="266"/>
      <c r="K16" s="388"/>
    </row>
    <row r="17" spans="1:11" ht="16.5" customHeight="1" x14ac:dyDescent="0.2">
      <c r="A17" s="248"/>
      <c r="B17" s="1105" t="s">
        <v>135</v>
      </c>
      <c r="C17" s="1106"/>
      <c r="D17" s="1106"/>
      <c r="E17" s="1106"/>
      <c r="F17" s="1107"/>
      <c r="G17" s="415">
        <f>0.812068965517241*100</f>
        <v>81.2068965517241</v>
      </c>
      <c r="H17" s="415">
        <v>79.099999999999994</v>
      </c>
      <c r="I17" s="151">
        <f>IF(G17="","",G17-H17)</f>
        <v>2.1068965517241054</v>
      </c>
      <c r="J17" s="266"/>
      <c r="K17" s="388"/>
    </row>
    <row r="18" spans="1:11" ht="16.5" customHeight="1" x14ac:dyDescent="0.2">
      <c r="A18" s="392"/>
      <c r="B18" s="1108" t="s">
        <v>136</v>
      </c>
      <c r="C18" s="1109"/>
      <c r="D18" s="1109"/>
      <c r="E18" s="1109"/>
      <c r="F18" s="1110"/>
      <c r="G18" s="415">
        <v>4.1394252026529106</v>
      </c>
      <c r="H18" s="415">
        <v>4.0999999999999996</v>
      </c>
      <c r="I18" s="151">
        <f>IF(G18="","",G18-H18)</f>
        <v>3.942520265291094E-2</v>
      </c>
      <c r="J18" s="393"/>
      <c r="K18" s="394"/>
    </row>
    <row r="19" spans="1:11" s="21" customFormat="1" ht="16.5" customHeight="1" x14ac:dyDescent="0.2">
      <c r="A19" s="47" t="s">
        <v>18</v>
      </c>
      <c r="B19" s="1199" t="s">
        <v>19</v>
      </c>
      <c r="C19" s="1200"/>
      <c r="D19" s="1087" t="s">
        <v>846</v>
      </c>
      <c r="E19" s="1088"/>
      <c r="F19" s="1088"/>
      <c r="G19" s="1088"/>
      <c r="H19" s="1088"/>
      <c r="I19" s="1088"/>
      <c r="J19" s="1088"/>
      <c r="K19" s="1089"/>
    </row>
    <row r="20" spans="1:11" s="21" customFormat="1" ht="16.5" customHeight="1" x14ac:dyDescent="0.2">
      <c r="A20" s="91"/>
      <c r="B20" s="24"/>
      <c r="C20" s="25"/>
      <c r="D20" s="1270" t="s">
        <v>847</v>
      </c>
      <c r="E20" s="1271"/>
      <c r="F20" s="1271"/>
      <c r="G20" s="1271"/>
      <c r="H20" s="1271"/>
      <c r="I20" s="1271"/>
      <c r="J20" s="1271"/>
      <c r="K20" s="1272"/>
    </row>
    <row r="21" spans="1:11" s="21" customFormat="1" ht="16.5" customHeight="1" x14ac:dyDescent="0.2">
      <c r="A21" s="91"/>
      <c r="B21" s="351"/>
      <c r="C21" s="352"/>
      <c r="D21" s="1299" t="s">
        <v>848</v>
      </c>
      <c r="E21" s="1300"/>
      <c r="F21" s="1300"/>
      <c r="G21" s="1300"/>
      <c r="H21" s="1300"/>
      <c r="I21" s="1300"/>
      <c r="J21" s="1300"/>
      <c r="K21" s="1301"/>
    </row>
    <row r="22" spans="1:11" ht="16.5" customHeight="1" x14ac:dyDescent="0.2">
      <c r="A22" s="92"/>
      <c r="B22" s="1171" t="s">
        <v>20</v>
      </c>
      <c r="C22" s="1172"/>
      <c r="D22" s="1092" t="s">
        <v>210</v>
      </c>
      <c r="E22" s="1093"/>
      <c r="F22" s="1093"/>
      <c r="G22" s="1093"/>
      <c r="H22" s="1093"/>
      <c r="I22" s="1093"/>
      <c r="J22" s="1093"/>
      <c r="K22" s="1094"/>
    </row>
    <row r="23" spans="1:11" ht="16.5" customHeight="1" x14ac:dyDescent="0.2">
      <c r="A23" s="244" t="s">
        <v>153</v>
      </c>
      <c r="B23" s="1077" t="s">
        <v>22</v>
      </c>
      <c r="C23" s="1077"/>
      <c r="D23" s="1503">
        <v>2</v>
      </c>
      <c r="E23" s="1505"/>
      <c r="F23" s="52" t="s">
        <v>23</v>
      </c>
      <c r="G23" s="459" t="s">
        <v>849</v>
      </c>
      <c r="H23" s="1114" t="s">
        <v>24</v>
      </c>
      <c r="I23" s="1114"/>
      <c r="J23" s="1114"/>
      <c r="K23" s="1114"/>
    </row>
    <row r="24" spans="1:11" ht="16.5" customHeight="1" x14ac:dyDescent="0.2">
      <c r="A24" s="247" t="s">
        <v>156</v>
      </c>
      <c r="B24" s="1078" t="s">
        <v>26</v>
      </c>
      <c r="C24" s="1079"/>
      <c r="D24" s="1079"/>
      <c r="E24" s="1079"/>
      <c r="F24" s="1080"/>
      <c r="G24" s="355" t="s">
        <v>27</v>
      </c>
      <c r="H24" s="1078" t="s">
        <v>28</v>
      </c>
      <c r="I24" s="1079"/>
      <c r="J24" s="1079"/>
      <c r="K24" s="1080"/>
    </row>
    <row r="25" spans="1:11" ht="16.5" customHeight="1" x14ac:dyDescent="0.2">
      <c r="A25" s="248"/>
      <c r="B25" s="187" t="s">
        <v>157</v>
      </c>
      <c r="C25" s="1287" t="s">
        <v>218</v>
      </c>
      <c r="D25" s="1287"/>
      <c r="E25" s="1287"/>
      <c r="F25" s="1288"/>
      <c r="G25" s="30"/>
      <c r="H25" s="1510"/>
      <c r="I25" s="1511"/>
      <c r="J25" s="1511"/>
      <c r="K25" s="1512"/>
    </row>
    <row r="26" spans="1:11" ht="16.5" customHeight="1" x14ac:dyDescent="0.2">
      <c r="A26" s="265"/>
      <c r="B26" s="30"/>
      <c r="C26" s="1230" t="s">
        <v>225</v>
      </c>
      <c r="D26" s="1230"/>
      <c r="E26" s="1230"/>
      <c r="F26" s="1131"/>
      <c r="G26" s="30" t="s">
        <v>849</v>
      </c>
      <c r="H26" s="1120" t="s">
        <v>850</v>
      </c>
      <c r="I26" s="1115"/>
      <c r="J26" s="1115"/>
      <c r="K26" s="1122"/>
    </row>
    <row r="27" spans="1:11" ht="16.5" customHeight="1" x14ac:dyDescent="0.2">
      <c r="A27" s="265"/>
      <c r="B27" s="30"/>
      <c r="C27" s="1116" t="s">
        <v>851</v>
      </c>
      <c r="D27" s="1116"/>
      <c r="E27" s="1116"/>
      <c r="F27" s="1117"/>
      <c r="G27" s="30"/>
      <c r="H27" s="1120" t="s">
        <v>852</v>
      </c>
      <c r="I27" s="1115"/>
      <c r="J27" s="1115"/>
      <c r="K27" s="1122"/>
    </row>
    <row r="28" spans="1:11" ht="16.5" customHeight="1" x14ac:dyDescent="0.2">
      <c r="A28" s="265"/>
      <c r="B28" s="30"/>
      <c r="C28" s="1116"/>
      <c r="D28" s="1116"/>
      <c r="E28" s="1116"/>
      <c r="F28" s="1117"/>
      <c r="G28" s="30"/>
      <c r="H28" s="1120" t="s">
        <v>853</v>
      </c>
      <c r="I28" s="1115"/>
      <c r="J28" s="1115"/>
      <c r="K28" s="1122"/>
    </row>
    <row r="29" spans="1:11" ht="16.5" customHeight="1" x14ac:dyDescent="0.2">
      <c r="A29" s="265"/>
      <c r="B29" s="30"/>
      <c r="C29" s="1116"/>
      <c r="D29" s="1116"/>
      <c r="E29" s="1116"/>
      <c r="F29" s="1117"/>
      <c r="G29" s="30"/>
      <c r="H29" s="1120" t="s">
        <v>854</v>
      </c>
      <c r="I29" s="1115"/>
      <c r="J29" s="1115"/>
      <c r="K29" s="1122"/>
    </row>
    <row r="30" spans="1:11" ht="16.5" customHeight="1" x14ac:dyDescent="0.2">
      <c r="A30" s="265"/>
      <c r="B30" s="30"/>
      <c r="C30" s="1116"/>
      <c r="D30" s="1116"/>
      <c r="E30" s="1116"/>
      <c r="F30" s="1117"/>
      <c r="G30" s="30"/>
      <c r="H30" s="1120" t="s">
        <v>855</v>
      </c>
      <c r="I30" s="1115"/>
      <c r="J30" s="1115"/>
      <c r="K30" s="1122"/>
    </row>
    <row r="31" spans="1:11" ht="16.5" customHeight="1" x14ac:dyDescent="0.2">
      <c r="A31" s="265"/>
      <c r="B31" s="30"/>
      <c r="C31" s="1116"/>
      <c r="D31" s="1116"/>
      <c r="E31" s="1116"/>
      <c r="F31" s="1117"/>
      <c r="G31" s="30"/>
      <c r="H31" s="1120" t="s">
        <v>856</v>
      </c>
      <c r="I31" s="1115"/>
      <c r="J31" s="1115"/>
      <c r="K31" s="1122"/>
    </row>
    <row r="32" spans="1:11" ht="16.5" customHeight="1" x14ac:dyDescent="0.2">
      <c r="A32" s="265"/>
      <c r="B32" s="30"/>
      <c r="C32" s="1116"/>
      <c r="D32" s="1116"/>
      <c r="E32" s="1116"/>
      <c r="F32" s="1117"/>
      <c r="G32" s="30"/>
      <c r="H32" s="1120" t="s">
        <v>857</v>
      </c>
      <c r="I32" s="1115"/>
      <c r="J32" s="1115"/>
      <c r="K32" s="1122"/>
    </row>
    <row r="33" spans="1:11" ht="16.5" customHeight="1" x14ac:dyDescent="0.2">
      <c r="A33" s="265"/>
      <c r="B33" s="30"/>
      <c r="C33" s="1116"/>
      <c r="D33" s="1116"/>
      <c r="E33" s="1116"/>
      <c r="F33" s="1117"/>
      <c r="G33" s="30"/>
      <c r="H33" s="1120" t="s">
        <v>858</v>
      </c>
      <c r="I33" s="1312"/>
      <c r="J33" s="1312"/>
      <c r="K33" s="1313"/>
    </row>
    <row r="34" spans="1:11" ht="16.5" customHeight="1" x14ac:dyDescent="0.2">
      <c r="A34" s="399"/>
      <c r="B34" s="32"/>
      <c r="C34" s="1541"/>
      <c r="D34" s="1541"/>
      <c r="E34" s="1541"/>
      <c r="F34" s="1542"/>
      <c r="G34" s="32"/>
      <c r="H34" s="1887"/>
      <c r="I34" s="1888"/>
      <c r="J34" s="1888"/>
      <c r="K34" s="1889"/>
    </row>
  </sheetData>
  <mergeCells count="46">
    <mergeCell ref="C33:F33"/>
    <mergeCell ref="H33:K33"/>
    <mergeCell ref="C34:F34"/>
    <mergeCell ref="H34:K34"/>
    <mergeCell ref="C30:F30"/>
    <mergeCell ref="H30:K30"/>
    <mergeCell ref="C31:F31"/>
    <mergeCell ref="H31:K31"/>
    <mergeCell ref="C32:F32"/>
    <mergeCell ref="H32:K32"/>
    <mergeCell ref="C27:F27"/>
    <mergeCell ref="H27:K27"/>
    <mergeCell ref="C28:F28"/>
    <mergeCell ref="H28:K28"/>
    <mergeCell ref="C29:F29"/>
    <mergeCell ref="H29:K29"/>
    <mergeCell ref="B24:F24"/>
    <mergeCell ref="H24:K24"/>
    <mergeCell ref="C25:F25"/>
    <mergeCell ref="H25:K25"/>
    <mergeCell ref="C26:F26"/>
    <mergeCell ref="H26:K26"/>
    <mergeCell ref="D21:K21"/>
    <mergeCell ref="B22:C22"/>
    <mergeCell ref="D22:K22"/>
    <mergeCell ref="B23:C23"/>
    <mergeCell ref="D23:E23"/>
    <mergeCell ref="H23:K23"/>
    <mergeCell ref="D20:K20"/>
    <mergeCell ref="B9:K9"/>
    <mergeCell ref="B10:K10"/>
    <mergeCell ref="B11:D11"/>
    <mergeCell ref="B12:D12"/>
    <mergeCell ref="B13:D13"/>
    <mergeCell ref="B14:D14"/>
    <mergeCell ref="B16:F16"/>
    <mergeCell ref="B17:F17"/>
    <mergeCell ref="B18:F18"/>
    <mergeCell ref="B19:C19"/>
    <mergeCell ref="D19:K19"/>
    <mergeCell ref="A8:K8"/>
    <mergeCell ref="A1:K1"/>
    <mergeCell ref="A3:I3"/>
    <mergeCell ref="A5:K5"/>
    <mergeCell ref="B6:K6"/>
    <mergeCell ref="B7:K7"/>
  </mergeCells>
  <phoneticPr fontId="3"/>
  <printOptions horizontalCentered="1"/>
  <pageMargins left="0.59055118110236227" right="0.59055118110236227" top="0.59055118110236227" bottom="0.59055118110236227" header="0.39370078740157483" footer="0.39370078740157483"/>
  <pageSetup paperSize="9" fitToWidth="0" fitToHeight="0" orientation="portrait" verticalDpi="2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3A0ED-64CE-4489-9B70-B1D4E5EAC86E}">
  <sheetPr>
    <tabColor theme="8" tint="0.59999389629810485"/>
    <pageSetUpPr fitToPage="1"/>
  </sheetPr>
  <dimension ref="A1:M32"/>
  <sheetViews>
    <sheetView view="pageBreakPreview" zoomScaleNormal="130" zoomScaleSheetLayoutView="100" workbookViewId="0">
      <selection activeCell="B8" sqref="B8:L8"/>
    </sheetView>
  </sheetViews>
  <sheetFormatPr defaultColWidth="9" defaultRowHeight="13.2" x14ac:dyDescent="0.2"/>
  <cols>
    <col min="1" max="1" width="18" style="217" customWidth="1"/>
    <col min="2" max="5" width="3" style="217" customWidth="1"/>
    <col min="6" max="6" width="6" style="217" customWidth="1"/>
    <col min="7" max="7" width="9" style="217" customWidth="1"/>
    <col min="8" max="8" width="10.88671875" style="217" customWidth="1"/>
    <col min="9" max="10" width="9" style="217" customWidth="1"/>
    <col min="11" max="12" width="8" style="217" customWidth="1"/>
    <col min="13" max="14" width="3.6640625" style="217" customWidth="1"/>
    <col min="15" max="15" width="17.6640625" style="217" customWidth="1"/>
    <col min="16" max="16" width="3.6640625" style="217" customWidth="1"/>
    <col min="17" max="16384" width="9" style="217"/>
  </cols>
  <sheetData>
    <row r="1" spans="1:13" ht="18" customHeight="1" x14ac:dyDescent="0.2">
      <c r="A1" s="1060" t="s">
        <v>364</v>
      </c>
      <c r="B1" s="1060"/>
      <c r="C1" s="1060"/>
      <c r="D1" s="1060"/>
      <c r="E1" s="1060"/>
      <c r="F1" s="1060"/>
      <c r="G1" s="1060"/>
      <c r="H1" s="1060"/>
      <c r="I1" s="1060"/>
      <c r="J1" s="1060"/>
      <c r="K1" s="1060"/>
      <c r="L1" s="1060"/>
    </row>
    <row r="2" spans="1:13" ht="18" customHeight="1" x14ac:dyDescent="0.2"/>
    <row r="3" spans="1:13" ht="18" customHeight="1" x14ac:dyDescent="0.2">
      <c r="A3" s="1061" t="s">
        <v>859</v>
      </c>
      <c r="B3" s="1061"/>
      <c r="C3" s="1061"/>
      <c r="D3" s="1061"/>
      <c r="E3" s="1061"/>
      <c r="F3" s="1061"/>
      <c r="G3" s="1061"/>
      <c r="H3" s="1061"/>
      <c r="I3" s="1061"/>
      <c r="J3" s="1061"/>
      <c r="K3" s="218"/>
      <c r="L3" s="3"/>
    </row>
    <row r="4" spans="1:13" ht="16.5" customHeight="1" x14ac:dyDescent="0.2"/>
    <row r="5" spans="1:13" ht="16.5" customHeight="1" x14ac:dyDescent="0.2">
      <c r="A5" s="1062" t="s">
        <v>140</v>
      </c>
      <c r="B5" s="1063"/>
      <c r="C5" s="1063"/>
      <c r="D5" s="1063"/>
      <c r="E5" s="1063"/>
      <c r="F5" s="1063"/>
      <c r="G5" s="1063"/>
      <c r="H5" s="1063"/>
      <c r="I5" s="1063"/>
      <c r="J5" s="1063"/>
      <c r="K5" s="1063"/>
      <c r="L5" s="1064"/>
    </row>
    <row r="6" spans="1:13" ht="27" customHeight="1" x14ac:dyDescent="0.2">
      <c r="A6" s="150" t="s">
        <v>171</v>
      </c>
      <c r="B6" s="1254" t="s">
        <v>860</v>
      </c>
      <c r="C6" s="1254"/>
      <c r="D6" s="1254"/>
      <c r="E6" s="1254"/>
      <c r="F6" s="1254"/>
      <c r="G6" s="1254"/>
      <c r="H6" s="1254"/>
      <c r="I6" s="1254"/>
      <c r="J6" s="1254"/>
      <c r="K6" s="1254"/>
      <c r="L6" s="1254"/>
      <c r="M6" s="217" t="s">
        <v>143</v>
      </c>
    </row>
    <row r="7" spans="1:13" ht="16.5" customHeight="1" x14ac:dyDescent="0.2">
      <c r="A7" s="1770" t="s">
        <v>144</v>
      </c>
      <c r="B7" s="1770"/>
      <c r="C7" s="1770"/>
      <c r="D7" s="1770"/>
      <c r="E7" s="1770"/>
      <c r="F7" s="1770"/>
      <c r="G7" s="1770"/>
      <c r="H7" s="1770"/>
      <c r="I7" s="1770"/>
      <c r="J7" s="1770"/>
      <c r="K7" s="1770"/>
      <c r="L7" s="1770"/>
    </row>
    <row r="8" spans="1:13" ht="27" customHeight="1" x14ac:dyDescent="0.2">
      <c r="A8" s="75" t="s">
        <v>145</v>
      </c>
      <c r="B8" s="1547" t="s">
        <v>1804</v>
      </c>
      <c r="C8" s="1548"/>
      <c r="D8" s="1548"/>
      <c r="E8" s="1548"/>
      <c r="F8" s="1548"/>
      <c r="G8" s="1548"/>
      <c r="H8" s="1548"/>
      <c r="I8" s="1548"/>
      <c r="J8" s="1548"/>
      <c r="K8" s="1548"/>
      <c r="L8" s="1549"/>
    </row>
    <row r="9" spans="1:13" ht="16.5" customHeight="1" x14ac:dyDescent="0.2">
      <c r="A9" s="53" t="s">
        <v>146</v>
      </c>
      <c r="B9" s="1074"/>
      <c r="C9" s="1075"/>
      <c r="D9" s="1076"/>
      <c r="E9" s="1078" t="s">
        <v>147</v>
      </c>
      <c r="F9" s="1080"/>
      <c r="G9" s="52" t="s">
        <v>10</v>
      </c>
      <c r="H9" s="52" t="s">
        <v>148</v>
      </c>
      <c r="I9" s="52" t="s">
        <v>649</v>
      </c>
      <c r="J9" s="52" t="s">
        <v>861</v>
      </c>
      <c r="K9" s="263"/>
      <c r="L9" s="264"/>
    </row>
    <row r="10" spans="1:13" ht="16.5" customHeight="1" x14ac:dyDescent="0.2">
      <c r="A10" s="248"/>
      <c r="B10" s="1078" t="s">
        <v>11</v>
      </c>
      <c r="C10" s="1079"/>
      <c r="D10" s="1080"/>
      <c r="E10" s="1575">
        <f>SUM(H10:J10)</f>
        <v>248</v>
      </c>
      <c r="F10" s="1576"/>
      <c r="G10" s="413">
        <v>227</v>
      </c>
      <c r="H10" s="436"/>
      <c r="I10" s="413">
        <v>231</v>
      </c>
      <c r="J10" s="413">
        <v>17</v>
      </c>
      <c r="K10" s="266"/>
      <c r="L10" s="388"/>
    </row>
    <row r="11" spans="1:13" ht="16.5" customHeight="1" x14ac:dyDescent="0.2">
      <c r="A11" s="248"/>
      <c r="B11" s="1078" t="s">
        <v>12</v>
      </c>
      <c r="C11" s="1079"/>
      <c r="D11" s="1080"/>
      <c r="E11" s="1575">
        <f>SUM(H11:J11)</f>
        <v>235</v>
      </c>
      <c r="F11" s="1576"/>
      <c r="G11" s="413">
        <v>224</v>
      </c>
      <c r="H11" s="436"/>
      <c r="I11" s="413">
        <v>219</v>
      </c>
      <c r="J11" s="413">
        <v>16</v>
      </c>
      <c r="K11" s="266"/>
      <c r="L11" s="388"/>
    </row>
    <row r="12" spans="1:13" ht="16.5" customHeight="1" x14ac:dyDescent="0.2">
      <c r="A12" s="248"/>
      <c r="B12" s="1101" t="s">
        <v>13</v>
      </c>
      <c r="C12" s="1102"/>
      <c r="D12" s="1103"/>
      <c r="E12" s="1492">
        <f>E11/E10*100</f>
        <v>94.758064516129039</v>
      </c>
      <c r="F12" s="1493"/>
      <c r="G12" s="366">
        <v>98.7</v>
      </c>
      <c r="H12" s="114"/>
      <c r="I12" s="366">
        <f>I11/I10*100</f>
        <v>94.805194805194802</v>
      </c>
      <c r="J12" s="366">
        <f>J11/J10*100</f>
        <v>94.117647058823522</v>
      </c>
      <c r="K12" s="266"/>
      <c r="L12" s="388"/>
    </row>
    <row r="13" spans="1:13" ht="12.75" customHeight="1" x14ac:dyDescent="0.2">
      <c r="A13" s="248"/>
      <c r="B13" s="265"/>
      <c r="C13" s="266"/>
      <c r="D13" s="266"/>
      <c r="E13" s="266"/>
      <c r="F13" s="266"/>
      <c r="G13" s="266"/>
      <c r="H13" s="266"/>
      <c r="I13" s="266"/>
      <c r="J13" s="266"/>
      <c r="K13" s="266"/>
      <c r="L13" s="388"/>
    </row>
    <row r="14" spans="1:13" ht="16.5" customHeight="1" x14ac:dyDescent="0.2">
      <c r="A14" s="248"/>
      <c r="B14" s="1074"/>
      <c r="C14" s="1075"/>
      <c r="D14" s="1075"/>
      <c r="E14" s="1075"/>
      <c r="F14" s="1075"/>
      <c r="G14" s="1076"/>
      <c r="H14" s="52" t="s">
        <v>14</v>
      </c>
      <c r="I14" s="52" t="s">
        <v>10</v>
      </c>
      <c r="J14" s="52" t="s">
        <v>15</v>
      </c>
      <c r="K14" s="266"/>
      <c r="L14" s="388"/>
    </row>
    <row r="15" spans="1:13" ht="16.5" customHeight="1" x14ac:dyDescent="0.2">
      <c r="A15" s="248"/>
      <c r="B15" s="1105" t="s">
        <v>135</v>
      </c>
      <c r="C15" s="1106"/>
      <c r="D15" s="1106"/>
      <c r="E15" s="1106"/>
      <c r="F15" s="1106"/>
      <c r="G15" s="1107"/>
      <c r="H15" s="474">
        <v>90.9</v>
      </c>
      <c r="I15" s="474">
        <v>90.9</v>
      </c>
      <c r="J15" s="151">
        <f>H15-I15</f>
        <v>0</v>
      </c>
      <c r="K15" s="266"/>
      <c r="L15" s="388"/>
    </row>
    <row r="16" spans="1:13" ht="16.5" customHeight="1" x14ac:dyDescent="0.2">
      <c r="A16" s="392"/>
      <c r="B16" s="1108" t="s">
        <v>136</v>
      </c>
      <c r="C16" s="1109"/>
      <c r="D16" s="1109"/>
      <c r="E16" s="1109"/>
      <c r="F16" s="1109"/>
      <c r="G16" s="1110"/>
      <c r="H16" s="269">
        <v>4.5999999999999996</v>
      </c>
      <c r="I16" s="269">
        <v>4.5999999999999996</v>
      </c>
      <c r="J16" s="151">
        <f>H16-I16</f>
        <v>0</v>
      </c>
      <c r="K16" s="393"/>
      <c r="L16" s="394"/>
    </row>
    <row r="17" spans="1:12" s="21" customFormat="1" ht="16.5" customHeight="1" x14ac:dyDescent="0.2">
      <c r="A17" s="1083" t="s">
        <v>18</v>
      </c>
      <c r="B17" s="1085" t="s">
        <v>19</v>
      </c>
      <c r="C17" s="1086"/>
      <c r="D17" s="1771" t="s">
        <v>862</v>
      </c>
      <c r="E17" s="1601"/>
      <c r="F17" s="1601"/>
      <c r="G17" s="1601"/>
      <c r="H17" s="1601"/>
      <c r="I17" s="1601"/>
      <c r="J17" s="1601"/>
      <c r="K17" s="1601"/>
      <c r="L17" s="1602"/>
    </row>
    <row r="18" spans="1:12" s="21" customFormat="1" ht="16.5" customHeight="1" x14ac:dyDescent="0.2">
      <c r="A18" s="1238"/>
      <c r="B18" s="342"/>
      <c r="C18" s="343"/>
      <c r="D18" s="1249" t="s">
        <v>863</v>
      </c>
      <c r="E18" s="1250"/>
      <c r="F18" s="1250"/>
      <c r="G18" s="1250"/>
      <c r="H18" s="1250"/>
      <c r="I18" s="1250"/>
      <c r="J18" s="1250"/>
      <c r="K18" s="1250"/>
      <c r="L18" s="1251"/>
    </row>
    <row r="19" spans="1:12" ht="16.5" customHeight="1" x14ac:dyDescent="0.2">
      <c r="A19" s="1084"/>
      <c r="B19" s="1171" t="s">
        <v>20</v>
      </c>
      <c r="C19" s="1172"/>
      <c r="D19" s="1092" t="s">
        <v>210</v>
      </c>
      <c r="E19" s="1093"/>
      <c r="F19" s="1093"/>
      <c r="G19" s="1093"/>
      <c r="H19" s="1093"/>
      <c r="I19" s="1093"/>
      <c r="J19" s="1093"/>
      <c r="K19" s="1093"/>
      <c r="L19" s="1094"/>
    </row>
    <row r="20" spans="1:12" ht="16.5" customHeight="1" x14ac:dyDescent="0.2">
      <c r="A20" s="75" t="s">
        <v>153</v>
      </c>
      <c r="B20" s="1077" t="s">
        <v>22</v>
      </c>
      <c r="C20" s="1077"/>
      <c r="D20" s="1503">
        <v>1</v>
      </c>
      <c r="E20" s="1504"/>
      <c r="F20" s="1505"/>
      <c r="G20" s="52" t="s">
        <v>23</v>
      </c>
      <c r="H20" s="52" t="s">
        <v>31</v>
      </c>
      <c r="I20" s="1114" t="s">
        <v>24</v>
      </c>
      <c r="J20" s="1114"/>
      <c r="K20" s="1114"/>
      <c r="L20" s="1114"/>
    </row>
    <row r="21" spans="1:12" ht="16.5" customHeight="1" x14ac:dyDescent="0.2">
      <c r="A21" s="53" t="s">
        <v>156</v>
      </c>
      <c r="B21" s="1078" t="s">
        <v>26</v>
      </c>
      <c r="C21" s="1079"/>
      <c r="D21" s="1079"/>
      <c r="E21" s="1079"/>
      <c r="F21" s="1079"/>
      <c r="G21" s="1080"/>
      <c r="H21" s="355" t="s">
        <v>27</v>
      </c>
      <c r="I21" s="1078" t="s">
        <v>28</v>
      </c>
      <c r="J21" s="1079"/>
      <c r="K21" s="1079"/>
      <c r="L21" s="1080"/>
    </row>
    <row r="22" spans="1:12" ht="16.5" customHeight="1" x14ac:dyDescent="0.2">
      <c r="A22" s="248"/>
      <c r="B22" s="187" t="s">
        <v>157</v>
      </c>
      <c r="C22" s="1287" t="s">
        <v>218</v>
      </c>
      <c r="D22" s="1287"/>
      <c r="E22" s="1287"/>
      <c r="F22" s="1287"/>
      <c r="G22" s="1288"/>
      <c r="H22" s="30"/>
      <c r="I22" s="1286"/>
      <c r="J22" s="1287"/>
      <c r="K22" s="1287"/>
      <c r="L22" s="1288"/>
    </row>
    <row r="23" spans="1:12" ht="16.5" customHeight="1" x14ac:dyDescent="0.2">
      <c r="A23" s="265"/>
      <c r="B23" s="30"/>
      <c r="C23" s="1230" t="s">
        <v>225</v>
      </c>
      <c r="D23" s="1230"/>
      <c r="E23" s="1230"/>
      <c r="F23" s="1230"/>
      <c r="G23" s="1131"/>
      <c r="H23" s="30" t="s">
        <v>31</v>
      </c>
      <c r="I23" s="1120" t="s">
        <v>32</v>
      </c>
      <c r="J23" s="1115"/>
      <c r="K23" s="1115"/>
      <c r="L23" s="1122"/>
    </row>
    <row r="24" spans="1:12" ht="16.5" customHeight="1" x14ac:dyDescent="0.2">
      <c r="A24" s="265"/>
      <c r="B24" s="30"/>
      <c r="C24" s="1116" t="s">
        <v>864</v>
      </c>
      <c r="D24" s="1116"/>
      <c r="E24" s="1116"/>
      <c r="F24" s="1116"/>
      <c r="G24" s="1117"/>
      <c r="H24" s="30"/>
      <c r="I24" s="1120" t="s">
        <v>865</v>
      </c>
      <c r="J24" s="1115"/>
      <c r="K24" s="1115"/>
      <c r="L24" s="1122"/>
    </row>
    <row r="25" spans="1:12" ht="16.5" customHeight="1" x14ac:dyDescent="0.2">
      <c r="A25" s="265"/>
      <c r="B25" s="30"/>
      <c r="C25" s="1116"/>
      <c r="D25" s="1116"/>
      <c r="E25" s="1116"/>
      <c r="F25" s="1116"/>
      <c r="G25" s="1117"/>
      <c r="H25" s="30"/>
      <c r="I25" s="1120" t="s">
        <v>866</v>
      </c>
      <c r="J25" s="1115"/>
      <c r="K25" s="1115"/>
      <c r="L25" s="1122"/>
    </row>
    <row r="26" spans="1:12" ht="16.5" customHeight="1" x14ac:dyDescent="0.2">
      <c r="A26" s="265"/>
      <c r="B26" s="30"/>
      <c r="C26" s="1116"/>
      <c r="D26" s="1116"/>
      <c r="E26" s="1116"/>
      <c r="F26" s="1116"/>
      <c r="G26" s="1117"/>
      <c r="H26" s="30"/>
      <c r="I26" s="1120" t="s">
        <v>867</v>
      </c>
      <c r="J26" s="1115"/>
      <c r="K26" s="1115"/>
      <c r="L26" s="1122"/>
    </row>
    <row r="27" spans="1:12" ht="16.5" customHeight="1" x14ac:dyDescent="0.2">
      <c r="A27" s="265"/>
      <c r="B27" s="30"/>
      <c r="C27" s="1116"/>
      <c r="D27" s="1116"/>
      <c r="E27" s="1116"/>
      <c r="F27" s="1116"/>
      <c r="G27" s="1117"/>
      <c r="H27" s="30"/>
      <c r="I27" s="1120" t="s">
        <v>868</v>
      </c>
      <c r="J27" s="1115"/>
      <c r="K27" s="1115"/>
      <c r="L27" s="1122"/>
    </row>
    <row r="28" spans="1:12" ht="16.5" customHeight="1" x14ac:dyDescent="0.2">
      <c r="A28" s="265"/>
      <c r="B28" s="30"/>
      <c r="C28" s="1116"/>
      <c r="D28" s="1116"/>
      <c r="E28" s="1116"/>
      <c r="F28" s="1116"/>
      <c r="G28" s="1117"/>
      <c r="H28" s="30"/>
      <c r="I28" s="1120" t="s">
        <v>869</v>
      </c>
      <c r="J28" s="1115"/>
      <c r="K28" s="1115"/>
      <c r="L28" s="1122"/>
    </row>
    <row r="29" spans="1:12" ht="16.5" customHeight="1" x14ac:dyDescent="0.2">
      <c r="A29" s="265"/>
      <c r="B29" s="30"/>
      <c r="C29" s="1116"/>
      <c r="D29" s="1116"/>
      <c r="E29" s="1116"/>
      <c r="F29" s="1116"/>
      <c r="G29" s="1117"/>
      <c r="H29" s="30"/>
      <c r="I29" s="1120" t="s">
        <v>870</v>
      </c>
      <c r="J29" s="1115"/>
      <c r="K29" s="1115"/>
      <c r="L29" s="1122"/>
    </row>
    <row r="30" spans="1:12" ht="26.4" customHeight="1" x14ac:dyDescent="0.2">
      <c r="A30" s="265"/>
      <c r="B30" s="30"/>
      <c r="C30" s="1116"/>
      <c r="D30" s="1116"/>
      <c r="E30" s="1116"/>
      <c r="F30" s="1116"/>
      <c r="G30" s="1117"/>
      <c r="H30" s="30"/>
      <c r="I30" s="1120" t="s">
        <v>871</v>
      </c>
      <c r="J30" s="1115"/>
      <c r="K30" s="1115"/>
      <c r="L30" s="1122"/>
    </row>
    <row r="31" spans="1:12" ht="16.5" customHeight="1" x14ac:dyDescent="0.2">
      <c r="A31" s="265"/>
      <c r="B31" s="30"/>
      <c r="C31" s="1116"/>
      <c r="D31" s="1116"/>
      <c r="E31" s="1116"/>
      <c r="F31" s="1116"/>
      <c r="G31" s="1117"/>
      <c r="H31" s="30"/>
      <c r="I31" s="1120" t="s">
        <v>201</v>
      </c>
      <c r="J31" s="1115"/>
      <c r="K31" s="1115"/>
      <c r="L31" s="1122"/>
    </row>
    <row r="32" spans="1:12" ht="16.5" customHeight="1" x14ac:dyDescent="0.2">
      <c r="A32" s="399"/>
      <c r="B32" s="32"/>
      <c r="C32" s="1541"/>
      <c r="D32" s="1541"/>
      <c r="E32" s="1541"/>
      <c r="F32" s="1541"/>
      <c r="G32" s="1542"/>
      <c r="H32" s="32"/>
      <c r="I32" s="1540"/>
      <c r="J32" s="1541"/>
      <c r="K32" s="1541"/>
      <c r="L32" s="1542"/>
    </row>
  </sheetData>
  <mergeCells count="50">
    <mergeCell ref="C31:G31"/>
    <mergeCell ref="I31:L31"/>
    <mergeCell ref="C32:G32"/>
    <mergeCell ref="I32:L32"/>
    <mergeCell ref="C28:G28"/>
    <mergeCell ref="I28:L28"/>
    <mergeCell ref="C29:G29"/>
    <mergeCell ref="I29:L29"/>
    <mergeCell ref="C30:G30"/>
    <mergeCell ref="I30:L30"/>
    <mergeCell ref="C25:G25"/>
    <mergeCell ref="I25:L25"/>
    <mergeCell ref="C26:G26"/>
    <mergeCell ref="I26:L26"/>
    <mergeCell ref="C27:G27"/>
    <mergeCell ref="I27:L27"/>
    <mergeCell ref="C22:G22"/>
    <mergeCell ref="I22:L22"/>
    <mergeCell ref="C23:G23"/>
    <mergeCell ref="I23:L23"/>
    <mergeCell ref="C24:G24"/>
    <mergeCell ref="I24:L24"/>
    <mergeCell ref="B20:C20"/>
    <mergeCell ref="D20:F20"/>
    <mergeCell ref="I20:L20"/>
    <mergeCell ref="B21:G21"/>
    <mergeCell ref="I21:L21"/>
    <mergeCell ref="B12:D12"/>
    <mergeCell ref="E12:F12"/>
    <mergeCell ref="B14:G14"/>
    <mergeCell ref="B15:G15"/>
    <mergeCell ref="B16:G16"/>
    <mergeCell ref="A17:A19"/>
    <mergeCell ref="B17:C17"/>
    <mergeCell ref="D17:L17"/>
    <mergeCell ref="D18:L18"/>
    <mergeCell ref="B19:C19"/>
    <mergeCell ref="D19:L19"/>
    <mergeCell ref="B9:D9"/>
    <mergeCell ref="E9:F9"/>
    <mergeCell ref="B10:D10"/>
    <mergeCell ref="E10:F10"/>
    <mergeCell ref="B11:D11"/>
    <mergeCell ref="E11:F11"/>
    <mergeCell ref="B8:L8"/>
    <mergeCell ref="A1:L1"/>
    <mergeCell ref="A3:J3"/>
    <mergeCell ref="A5:L5"/>
    <mergeCell ref="B6:L6"/>
    <mergeCell ref="A7:L7"/>
  </mergeCells>
  <phoneticPr fontId="3"/>
  <conditionalFormatting sqref="I10:J11">
    <cfRule type="containsBlanks" dxfId="106" priority="1">
      <formula>LEN(TRIM(I10))=0</formula>
    </cfRule>
  </conditionalFormatting>
  <pageMargins left="0.59055118110236227" right="0.59055118110236227" top="0.59055118110236227" bottom="0.59055118110236227" header="0.51181102362204722" footer="0.39370078740157483"/>
  <pageSetup paperSize="9" fitToHeight="0" orientation="portrait" verticalDpi="2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C898F-3ADE-4663-B972-1EB1B2BDCA1E}">
  <sheetPr>
    <tabColor theme="8" tint="0.59999389629810485"/>
  </sheetPr>
  <dimension ref="A1:L35"/>
  <sheetViews>
    <sheetView view="pageBreakPreview" zoomScaleNormal="130" zoomScaleSheetLayoutView="100" workbookViewId="0">
      <selection activeCell="R11" sqref="R11"/>
    </sheetView>
  </sheetViews>
  <sheetFormatPr defaultColWidth="9" defaultRowHeight="13.2" x14ac:dyDescent="0.2"/>
  <cols>
    <col min="1" max="1" width="17.77734375" style="217" customWidth="1"/>
    <col min="2" max="4" width="3.44140625" style="217" customWidth="1"/>
    <col min="5" max="11" width="9.109375" style="217" customWidth="1"/>
    <col min="12" max="13" width="3.6640625" style="217" customWidth="1"/>
    <col min="14" max="14" width="3.33203125" style="217" bestFit="1" customWidth="1"/>
    <col min="15" max="15" width="2.21875" style="217" customWidth="1"/>
    <col min="16" max="16" width="4.44140625" style="217" bestFit="1" customWidth="1"/>
    <col min="17" max="17" width="2.44140625" style="217" bestFit="1" customWidth="1"/>
    <col min="18" max="18" width="4.44140625" style="217" bestFit="1" customWidth="1"/>
    <col min="19" max="21" width="9" style="217" customWidth="1"/>
    <col min="22" max="16384" width="9" style="217"/>
  </cols>
  <sheetData>
    <row r="1" spans="1:12" ht="18" customHeight="1" x14ac:dyDescent="0.2">
      <c r="A1" s="1060" t="s">
        <v>138</v>
      </c>
      <c r="B1" s="1060"/>
      <c r="C1" s="1060"/>
      <c r="D1" s="1060"/>
      <c r="E1" s="1060"/>
      <c r="F1" s="1060"/>
      <c r="G1" s="1060"/>
      <c r="H1" s="1060"/>
      <c r="I1" s="1060"/>
      <c r="J1" s="1060"/>
      <c r="K1" s="1060"/>
    </row>
    <row r="2" spans="1:12" ht="13.5" customHeight="1" x14ac:dyDescent="0.2"/>
    <row r="3" spans="1:12" ht="18" customHeight="1" x14ac:dyDescent="0.2">
      <c r="A3" s="1061" t="s">
        <v>872</v>
      </c>
      <c r="B3" s="1061"/>
      <c r="C3" s="1061"/>
      <c r="D3" s="1061"/>
      <c r="E3" s="1061"/>
      <c r="F3" s="1061"/>
      <c r="G3" s="1061"/>
      <c r="H3" s="1061"/>
      <c r="I3" s="1061"/>
      <c r="J3" s="218"/>
      <c r="K3" s="3"/>
    </row>
    <row r="4" spans="1:12" ht="13.5" customHeight="1" x14ac:dyDescent="0.2"/>
    <row r="5" spans="1:12" ht="17.25" customHeight="1" x14ac:dyDescent="0.2">
      <c r="A5" s="1220" t="s">
        <v>140</v>
      </c>
      <c r="B5" s="1221"/>
      <c r="C5" s="1221"/>
      <c r="D5" s="1221"/>
      <c r="E5" s="1221"/>
      <c r="F5" s="1221"/>
      <c r="G5" s="1221"/>
      <c r="H5" s="1221"/>
      <c r="I5" s="1221"/>
      <c r="J5" s="1221"/>
      <c r="K5" s="1222"/>
    </row>
    <row r="6" spans="1:12" ht="3" customHeight="1" x14ac:dyDescent="0.2">
      <c r="A6" s="4"/>
      <c r="B6" s="1083"/>
      <c r="C6" s="1095"/>
      <c r="D6" s="1095"/>
      <c r="E6" s="1095"/>
      <c r="F6" s="1095"/>
      <c r="G6" s="1095"/>
      <c r="H6" s="1095"/>
      <c r="I6" s="1095"/>
      <c r="J6" s="1095"/>
      <c r="K6" s="1255"/>
      <c r="L6" s="217" t="s">
        <v>143</v>
      </c>
    </row>
    <row r="7" spans="1:12" ht="30" customHeight="1" x14ac:dyDescent="0.2">
      <c r="A7" s="348" t="s">
        <v>171</v>
      </c>
      <c r="B7" s="1238" t="s">
        <v>873</v>
      </c>
      <c r="C7" s="1239"/>
      <c r="D7" s="1239"/>
      <c r="E7" s="1239"/>
      <c r="F7" s="1239"/>
      <c r="G7" s="1239"/>
      <c r="H7" s="1239"/>
      <c r="I7" s="1239"/>
      <c r="J7" s="1239"/>
      <c r="K7" s="1240"/>
      <c r="L7" s="217" t="s">
        <v>143</v>
      </c>
    </row>
    <row r="8" spans="1:12" ht="16.5" customHeight="1" x14ac:dyDescent="0.2">
      <c r="A8" s="1220" t="s">
        <v>144</v>
      </c>
      <c r="B8" s="1221"/>
      <c r="C8" s="1221"/>
      <c r="D8" s="1221"/>
      <c r="E8" s="1221"/>
      <c r="F8" s="1221"/>
      <c r="G8" s="1221"/>
      <c r="H8" s="1221"/>
      <c r="I8" s="1221"/>
      <c r="J8" s="1221"/>
      <c r="K8" s="1222"/>
    </row>
    <row r="9" spans="1:12" ht="16.5" customHeight="1" x14ac:dyDescent="0.2">
      <c r="A9" s="247" t="s">
        <v>145</v>
      </c>
      <c r="B9" s="1098" t="s">
        <v>1807</v>
      </c>
      <c r="C9" s="1099"/>
      <c r="D9" s="1099"/>
      <c r="E9" s="1099"/>
      <c r="F9" s="1099"/>
      <c r="G9" s="1099"/>
      <c r="H9" s="1099"/>
      <c r="I9" s="1099"/>
      <c r="J9" s="1099"/>
      <c r="K9" s="1100"/>
    </row>
    <row r="10" spans="1:12" ht="27" customHeight="1" x14ac:dyDescent="0.2">
      <c r="A10" s="248"/>
      <c r="B10" s="1120" t="s">
        <v>1863</v>
      </c>
      <c r="C10" s="1115"/>
      <c r="D10" s="1115"/>
      <c r="E10" s="1115"/>
      <c r="F10" s="1115"/>
      <c r="G10" s="1115"/>
      <c r="H10" s="1115"/>
      <c r="I10" s="1115"/>
      <c r="J10" s="1115"/>
      <c r="K10" s="1122"/>
    </row>
    <row r="11" spans="1:12" ht="16.5" customHeight="1" x14ac:dyDescent="0.2">
      <c r="A11" s="392"/>
      <c r="B11" s="1249" t="s">
        <v>1806</v>
      </c>
      <c r="C11" s="1250"/>
      <c r="D11" s="1250"/>
      <c r="E11" s="1250"/>
      <c r="F11" s="1250"/>
      <c r="G11" s="1250"/>
      <c r="H11" s="1250"/>
      <c r="I11" s="1250"/>
      <c r="J11" s="1250"/>
      <c r="K11" s="1251"/>
    </row>
    <row r="12" spans="1:12" ht="16.5" customHeight="1" x14ac:dyDescent="0.2">
      <c r="A12" s="247" t="s">
        <v>146</v>
      </c>
      <c r="B12" s="1886"/>
      <c r="C12" s="1886"/>
      <c r="D12" s="1886"/>
      <c r="E12" s="356" t="s">
        <v>147</v>
      </c>
      <c r="F12" s="52" t="s">
        <v>10</v>
      </c>
      <c r="G12" s="52" t="s">
        <v>844</v>
      </c>
      <c r="H12" s="412" t="s">
        <v>845</v>
      </c>
      <c r="I12" s="455"/>
      <c r="J12" s="402"/>
      <c r="K12" s="264"/>
    </row>
    <row r="13" spans="1:12" ht="16.5" customHeight="1" x14ac:dyDescent="0.2">
      <c r="A13" s="248"/>
      <c r="B13" s="1895" t="s">
        <v>11</v>
      </c>
      <c r="C13" s="1895"/>
      <c r="D13" s="1895"/>
      <c r="E13" s="475">
        <f>IF(OR(G13=0,G13=""),"",SUM(G13:J13))</f>
        <v>176</v>
      </c>
      <c r="F13" s="213">
        <v>115</v>
      </c>
      <c r="G13" s="154">
        <v>164</v>
      </c>
      <c r="H13" s="154">
        <v>12</v>
      </c>
      <c r="I13" s="476"/>
      <c r="J13" s="477"/>
      <c r="K13" s="478"/>
    </row>
    <row r="14" spans="1:12" ht="16.5" customHeight="1" x14ac:dyDescent="0.2">
      <c r="A14" s="248"/>
      <c r="B14" s="1895" t="s">
        <v>12</v>
      </c>
      <c r="C14" s="1895"/>
      <c r="D14" s="1895"/>
      <c r="E14" s="475">
        <f>IF(OR(G14=0,G14=""),"",SUM(G14:J14))</f>
        <v>161</v>
      </c>
      <c r="F14" s="213">
        <v>108</v>
      </c>
      <c r="G14" s="154">
        <v>149</v>
      </c>
      <c r="H14" s="154">
        <v>12</v>
      </c>
      <c r="I14" s="476"/>
      <c r="J14" s="477"/>
      <c r="K14" s="478"/>
    </row>
    <row r="15" spans="1:12" ht="16.5" customHeight="1" x14ac:dyDescent="0.2">
      <c r="A15" s="248"/>
      <c r="B15" s="1896" t="s">
        <v>13</v>
      </c>
      <c r="C15" s="1896"/>
      <c r="D15" s="1896"/>
      <c r="E15" s="214">
        <f>IF(OR(E13="",E13=0),"",E14/E13*100)</f>
        <v>91.477272727272734</v>
      </c>
      <c r="F15" s="214">
        <v>93.9</v>
      </c>
      <c r="G15" s="214">
        <f t="shared" ref="G15:I15" si="0">IF(OR(G13="",G13=0),"",G14/G13*100)</f>
        <v>90.853658536585371</v>
      </c>
      <c r="H15" s="214">
        <f t="shared" si="0"/>
        <v>100</v>
      </c>
      <c r="I15" s="479" t="str">
        <f t="shared" si="0"/>
        <v/>
      </c>
      <c r="J15" s="480"/>
      <c r="K15" s="478"/>
    </row>
    <row r="16" spans="1:12" ht="16.5" customHeight="1" x14ac:dyDescent="0.2">
      <c r="A16" s="248"/>
      <c r="B16" s="481"/>
      <c r="C16" s="482"/>
      <c r="D16" s="482"/>
      <c r="E16" s="483"/>
      <c r="F16" s="483"/>
      <c r="G16" s="483"/>
      <c r="H16" s="483"/>
      <c r="I16" s="484"/>
      <c r="J16" s="480"/>
      <c r="K16" s="478"/>
    </row>
    <row r="17" spans="1:11" ht="16.5" customHeight="1" x14ac:dyDescent="0.2">
      <c r="A17" s="248"/>
      <c r="B17" s="1566"/>
      <c r="C17" s="1567"/>
      <c r="D17" s="1567"/>
      <c r="E17" s="1567"/>
      <c r="F17" s="1568"/>
      <c r="G17" s="485" t="s">
        <v>14</v>
      </c>
      <c r="H17" s="485" t="s">
        <v>10</v>
      </c>
      <c r="I17" s="485" t="s">
        <v>15</v>
      </c>
      <c r="J17" s="486"/>
      <c r="K17" s="478"/>
    </row>
    <row r="18" spans="1:11" ht="16.5" customHeight="1" x14ac:dyDescent="0.2">
      <c r="A18" s="248"/>
      <c r="B18" s="1569" t="s">
        <v>135</v>
      </c>
      <c r="C18" s="1570"/>
      <c r="D18" s="1570"/>
      <c r="E18" s="1570"/>
      <c r="F18" s="1571"/>
      <c r="G18" s="422">
        <v>88.5</v>
      </c>
      <c r="H18" s="422">
        <v>86.5</v>
      </c>
      <c r="I18" s="487">
        <f>IF(G18="","",G18-H18)</f>
        <v>2</v>
      </c>
      <c r="J18" s="486"/>
      <c r="K18" s="478"/>
    </row>
    <row r="19" spans="1:11" ht="16.5" customHeight="1" x14ac:dyDescent="0.2">
      <c r="A19" s="392"/>
      <c r="B19" s="1579" t="s">
        <v>136</v>
      </c>
      <c r="C19" s="1580"/>
      <c r="D19" s="1580"/>
      <c r="E19" s="1580"/>
      <c r="F19" s="1581"/>
      <c r="G19" s="422">
        <v>4.7</v>
      </c>
      <c r="H19" s="422">
        <v>4.5999999999999996</v>
      </c>
      <c r="I19" s="487">
        <f>IF(G19="","",G19-H19)</f>
        <v>0.10000000000000053</v>
      </c>
      <c r="J19" s="488"/>
      <c r="K19" s="489"/>
    </row>
    <row r="20" spans="1:11" s="21" customFormat="1" ht="16.5" customHeight="1" x14ac:dyDescent="0.2">
      <c r="A20" s="240" t="s">
        <v>18</v>
      </c>
      <c r="B20" s="1199" t="s">
        <v>19</v>
      </c>
      <c r="C20" s="1200"/>
      <c r="D20" s="1897" t="s">
        <v>874</v>
      </c>
      <c r="E20" s="1898"/>
      <c r="F20" s="1898"/>
      <c r="G20" s="1898"/>
      <c r="H20" s="1898"/>
      <c r="I20" s="1898"/>
      <c r="J20" s="1898"/>
      <c r="K20" s="1899"/>
    </row>
    <row r="21" spans="1:11" s="21" customFormat="1" ht="16.5" customHeight="1" x14ac:dyDescent="0.2">
      <c r="A21" s="241"/>
      <c r="B21" s="24"/>
      <c r="C21" s="25"/>
      <c r="D21" s="1900"/>
      <c r="E21" s="1901"/>
      <c r="F21" s="1901"/>
      <c r="G21" s="1901"/>
      <c r="H21" s="1901"/>
      <c r="I21" s="1901"/>
      <c r="J21" s="1901"/>
      <c r="K21" s="1902"/>
    </row>
    <row r="22" spans="1:11" s="21" customFormat="1" ht="16.5" customHeight="1" x14ac:dyDescent="0.2">
      <c r="A22" s="241"/>
      <c r="B22" s="351"/>
      <c r="C22" s="352"/>
      <c r="D22" s="1299" t="s">
        <v>848</v>
      </c>
      <c r="E22" s="1300"/>
      <c r="F22" s="1300"/>
      <c r="G22" s="1300"/>
      <c r="H22" s="1300"/>
      <c r="I22" s="1300"/>
      <c r="J22" s="1300"/>
      <c r="K22" s="1301"/>
    </row>
    <row r="23" spans="1:11" ht="16.5" customHeight="1" x14ac:dyDescent="0.2">
      <c r="A23" s="241"/>
      <c r="B23" s="1199" t="s">
        <v>20</v>
      </c>
      <c r="C23" s="1200"/>
      <c r="D23" s="1817" t="s">
        <v>875</v>
      </c>
      <c r="E23" s="1903"/>
      <c r="F23" s="1903"/>
      <c r="G23" s="1903"/>
      <c r="H23" s="1903"/>
      <c r="I23" s="1903"/>
      <c r="J23" s="1903"/>
      <c r="K23" s="1904"/>
    </row>
    <row r="24" spans="1:11" ht="16.5" customHeight="1" x14ac:dyDescent="0.2">
      <c r="A24" s="243"/>
      <c r="B24" s="1482"/>
      <c r="C24" s="1483"/>
      <c r="D24" s="1905"/>
      <c r="E24" s="1906"/>
      <c r="F24" s="1906"/>
      <c r="G24" s="1906"/>
      <c r="H24" s="1906"/>
      <c r="I24" s="1906"/>
      <c r="J24" s="1906"/>
      <c r="K24" s="1907"/>
    </row>
    <row r="25" spans="1:11" ht="16.5" customHeight="1" x14ac:dyDescent="0.2">
      <c r="A25" s="244" t="s">
        <v>153</v>
      </c>
      <c r="B25" s="1077" t="s">
        <v>22</v>
      </c>
      <c r="C25" s="1077"/>
      <c r="D25" s="1503">
        <v>1</v>
      </c>
      <c r="E25" s="1505"/>
      <c r="F25" s="52" t="s">
        <v>23</v>
      </c>
      <c r="G25" s="459" t="s">
        <v>876</v>
      </c>
      <c r="H25" s="1114" t="s">
        <v>24</v>
      </c>
      <c r="I25" s="1114"/>
      <c r="J25" s="1114"/>
      <c r="K25" s="1114"/>
    </row>
    <row r="26" spans="1:11" ht="16.5" customHeight="1" x14ac:dyDescent="0.2">
      <c r="A26" s="247" t="s">
        <v>156</v>
      </c>
      <c r="B26" s="1078" t="s">
        <v>26</v>
      </c>
      <c r="C26" s="1079"/>
      <c r="D26" s="1079"/>
      <c r="E26" s="1079"/>
      <c r="F26" s="1080"/>
      <c r="G26" s="355" t="s">
        <v>27</v>
      </c>
      <c r="H26" s="1078" t="s">
        <v>28</v>
      </c>
      <c r="I26" s="1079"/>
      <c r="J26" s="1079"/>
      <c r="K26" s="1080"/>
    </row>
    <row r="27" spans="1:11" ht="16.5" customHeight="1" x14ac:dyDescent="0.2">
      <c r="A27" s="248"/>
      <c r="B27" s="187" t="s">
        <v>157</v>
      </c>
      <c r="C27" s="1287" t="s">
        <v>218</v>
      </c>
      <c r="D27" s="1287"/>
      <c r="E27" s="1287"/>
      <c r="F27" s="1288"/>
      <c r="G27" s="30"/>
      <c r="H27" s="1510"/>
      <c r="I27" s="1511"/>
      <c r="J27" s="1511"/>
      <c r="K27" s="1512"/>
    </row>
    <row r="28" spans="1:11" ht="16.5" customHeight="1" x14ac:dyDescent="0.2">
      <c r="A28" s="265"/>
      <c r="B28" s="30"/>
      <c r="C28" s="1230" t="s">
        <v>225</v>
      </c>
      <c r="D28" s="1230"/>
      <c r="E28" s="1230"/>
      <c r="F28" s="1131"/>
      <c r="G28" s="30" t="s">
        <v>876</v>
      </c>
      <c r="H28" s="1120" t="s">
        <v>877</v>
      </c>
      <c r="I28" s="1312"/>
      <c r="J28" s="1312"/>
      <c r="K28" s="1313"/>
    </row>
    <row r="29" spans="1:11" ht="16.5" customHeight="1" x14ac:dyDescent="0.2">
      <c r="A29" s="265"/>
      <c r="B29" s="30"/>
      <c r="C29" s="1116" t="s">
        <v>878</v>
      </c>
      <c r="D29" s="1116"/>
      <c r="E29" s="1116"/>
      <c r="F29" s="1117"/>
      <c r="G29" s="30"/>
      <c r="H29" s="1120" t="s">
        <v>879</v>
      </c>
      <c r="I29" s="1312"/>
      <c r="J29" s="1312"/>
      <c r="K29" s="1313"/>
    </row>
    <row r="30" spans="1:11" ht="16.5" customHeight="1" x14ac:dyDescent="0.2">
      <c r="A30" s="265"/>
      <c r="B30" s="30"/>
      <c r="C30" s="1116" t="s">
        <v>1860</v>
      </c>
      <c r="D30" s="1116"/>
      <c r="E30" s="1116"/>
      <c r="F30" s="1117"/>
      <c r="G30" s="30"/>
      <c r="H30" s="1120" t="s">
        <v>880</v>
      </c>
      <c r="I30" s="1312"/>
      <c r="J30" s="1312"/>
      <c r="K30" s="1313"/>
    </row>
    <row r="31" spans="1:11" ht="16.5" customHeight="1" x14ac:dyDescent="0.2">
      <c r="A31" s="265"/>
      <c r="B31" s="30"/>
      <c r="C31" s="1230"/>
      <c r="D31" s="1230"/>
      <c r="E31" s="1230"/>
      <c r="F31" s="1131"/>
      <c r="G31" s="30"/>
      <c r="H31" s="1120" t="s">
        <v>881</v>
      </c>
      <c r="I31" s="1312"/>
      <c r="J31" s="1312"/>
      <c r="K31" s="1313"/>
    </row>
    <row r="32" spans="1:11" ht="16.5" customHeight="1" x14ac:dyDescent="0.2">
      <c r="A32" s="265"/>
      <c r="B32" s="30"/>
      <c r="C32" s="1116"/>
      <c r="D32" s="1116"/>
      <c r="E32" s="1116"/>
      <c r="F32" s="1117"/>
      <c r="G32" s="30"/>
      <c r="H32" s="1120" t="s">
        <v>1787</v>
      </c>
      <c r="I32" s="1312"/>
      <c r="J32" s="1312"/>
      <c r="K32" s="1313"/>
    </row>
    <row r="33" spans="1:11" ht="16.5" customHeight="1" x14ac:dyDescent="0.2">
      <c r="A33" s="265"/>
      <c r="B33" s="30"/>
      <c r="C33" s="1116"/>
      <c r="D33" s="1116"/>
      <c r="E33" s="1116"/>
      <c r="F33" s="1117"/>
      <c r="G33" s="30"/>
      <c r="H33" s="1120" t="s">
        <v>1788</v>
      </c>
      <c r="I33" s="1312"/>
      <c r="J33" s="1312"/>
      <c r="K33" s="1313"/>
    </row>
    <row r="34" spans="1:11" ht="15.75" customHeight="1" x14ac:dyDescent="0.2">
      <c r="A34" s="265"/>
      <c r="B34" s="30"/>
      <c r="C34" s="1230"/>
      <c r="D34" s="1230"/>
      <c r="E34" s="1230"/>
      <c r="F34" s="1131"/>
      <c r="G34" s="30"/>
      <c r="H34" s="1120"/>
      <c r="I34" s="1312"/>
      <c r="J34" s="1312"/>
      <c r="K34" s="1313"/>
    </row>
    <row r="35" spans="1:11" ht="16.5" customHeight="1" x14ac:dyDescent="0.2">
      <c r="A35" s="399"/>
      <c r="B35" s="32"/>
      <c r="C35" s="1541"/>
      <c r="D35" s="1541"/>
      <c r="E35" s="1541"/>
      <c r="F35" s="1542"/>
      <c r="G35" s="32"/>
      <c r="H35" s="1887"/>
      <c r="I35" s="1888"/>
      <c r="J35" s="1888"/>
      <c r="K35" s="1889"/>
    </row>
  </sheetData>
  <mergeCells count="44">
    <mergeCell ref="C35:F35"/>
    <mergeCell ref="H35:K35"/>
    <mergeCell ref="C32:F32"/>
    <mergeCell ref="H32:K32"/>
    <mergeCell ref="C33:F33"/>
    <mergeCell ref="H33:K33"/>
    <mergeCell ref="C34:F34"/>
    <mergeCell ref="H34:K34"/>
    <mergeCell ref="C29:F29"/>
    <mergeCell ref="H29:K29"/>
    <mergeCell ref="C30:F30"/>
    <mergeCell ref="H30:K30"/>
    <mergeCell ref="C31:F31"/>
    <mergeCell ref="H31:K31"/>
    <mergeCell ref="B26:F26"/>
    <mergeCell ref="H26:K26"/>
    <mergeCell ref="C27:F27"/>
    <mergeCell ref="H27:K27"/>
    <mergeCell ref="C28:F28"/>
    <mergeCell ref="H28:K28"/>
    <mergeCell ref="D22:K22"/>
    <mergeCell ref="B23:C24"/>
    <mergeCell ref="D23:K24"/>
    <mergeCell ref="B25:C25"/>
    <mergeCell ref="D25:E25"/>
    <mergeCell ref="H25:K25"/>
    <mergeCell ref="B15:D15"/>
    <mergeCell ref="B17:F17"/>
    <mergeCell ref="B18:F18"/>
    <mergeCell ref="B19:F19"/>
    <mergeCell ref="B20:C20"/>
    <mergeCell ref="D20:K21"/>
    <mergeCell ref="B14:D14"/>
    <mergeCell ref="A1:K1"/>
    <mergeCell ref="A3:I3"/>
    <mergeCell ref="A5:K5"/>
    <mergeCell ref="B6:K6"/>
    <mergeCell ref="B7:K7"/>
    <mergeCell ref="A8:K8"/>
    <mergeCell ref="B9:K9"/>
    <mergeCell ref="B10:K10"/>
    <mergeCell ref="B11:K11"/>
    <mergeCell ref="B12:D12"/>
    <mergeCell ref="B13:D13"/>
  </mergeCells>
  <phoneticPr fontId="3"/>
  <conditionalFormatting sqref="G13:H14">
    <cfRule type="containsBlanks" dxfId="105" priority="4">
      <formula>LEN(TRIM(G13))=0</formula>
    </cfRule>
  </conditionalFormatting>
  <conditionalFormatting sqref="G18:G19">
    <cfRule type="containsBlanks" dxfId="104" priority="3">
      <formula>LEN(TRIM(G18))=0</formula>
    </cfRule>
  </conditionalFormatting>
  <conditionalFormatting sqref="H18:H19">
    <cfRule type="containsBlanks" dxfId="103" priority="1">
      <formula>LEN(TRIM(H18))=0</formula>
    </cfRule>
  </conditionalFormatting>
  <printOptions horizontalCentered="1"/>
  <pageMargins left="0.59055118110236227" right="0.59055118110236227" top="0.59055118110236227" bottom="0.59055118110236227" header="0.39370078740157483" footer="0.39370078740157483"/>
  <pageSetup paperSize="9" fitToWidth="0" fitToHeight="0" orientation="portrait"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CED23-67BF-4B24-ABDB-B1AFD23F3DB9}">
  <sheetPr>
    <tabColor theme="5" tint="0.59999389629810485"/>
  </sheetPr>
  <dimension ref="A1:AD49"/>
  <sheetViews>
    <sheetView view="pageBreakPreview" zoomScaleNormal="130" zoomScaleSheetLayoutView="100" workbookViewId="0">
      <selection activeCell="S18" sqref="S18"/>
    </sheetView>
  </sheetViews>
  <sheetFormatPr defaultColWidth="9" defaultRowHeight="13.2" x14ac:dyDescent="0.2"/>
  <cols>
    <col min="1" max="1" width="17.6640625" style="217" customWidth="1"/>
    <col min="2" max="5" width="3.33203125" style="217" customWidth="1"/>
    <col min="6" max="6" width="6.33203125" style="217" customWidth="1"/>
    <col min="7" max="12" width="9.109375" style="217" customWidth="1"/>
    <col min="13" max="13" width="9" style="217"/>
    <col min="14" max="14" width="6.3320312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28" ht="18" customHeight="1" x14ac:dyDescent="0.2">
      <c r="A1" s="1060" t="s">
        <v>138</v>
      </c>
      <c r="B1" s="1060"/>
      <c r="C1" s="1060"/>
      <c r="D1" s="1060"/>
      <c r="E1" s="1060"/>
      <c r="F1" s="1060"/>
      <c r="G1" s="1060"/>
      <c r="H1" s="1060"/>
      <c r="I1" s="1060"/>
      <c r="J1" s="1060"/>
      <c r="K1" s="1060"/>
      <c r="L1" s="1060"/>
    </row>
    <row r="2" spans="1:28" ht="16.5" customHeight="1" x14ac:dyDescent="0.2"/>
    <row r="3" spans="1:28" ht="18" customHeight="1" x14ac:dyDescent="0.2">
      <c r="A3" s="218" t="s">
        <v>1034</v>
      </c>
      <c r="B3" s="218"/>
      <c r="C3" s="218"/>
      <c r="D3" s="218"/>
      <c r="E3" s="218"/>
      <c r="F3" s="218"/>
      <c r="G3" s="218"/>
      <c r="H3" s="218"/>
      <c r="I3" s="218"/>
      <c r="J3" s="218"/>
      <c r="K3" s="218"/>
      <c r="L3" s="3"/>
    </row>
    <row r="4" spans="1:28" ht="16.5" customHeight="1" x14ac:dyDescent="0.2"/>
    <row r="5" spans="1:28" ht="16.5" customHeight="1" x14ac:dyDescent="0.2">
      <c r="A5" s="1062" t="s">
        <v>2</v>
      </c>
      <c r="B5" s="1063"/>
      <c r="C5" s="1063"/>
      <c r="D5" s="1063"/>
      <c r="E5" s="1063"/>
      <c r="F5" s="1063"/>
      <c r="G5" s="1063"/>
      <c r="H5" s="1063"/>
      <c r="I5" s="1063"/>
      <c r="J5" s="1063"/>
      <c r="K5" s="1063"/>
      <c r="L5" s="1064"/>
    </row>
    <row r="6" spans="1:28" ht="30" customHeight="1" x14ac:dyDescent="0.2">
      <c r="A6" s="4" t="s">
        <v>3</v>
      </c>
      <c r="B6" s="1098" t="s">
        <v>1035</v>
      </c>
      <c r="C6" s="1099"/>
      <c r="D6" s="1099"/>
      <c r="E6" s="1099"/>
      <c r="F6" s="1099"/>
      <c r="G6" s="1099"/>
      <c r="H6" s="1099"/>
      <c r="I6" s="1099"/>
      <c r="J6" s="1099"/>
      <c r="K6" s="1099"/>
      <c r="L6" s="1100"/>
      <c r="M6" s="217" t="s">
        <v>5</v>
      </c>
    </row>
    <row r="7" spans="1:28" ht="16.5" customHeight="1" x14ac:dyDescent="0.2">
      <c r="A7" s="1220" t="s">
        <v>6</v>
      </c>
      <c r="B7" s="1221"/>
      <c r="C7" s="1221"/>
      <c r="D7" s="1221"/>
      <c r="E7" s="1221"/>
      <c r="F7" s="1221"/>
      <c r="G7" s="1221"/>
      <c r="H7" s="1221"/>
      <c r="I7" s="1221"/>
      <c r="J7" s="1221"/>
      <c r="K7" s="1221"/>
      <c r="L7" s="1222"/>
    </row>
    <row r="8" spans="1:28" ht="16.5" customHeight="1" x14ac:dyDescent="0.2">
      <c r="A8" s="244" t="s">
        <v>7</v>
      </c>
      <c r="B8" s="1173" t="s">
        <v>1036</v>
      </c>
      <c r="C8" s="1226"/>
      <c r="D8" s="1226"/>
      <c r="E8" s="1226"/>
      <c r="F8" s="1226"/>
      <c r="G8" s="1226"/>
      <c r="H8" s="1226"/>
      <c r="I8" s="1226"/>
      <c r="J8" s="1226"/>
      <c r="K8" s="1226"/>
      <c r="L8" s="1227"/>
    </row>
    <row r="9" spans="1:28" ht="16.5" customHeight="1" x14ac:dyDescent="0.2">
      <c r="A9" s="247" t="s">
        <v>8</v>
      </c>
      <c r="B9" s="1074"/>
      <c r="C9" s="1075"/>
      <c r="D9" s="1076"/>
      <c r="E9" s="1078" t="s">
        <v>9</v>
      </c>
      <c r="F9" s="1080"/>
      <c r="G9" s="52" t="s">
        <v>10</v>
      </c>
      <c r="H9" s="266"/>
      <c r="I9" s="266"/>
      <c r="J9" s="266"/>
      <c r="K9" s="263"/>
      <c r="L9" s="264"/>
    </row>
    <row r="10" spans="1:28" ht="16.5" customHeight="1" x14ac:dyDescent="0.2">
      <c r="A10" s="248"/>
      <c r="B10" s="1078" t="s">
        <v>11</v>
      </c>
      <c r="C10" s="1079"/>
      <c r="D10" s="1080"/>
      <c r="E10" s="1228">
        <v>507</v>
      </c>
      <c r="F10" s="1229"/>
      <c r="G10" s="439">
        <v>458</v>
      </c>
      <c r="H10" s="242"/>
      <c r="I10" s="242"/>
      <c r="J10" s="242"/>
      <c r="K10" s="266"/>
      <c r="L10" s="388"/>
      <c r="W10" s="242"/>
      <c r="X10" s="1230"/>
      <c r="Y10" s="1230"/>
      <c r="Z10" s="1230"/>
      <c r="AA10" s="1230"/>
      <c r="AB10" s="1230"/>
    </row>
    <row r="11" spans="1:28" ht="16.5" customHeight="1" x14ac:dyDescent="0.2">
      <c r="A11" s="248"/>
      <c r="B11" s="1078" t="s">
        <v>12</v>
      </c>
      <c r="C11" s="1079"/>
      <c r="D11" s="1080"/>
      <c r="E11" s="1228">
        <v>469</v>
      </c>
      <c r="F11" s="1229"/>
      <c r="G11" s="439">
        <v>425</v>
      </c>
      <c r="H11" s="534"/>
      <c r="I11" s="534"/>
      <c r="J11" s="534"/>
      <c r="K11" s="266"/>
      <c r="L11" s="388"/>
      <c r="W11" s="242"/>
      <c r="X11" s="1230"/>
      <c r="Y11" s="1230"/>
      <c r="Z11" s="1230"/>
      <c r="AA11" s="1230"/>
      <c r="AB11" s="1230"/>
    </row>
    <row r="12" spans="1:28" ht="16.5" customHeight="1" x14ac:dyDescent="0.2">
      <c r="A12" s="248"/>
      <c r="B12" s="1101" t="s">
        <v>13</v>
      </c>
      <c r="C12" s="1102"/>
      <c r="D12" s="1103"/>
      <c r="E12" s="1231">
        <f>E11/E10</f>
        <v>0.92504930966469423</v>
      </c>
      <c r="F12" s="1232"/>
      <c r="G12" s="441">
        <f>G11/G10</f>
        <v>0.92794759825327511</v>
      </c>
      <c r="H12" s="266"/>
      <c r="I12" s="266"/>
      <c r="J12" s="266"/>
      <c r="K12" s="266"/>
      <c r="L12" s="388"/>
      <c r="W12" s="242"/>
      <c r="X12" s="1230"/>
      <c r="Y12" s="1230"/>
      <c r="Z12" s="1230"/>
      <c r="AA12" s="1230"/>
      <c r="AB12" s="1230"/>
    </row>
    <row r="13" spans="1:28" ht="16.5" customHeight="1" x14ac:dyDescent="0.2">
      <c r="A13" s="248"/>
      <c r="B13" s="265"/>
      <c r="C13" s="266"/>
      <c r="D13" s="266"/>
      <c r="E13" s="266"/>
      <c r="F13" s="266"/>
      <c r="G13" s="266"/>
      <c r="H13" s="242"/>
      <c r="I13" s="242"/>
      <c r="J13" s="242"/>
      <c r="K13" s="266"/>
      <c r="L13" s="388"/>
      <c r="W13" s="242"/>
      <c r="X13" s="1230"/>
      <c r="Y13" s="1230"/>
      <c r="Z13" s="1230"/>
      <c r="AA13" s="1230"/>
      <c r="AB13" s="1230"/>
    </row>
    <row r="14" spans="1:28" ht="16.5" customHeight="1" x14ac:dyDescent="0.2">
      <c r="A14" s="248"/>
      <c r="B14" s="1074"/>
      <c r="C14" s="1075"/>
      <c r="D14" s="1075"/>
      <c r="E14" s="1075"/>
      <c r="F14" s="1075"/>
      <c r="G14" s="1076"/>
      <c r="H14" s="52" t="s">
        <v>14</v>
      </c>
      <c r="I14" s="52" t="s">
        <v>10</v>
      </c>
      <c r="J14" s="52" t="s">
        <v>15</v>
      </c>
      <c r="K14" s="30"/>
      <c r="L14" s="367"/>
    </row>
    <row r="15" spans="1:28" ht="16.5" customHeight="1" x14ac:dyDescent="0.2">
      <c r="A15" s="248"/>
      <c r="B15" s="1105" t="s">
        <v>16</v>
      </c>
      <c r="C15" s="1106"/>
      <c r="D15" s="1106"/>
      <c r="E15" s="1106"/>
      <c r="F15" s="1106"/>
      <c r="G15" s="1107"/>
      <c r="H15" s="494">
        <v>91.8</v>
      </c>
      <c r="I15" s="494">
        <v>91.4</v>
      </c>
      <c r="J15" s="151">
        <f>H15-I15</f>
        <v>0.39999999999999147</v>
      </c>
      <c r="K15" s="535"/>
      <c r="L15" s="536"/>
    </row>
    <row r="16" spans="1:28" ht="16.5" customHeight="1" x14ac:dyDescent="0.2">
      <c r="A16" s="392"/>
      <c r="B16" s="1108" t="s">
        <v>17</v>
      </c>
      <c r="C16" s="1109"/>
      <c r="D16" s="1109"/>
      <c r="E16" s="1109"/>
      <c r="F16" s="1109"/>
      <c r="G16" s="1110"/>
      <c r="H16" s="494">
        <v>4.8</v>
      </c>
      <c r="I16" s="494">
        <v>4.7</v>
      </c>
      <c r="J16" s="151">
        <f>H16-I16</f>
        <v>9.9999999999999645E-2</v>
      </c>
      <c r="K16" s="537"/>
      <c r="L16" s="538"/>
    </row>
    <row r="17" spans="1:30" s="21" customFormat="1" ht="16.5" customHeight="1" x14ac:dyDescent="0.2">
      <c r="A17" s="47" t="s">
        <v>18</v>
      </c>
      <c r="B17" s="1199" t="s">
        <v>19</v>
      </c>
      <c r="C17" s="1200"/>
      <c r="D17" s="1087" t="s">
        <v>1037</v>
      </c>
      <c r="E17" s="1088"/>
      <c r="F17" s="1088"/>
      <c r="G17" s="1088"/>
      <c r="H17" s="1088"/>
      <c r="I17" s="1088"/>
      <c r="J17" s="1088"/>
      <c r="K17" s="1088"/>
      <c r="L17" s="1089"/>
    </row>
    <row r="18" spans="1:30" s="21" customFormat="1" ht="27" customHeight="1" x14ac:dyDescent="0.2">
      <c r="A18" s="91"/>
      <c r="B18" s="24"/>
      <c r="C18" s="25"/>
      <c r="D18" s="1233" t="s">
        <v>1038</v>
      </c>
      <c r="E18" s="1234"/>
      <c r="F18" s="1234"/>
      <c r="G18" s="1234"/>
      <c r="H18" s="1234"/>
      <c r="I18" s="1234"/>
      <c r="J18" s="1234"/>
      <c r="K18" s="1234"/>
      <c r="L18" s="1235"/>
      <c r="W18" s="1236"/>
      <c r="X18" s="1236"/>
      <c r="Y18" s="1236"/>
      <c r="Z18" s="1236"/>
      <c r="AA18" s="1236"/>
      <c r="AB18" s="1236"/>
    </row>
    <row r="19" spans="1:30" ht="16.5" customHeight="1" x14ac:dyDescent="0.2">
      <c r="A19" s="92"/>
      <c r="B19" s="1171" t="s">
        <v>20</v>
      </c>
      <c r="C19" s="1172"/>
      <c r="D19" s="1092" t="s">
        <v>1039</v>
      </c>
      <c r="E19" s="1093"/>
      <c r="F19" s="1093"/>
      <c r="G19" s="1093"/>
      <c r="H19" s="1093"/>
      <c r="I19" s="1093"/>
      <c r="J19" s="1093"/>
      <c r="K19" s="1093"/>
      <c r="L19" s="1094"/>
      <c r="W19" s="242"/>
      <c r="X19" s="1230"/>
      <c r="Y19" s="1230"/>
      <c r="Z19" s="1230"/>
      <c r="AA19" s="1230"/>
      <c r="AB19" s="1230"/>
    </row>
    <row r="20" spans="1:30" ht="16.5" customHeight="1" x14ac:dyDescent="0.2">
      <c r="A20" s="244" t="s">
        <v>21</v>
      </c>
      <c r="B20" s="1077" t="s">
        <v>22</v>
      </c>
      <c r="C20" s="1077"/>
      <c r="D20" s="1179" t="s">
        <v>196</v>
      </c>
      <c r="E20" s="1180"/>
      <c r="F20" s="1181"/>
      <c r="G20" s="52" t="s">
        <v>23</v>
      </c>
      <c r="H20" s="459" t="s">
        <v>1772</v>
      </c>
      <c r="I20" s="1114" t="s">
        <v>24</v>
      </c>
      <c r="J20" s="1114"/>
      <c r="K20" s="1114"/>
      <c r="L20" s="1114"/>
      <c r="W20" s="242"/>
      <c r="X20" s="1230"/>
      <c r="Y20" s="1230"/>
      <c r="Z20" s="1230"/>
      <c r="AA20" s="1230"/>
      <c r="AB20" s="1230"/>
    </row>
    <row r="21" spans="1:30" ht="16.5" customHeight="1" x14ac:dyDescent="0.2">
      <c r="A21" s="247" t="s">
        <v>25</v>
      </c>
      <c r="B21" s="1078" t="s">
        <v>26</v>
      </c>
      <c r="C21" s="1079"/>
      <c r="D21" s="1079"/>
      <c r="E21" s="1079"/>
      <c r="F21" s="1079"/>
      <c r="G21" s="1080"/>
      <c r="H21" s="319" t="s">
        <v>27</v>
      </c>
      <c r="I21" s="1078" t="s">
        <v>28</v>
      </c>
      <c r="J21" s="1079"/>
      <c r="K21" s="1079"/>
      <c r="L21" s="1080"/>
      <c r="W21" s="242"/>
      <c r="X21" s="1230"/>
      <c r="Y21" s="1230"/>
      <c r="Z21" s="1230"/>
      <c r="AA21" s="1230"/>
      <c r="AB21" s="1230"/>
    </row>
    <row r="22" spans="1:30" ht="17.399999999999999" customHeight="1" x14ac:dyDescent="0.2">
      <c r="A22" s="248"/>
      <c r="B22" s="30" t="s">
        <v>29</v>
      </c>
      <c r="C22" s="1099" t="s">
        <v>1040</v>
      </c>
      <c r="D22" s="1099"/>
      <c r="E22" s="1099"/>
      <c r="F22" s="1099"/>
      <c r="G22" s="1100"/>
      <c r="H22" s="522"/>
      <c r="I22" s="1098"/>
      <c r="J22" s="1099"/>
      <c r="K22" s="1099"/>
      <c r="L22" s="1100"/>
      <c r="W22" s="242"/>
      <c r="X22" s="1230"/>
      <c r="Y22" s="1230"/>
      <c r="Z22" s="1230"/>
      <c r="AA22" s="1230"/>
      <c r="AB22" s="1230"/>
    </row>
    <row r="23" spans="1:30" x14ac:dyDescent="0.2">
      <c r="A23" s="248"/>
      <c r="B23" s="30" t="s">
        <v>33</v>
      </c>
      <c r="C23" s="1116" t="s">
        <v>1041</v>
      </c>
      <c r="D23" s="1116"/>
      <c r="E23" s="1116"/>
      <c r="F23" s="1116"/>
      <c r="G23" s="1117"/>
      <c r="H23" s="418" t="s">
        <v>1042</v>
      </c>
      <c r="I23" s="1120" t="s">
        <v>1043</v>
      </c>
      <c r="J23" s="1115"/>
      <c r="K23" s="1115"/>
      <c r="L23" s="1122"/>
      <c r="W23" s="1236"/>
      <c r="X23" s="1237"/>
      <c r="Y23" s="1237"/>
      <c r="Z23" s="1237"/>
      <c r="AA23" s="1237"/>
      <c r="AB23" s="1237"/>
    </row>
    <row r="24" spans="1:30" ht="13.5" customHeight="1" x14ac:dyDescent="0.2">
      <c r="A24" s="248"/>
      <c r="B24" s="30"/>
      <c r="C24" s="1116" t="s">
        <v>1044</v>
      </c>
      <c r="D24" s="1116"/>
      <c r="E24" s="1116"/>
      <c r="F24" s="1116"/>
      <c r="G24" s="1117"/>
      <c r="H24" s="418"/>
      <c r="I24" s="1120" t="s">
        <v>1045</v>
      </c>
      <c r="J24" s="1115"/>
      <c r="K24" s="1115"/>
      <c r="L24" s="1122"/>
      <c r="W24" s="1237"/>
      <c r="X24" s="1237"/>
      <c r="Y24" s="1237"/>
      <c r="Z24" s="1237"/>
      <c r="AA24" s="1237"/>
      <c r="AB24" s="1237"/>
    </row>
    <row r="25" spans="1:30" ht="13.5" customHeight="1" x14ac:dyDescent="0.2">
      <c r="A25" s="248"/>
      <c r="B25" s="30"/>
      <c r="C25" s="1230" t="s">
        <v>1046</v>
      </c>
      <c r="D25" s="1230"/>
      <c r="E25" s="1230"/>
      <c r="F25" s="1230"/>
      <c r="G25" s="1131"/>
      <c r="H25" s="418"/>
      <c r="I25" s="1120" t="s">
        <v>1047</v>
      </c>
      <c r="J25" s="1115"/>
      <c r="K25" s="1115"/>
      <c r="L25" s="1122"/>
    </row>
    <row r="26" spans="1:30" ht="13.5" customHeight="1" x14ac:dyDescent="0.2">
      <c r="A26" s="248"/>
      <c r="B26" s="30"/>
      <c r="C26" s="1230" t="s">
        <v>1048</v>
      </c>
      <c r="D26" s="1230"/>
      <c r="E26" s="1230"/>
      <c r="F26" s="1230"/>
      <c r="G26" s="1131"/>
      <c r="H26" s="418"/>
      <c r="I26" s="1120" t="s">
        <v>1049</v>
      </c>
      <c r="J26" s="1115"/>
      <c r="K26" s="1115"/>
      <c r="L26" s="1122"/>
    </row>
    <row r="27" spans="1:30" ht="13.5" customHeight="1" x14ac:dyDescent="0.2">
      <c r="A27" s="248"/>
      <c r="B27" s="30"/>
      <c r="C27" s="1230"/>
      <c r="D27" s="1230"/>
      <c r="E27" s="1230"/>
      <c r="F27" s="1230"/>
      <c r="G27" s="1131"/>
      <c r="H27" s="418"/>
      <c r="I27" s="1120"/>
      <c r="J27" s="1115"/>
      <c r="K27" s="1115"/>
      <c r="L27" s="1122"/>
    </row>
    <row r="28" spans="1:30" x14ac:dyDescent="0.2">
      <c r="A28" s="248"/>
      <c r="B28" s="30" t="s">
        <v>33</v>
      </c>
      <c r="C28" s="1116" t="s">
        <v>1050</v>
      </c>
      <c r="D28" s="1116"/>
      <c r="E28" s="1116"/>
      <c r="F28" s="1116"/>
      <c r="G28" s="1117"/>
      <c r="H28" s="418" t="s">
        <v>1042</v>
      </c>
      <c r="I28" s="1120" t="s">
        <v>1051</v>
      </c>
      <c r="J28" s="1115"/>
      <c r="K28" s="1115"/>
      <c r="L28" s="1122"/>
    </row>
    <row r="29" spans="1:30" x14ac:dyDescent="0.2">
      <c r="A29" s="248"/>
      <c r="B29" s="30"/>
      <c r="C29" s="1116" t="s">
        <v>1052</v>
      </c>
      <c r="D29" s="1116"/>
      <c r="E29" s="1116"/>
      <c r="F29" s="1116"/>
      <c r="G29" s="1117"/>
      <c r="H29" s="539"/>
      <c r="I29" s="1120" t="s">
        <v>1053</v>
      </c>
      <c r="J29" s="1115"/>
      <c r="K29" s="1115"/>
      <c r="L29" s="1122"/>
      <c r="AA29" s="1115"/>
      <c r="AB29" s="1115"/>
      <c r="AC29" s="1115"/>
      <c r="AD29" s="1115"/>
    </row>
    <row r="30" spans="1:30" ht="13.5" customHeight="1" x14ac:dyDescent="0.2">
      <c r="A30" s="248"/>
      <c r="B30" s="30"/>
      <c r="C30" s="1230" t="s">
        <v>1054</v>
      </c>
      <c r="D30" s="1230"/>
      <c r="E30" s="1230"/>
      <c r="F30" s="1230"/>
      <c r="G30" s="1131"/>
      <c r="H30" s="539"/>
      <c r="I30" s="1238" t="s">
        <v>1055</v>
      </c>
      <c r="J30" s="1239"/>
      <c r="K30" s="1239"/>
      <c r="L30" s="1240"/>
      <c r="AA30" s="1115"/>
      <c r="AB30" s="1115"/>
      <c r="AC30" s="1115"/>
      <c r="AD30" s="1115"/>
    </row>
    <row r="31" spans="1:30" ht="13.5" customHeight="1" x14ac:dyDescent="0.2">
      <c r="A31" s="248"/>
      <c r="B31" s="30"/>
      <c r="C31" s="1230" t="s">
        <v>1048</v>
      </c>
      <c r="D31" s="1230"/>
      <c r="E31" s="1230"/>
      <c r="F31" s="1230"/>
      <c r="G31" s="1131"/>
      <c r="H31" s="539"/>
      <c r="I31" s="1120" t="s">
        <v>1056</v>
      </c>
      <c r="J31" s="1115"/>
      <c r="K31" s="1115"/>
      <c r="L31" s="1122"/>
      <c r="AA31" s="385"/>
      <c r="AB31" s="385"/>
      <c r="AC31" s="385"/>
      <c r="AD31" s="385"/>
    </row>
    <row r="32" spans="1:30" ht="13.5" customHeight="1" x14ac:dyDescent="0.2">
      <c r="A32" s="248"/>
      <c r="B32" s="30"/>
      <c r="C32" s="1230"/>
      <c r="D32" s="1230"/>
      <c r="E32" s="1230"/>
      <c r="F32" s="1230"/>
      <c r="G32" s="1131"/>
      <c r="H32" s="539"/>
      <c r="I32" s="1120" t="s">
        <v>1057</v>
      </c>
      <c r="J32" s="1115"/>
      <c r="K32" s="1115"/>
      <c r="L32" s="1122"/>
      <c r="AA32" s="385"/>
      <c r="AB32" s="385"/>
      <c r="AC32" s="385"/>
      <c r="AD32" s="385"/>
    </row>
    <row r="33" spans="1:30" ht="13.5" customHeight="1" x14ac:dyDescent="0.2">
      <c r="A33" s="248"/>
      <c r="B33" s="30"/>
      <c r="C33" s="1230"/>
      <c r="D33" s="1230"/>
      <c r="E33" s="1230"/>
      <c r="F33" s="1230"/>
      <c r="G33" s="1131"/>
      <c r="H33" s="539"/>
      <c r="I33" s="1120" t="s">
        <v>1058</v>
      </c>
      <c r="J33" s="1115"/>
      <c r="K33" s="1115"/>
      <c r="L33" s="1122"/>
      <c r="AA33" s="385"/>
      <c r="AB33" s="385"/>
      <c r="AC33" s="385"/>
      <c r="AD33" s="385"/>
    </row>
    <row r="34" spans="1:30" ht="13.5" customHeight="1" x14ac:dyDescent="0.2">
      <c r="A34" s="248"/>
      <c r="B34" s="1120"/>
      <c r="C34" s="1115"/>
      <c r="D34" s="1115"/>
      <c r="E34" s="1115"/>
      <c r="F34" s="1115"/>
      <c r="G34" s="1122"/>
      <c r="H34" s="539"/>
      <c r="I34" s="1120" t="s">
        <v>1059</v>
      </c>
      <c r="J34" s="1115"/>
      <c r="K34" s="1115"/>
      <c r="L34" s="1122"/>
      <c r="AA34" s="385"/>
      <c r="AB34" s="385"/>
      <c r="AC34" s="385"/>
      <c r="AD34" s="385"/>
    </row>
    <row r="35" spans="1:30" ht="13.5" customHeight="1" x14ac:dyDescent="0.2">
      <c r="A35" s="248"/>
      <c r="B35" s="91"/>
      <c r="C35" s="1241"/>
      <c r="D35" s="1241"/>
      <c r="E35" s="1241"/>
      <c r="F35" s="1241"/>
      <c r="G35" s="1242"/>
      <c r="H35" s="539"/>
      <c r="I35" s="1243" t="s">
        <v>1060</v>
      </c>
      <c r="J35" s="1244"/>
      <c r="K35" s="1244"/>
      <c r="L35" s="1245"/>
      <c r="AA35" s="385"/>
      <c r="AB35" s="385"/>
      <c r="AC35" s="385"/>
      <c r="AD35" s="385"/>
    </row>
    <row r="36" spans="1:30" ht="13.5" customHeight="1" x14ac:dyDescent="0.2">
      <c r="A36" s="248"/>
      <c r="B36" s="24"/>
      <c r="C36" s="1115"/>
      <c r="D36" s="1115"/>
      <c r="E36" s="1115"/>
      <c r="F36" s="1115"/>
      <c r="G36" s="1122"/>
      <c r="H36" s="539"/>
      <c r="I36" s="1120"/>
      <c r="J36" s="1115"/>
      <c r="K36" s="1115"/>
      <c r="L36" s="1122"/>
      <c r="AA36" s="385"/>
      <c r="AB36" s="385"/>
      <c r="AC36" s="385"/>
      <c r="AD36" s="385"/>
    </row>
    <row r="37" spans="1:30" ht="13.5" customHeight="1" x14ac:dyDescent="0.2">
      <c r="A37" s="248"/>
      <c r="B37" s="24" t="s">
        <v>33</v>
      </c>
      <c r="C37" s="1115" t="s">
        <v>1061</v>
      </c>
      <c r="D37" s="1115"/>
      <c r="E37" s="1115"/>
      <c r="F37" s="1115"/>
      <c r="G37" s="1122"/>
      <c r="H37" s="539" t="s">
        <v>356</v>
      </c>
      <c r="I37" s="1120" t="s">
        <v>1773</v>
      </c>
      <c r="J37" s="1115"/>
      <c r="K37" s="1115"/>
      <c r="L37" s="1122"/>
      <c r="AA37" s="385"/>
      <c r="AB37" s="385"/>
      <c r="AC37" s="385"/>
      <c r="AD37" s="385"/>
    </row>
    <row r="38" spans="1:30" ht="13.5" customHeight="1" x14ac:dyDescent="0.2">
      <c r="A38" s="248"/>
      <c r="B38" s="24"/>
      <c r="C38" s="1115" t="s">
        <v>1062</v>
      </c>
      <c r="D38" s="1115"/>
      <c r="E38" s="1115"/>
      <c r="F38" s="1115"/>
      <c r="G38" s="1122"/>
      <c r="H38" s="539"/>
      <c r="I38" s="1120" t="s">
        <v>1063</v>
      </c>
      <c r="J38" s="1115"/>
      <c r="K38" s="1115"/>
      <c r="L38" s="1122"/>
      <c r="AA38" s="385"/>
      <c r="AB38" s="385"/>
      <c r="AC38" s="385"/>
      <c r="AD38" s="385"/>
    </row>
    <row r="39" spans="1:30" ht="13.5" customHeight="1" x14ac:dyDescent="0.2">
      <c r="A39" s="248"/>
      <c r="B39" s="24"/>
      <c r="C39" s="1115" t="s">
        <v>1064</v>
      </c>
      <c r="D39" s="1115"/>
      <c r="E39" s="1115"/>
      <c r="F39" s="1115"/>
      <c r="G39" s="1122"/>
      <c r="H39" s="539"/>
      <c r="I39" s="1120"/>
      <c r="J39" s="1115"/>
      <c r="K39" s="1115"/>
      <c r="L39" s="1122"/>
      <c r="AA39" s="385"/>
      <c r="AB39" s="385"/>
      <c r="AC39" s="385"/>
      <c r="AD39" s="385"/>
    </row>
    <row r="40" spans="1:30" ht="13.5" customHeight="1" x14ac:dyDescent="0.2">
      <c r="A40" s="248"/>
      <c r="B40" s="24"/>
      <c r="C40" s="1115" t="s">
        <v>1065</v>
      </c>
      <c r="D40" s="1115"/>
      <c r="E40" s="1115"/>
      <c r="F40" s="1115"/>
      <c r="G40" s="1122"/>
      <c r="H40" s="539"/>
      <c r="I40" s="1120"/>
      <c r="J40" s="1115"/>
      <c r="K40" s="1115"/>
      <c r="L40" s="1122"/>
      <c r="AA40" s="385"/>
      <c r="AB40" s="385"/>
      <c r="AC40" s="385"/>
      <c r="AD40" s="385"/>
    </row>
    <row r="41" spans="1:30" x14ac:dyDescent="0.2">
      <c r="A41" s="248"/>
      <c r="B41" s="30"/>
      <c r="C41" s="1246"/>
      <c r="D41" s="1246"/>
      <c r="E41" s="1246"/>
      <c r="F41" s="1246"/>
      <c r="G41" s="1164"/>
      <c r="H41" s="539"/>
      <c r="I41" s="1247"/>
      <c r="J41" s="1236"/>
      <c r="K41" s="1236"/>
      <c r="L41" s="1248"/>
      <c r="AA41" s="385"/>
      <c r="AB41" s="385"/>
      <c r="AC41" s="385"/>
      <c r="AD41" s="385"/>
    </row>
    <row r="42" spans="1:30" x14ac:dyDescent="0.2">
      <c r="A42" s="248"/>
      <c r="B42" s="30" t="s">
        <v>29</v>
      </c>
      <c r="C42" s="1115" t="s">
        <v>45</v>
      </c>
      <c r="D42" s="1115"/>
      <c r="E42" s="1115"/>
      <c r="F42" s="1115"/>
      <c r="G42" s="1122"/>
      <c r="H42" s="539"/>
      <c r="I42" s="338"/>
      <c r="J42" s="385"/>
      <c r="K42" s="385"/>
      <c r="L42" s="339"/>
      <c r="AA42" s="385"/>
      <c r="AB42" s="385"/>
      <c r="AC42" s="385"/>
      <c r="AD42" s="385"/>
    </row>
    <row r="43" spans="1:30" x14ac:dyDescent="0.2">
      <c r="A43" s="248"/>
      <c r="B43" s="30" t="s">
        <v>33</v>
      </c>
      <c r="C43" s="1230" t="s">
        <v>1066</v>
      </c>
      <c r="D43" s="1230"/>
      <c r="E43" s="1230"/>
      <c r="F43" s="1230"/>
      <c r="G43" s="1131"/>
      <c r="H43" s="418" t="s">
        <v>1067</v>
      </c>
      <c r="I43" s="1120" t="s">
        <v>1068</v>
      </c>
      <c r="J43" s="1115"/>
      <c r="K43" s="1115"/>
      <c r="L43" s="1122"/>
      <c r="AA43" s="385"/>
      <c r="AB43" s="385"/>
      <c r="AC43" s="385"/>
      <c r="AD43" s="385"/>
    </row>
    <row r="44" spans="1:30" ht="13.5" customHeight="1" x14ac:dyDescent="0.2">
      <c r="A44" s="248"/>
      <c r="B44" s="30"/>
      <c r="C44" s="1230" t="s">
        <v>1069</v>
      </c>
      <c r="D44" s="1230"/>
      <c r="E44" s="1230"/>
      <c r="F44" s="1230"/>
      <c r="G44" s="1131"/>
      <c r="H44" s="418"/>
      <c r="I44" s="1120" t="s">
        <v>1070</v>
      </c>
      <c r="J44" s="1115"/>
      <c r="K44" s="1115"/>
      <c r="L44" s="1122"/>
      <c r="AA44" s="385"/>
      <c r="AB44" s="385"/>
      <c r="AC44" s="385"/>
      <c r="AD44" s="385"/>
    </row>
    <row r="45" spans="1:30" ht="13.5" customHeight="1" x14ac:dyDescent="0.2">
      <c r="A45" s="248"/>
      <c r="B45" s="30"/>
      <c r="C45" s="1230" t="s">
        <v>1071</v>
      </c>
      <c r="D45" s="1230"/>
      <c r="E45" s="1230"/>
      <c r="F45" s="1230"/>
      <c r="G45" s="1131"/>
      <c r="H45" s="418"/>
      <c r="I45" s="1120" t="s">
        <v>1798</v>
      </c>
      <c r="J45" s="1115"/>
      <c r="K45" s="1115"/>
      <c r="L45" s="1122"/>
      <c r="AA45" s="385"/>
      <c r="AB45" s="385"/>
      <c r="AC45" s="385"/>
      <c r="AD45" s="385"/>
    </row>
    <row r="46" spans="1:30" ht="13.5" customHeight="1" x14ac:dyDescent="0.2">
      <c r="A46" s="248"/>
      <c r="B46" s="30"/>
      <c r="C46" s="1252" t="s">
        <v>1072</v>
      </c>
      <c r="D46" s="1252"/>
      <c r="E46" s="1252"/>
      <c r="F46" s="1252"/>
      <c r="G46" s="1253"/>
      <c r="H46" s="418"/>
      <c r="I46" s="1120" t="s">
        <v>1799</v>
      </c>
      <c r="J46" s="1115"/>
      <c r="K46" s="1115"/>
      <c r="L46" s="1122"/>
      <c r="AA46" s="385"/>
      <c r="AB46" s="385"/>
      <c r="AC46" s="385"/>
      <c r="AD46" s="385"/>
    </row>
    <row r="47" spans="1:30" ht="13.5" customHeight="1" x14ac:dyDescent="0.2">
      <c r="A47" s="248"/>
      <c r="B47" s="30"/>
      <c r="C47" s="266"/>
      <c r="D47" s="376"/>
      <c r="E47" s="376"/>
      <c r="F47" s="376"/>
      <c r="G47" s="337"/>
      <c r="H47" s="418"/>
      <c r="I47" s="1120" t="s">
        <v>1073</v>
      </c>
      <c r="J47" s="1115"/>
      <c r="K47" s="1115"/>
      <c r="L47" s="1122"/>
      <c r="AA47" s="385"/>
      <c r="AB47" s="385"/>
      <c r="AC47" s="385"/>
      <c r="AD47" s="385"/>
    </row>
    <row r="48" spans="1:30" ht="13.5" customHeight="1" x14ac:dyDescent="0.2">
      <c r="A48" s="248"/>
      <c r="B48" s="30"/>
      <c r="C48" s="266"/>
      <c r="D48" s="376"/>
      <c r="E48" s="376"/>
      <c r="F48" s="376"/>
      <c r="G48" s="337"/>
      <c r="H48" s="418"/>
      <c r="I48" s="1120" t="s">
        <v>1074</v>
      </c>
      <c r="J48" s="1115"/>
      <c r="K48" s="1115"/>
      <c r="L48" s="1122"/>
      <c r="AA48" s="385"/>
      <c r="AB48" s="385"/>
      <c r="AC48" s="385"/>
      <c r="AD48" s="385"/>
    </row>
    <row r="49" spans="1:12" ht="16.5" customHeight="1" x14ac:dyDescent="0.2">
      <c r="A49" s="392"/>
      <c r="B49" s="32"/>
      <c r="C49" s="1125"/>
      <c r="D49" s="1125"/>
      <c r="E49" s="1125"/>
      <c r="F49" s="1125"/>
      <c r="G49" s="1126"/>
      <c r="H49" s="260"/>
      <c r="I49" s="1249"/>
      <c r="J49" s="1250"/>
      <c r="K49" s="1250"/>
      <c r="L49" s="1251"/>
    </row>
  </sheetData>
  <mergeCells count="91">
    <mergeCell ref="I47:L47"/>
    <mergeCell ref="I48:L48"/>
    <mergeCell ref="C49:G49"/>
    <mergeCell ref="I49:L49"/>
    <mergeCell ref="C44:G44"/>
    <mergeCell ref="I44:L44"/>
    <mergeCell ref="C45:G45"/>
    <mergeCell ref="I45:L45"/>
    <mergeCell ref="C46:G46"/>
    <mergeCell ref="I46:L46"/>
    <mergeCell ref="C43:G43"/>
    <mergeCell ref="I43:L43"/>
    <mergeCell ref="C37:G37"/>
    <mergeCell ref="I37:L37"/>
    <mergeCell ref="C38:G38"/>
    <mergeCell ref="I38:L38"/>
    <mergeCell ref="C39:G39"/>
    <mergeCell ref="I39:L39"/>
    <mergeCell ref="C40:G40"/>
    <mergeCell ref="I40:L40"/>
    <mergeCell ref="C41:G41"/>
    <mergeCell ref="I41:L41"/>
    <mergeCell ref="C42:G42"/>
    <mergeCell ref="B34:G34"/>
    <mergeCell ref="I34:L34"/>
    <mergeCell ref="C35:G35"/>
    <mergeCell ref="I35:L35"/>
    <mergeCell ref="C36:G36"/>
    <mergeCell ref="I36:L36"/>
    <mergeCell ref="C31:G31"/>
    <mergeCell ref="I31:L31"/>
    <mergeCell ref="C32:G32"/>
    <mergeCell ref="I32:L32"/>
    <mergeCell ref="C33:G33"/>
    <mergeCell ref="I33:L33"/>
    <mergeCell ref="C30:G30"/>
    <mergeCell ref="I30:L30"/>
    <mergeCell ref="AA30:AD30"/>
    <mergeCell ref="C25:G25"/>
    <mergeCell ref="I25:L25"/>
    <mergeCell ref="C26:G26"/>
    <mergeCell ref="I26:L26"/>
    <mergeCell ref="C27:G27"/>
    <mergeCell ref="I27:L27"/>
    <mergeCell ref="C28:G28"/>
    <mergeCell ref="I28:L28"/>
    <mergeCell ref="C29:G29"/>
    <mergeCell ref="I29:L29"/>
    <mergeCell ref="AA29:AD29"/>
    <mergeCell ref="C22:G22"/>
    <mergeCell ref="I22:L22"/>
    <mergeCell ref="X22:AB22"/>
    <mergeCell ref="C23:G23"/>
    <mergeCell ref="I23:L23"/>
    <mergeCell ref="W23:AB24"/>
    <mergeCell ref="C24:G24"/>
    <mergeCell ref="I24:L24"/>
    <mergeCell ref="B20:C20"/>
    <mergeCell ref="D20:F20"/>
    <mergeCell ref="I20:L20"/>
    <mergeCell ref="X20:AB20"/>
    <mergeCell ref="B21:G21"/>
    <mergeCell ref="I21:L21"/>
    <mergeCell ref="X21:AB21"/>
    <mergeCell ref="B19:C19"/>
    <mergeCell ref="D19:L19"/>
    <mergeCell ref="X19:AB19"/>
    <mergeCell ref="B12:D12"/>
    <mergeCell ref="E12:F12"/>
    <mergeCell ref="X12:AB12"/>
    <mergeCell ref="X13:AB13"/>
    <mergeCell ref="B14:G14"/>
    <mergeCell ref="B15:G15"/>
    <mergeCell ref="B16:G16"/>
    <mergeCell ref="B17:C17"/>
    <mergeCell ref="D17:L17"/>
    <mergeCell ref="D18:L18"/>
    <mergeCell ref="W18:AB18"/>
    <mergeCell ref="B10:D10"/>
    <mergeCell ref="E10:F10"/>
    <mergeCell ref="X10:AB10"/>
    <mergeCell ref="B11:D11"/>
    <mergeCell ref="E11:F11"/>
    <mergeCell ref="X11:AB11"/>
    <mergeCell ref="B9:D9"/>
    <mergeCell ref="E9:F9"/>
    <mergeCell ref="A1:L1"/>
    <mergeCell ref="A5:L5"/>
    <mergeCell ref="B6:L6"/>
    <mergeCell ref="A7:L7"/>
    <mergeCell ref="B8:L8"/>
  </mergeCells>
  <phoneticPr fontId="3"/>
  <conditionalFormatting sqref="E10:F11">
    <cfRule type="containsBlanks" dxfId="174" priority="2">
      <formula>LEN(TRIM(E10))=0</formula>
    </cfRule>
  </conditionalFormatting>
  <pageMargins left="0.59055118110236227" right="0.59055118110236227" top="0.59055118110236227" bottom="0.59055118110236227" header="0.51181102362204722" footer="0.31496062992125984"/>
  <pageSetup paperSize="9" fitToHeight="0"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853A8-B6C5-4F2A-B283-784F8EAE5EA2}">
  <sheetPr>
    <tabColor theme="8" tint="0.59999389629810485"/>
  </sheetPr>
  <dimension ref="A1:Y35"/>
  <sheetViews>
    <sheetView view="pageBreakPreview" zoomScaleNormal="130" zoomScaleSheetLayoutView="100" workbookViewId="0">
      <selection activeCell="B9" sqref="B9:L9"/>
    </sheetView>
  </sheetViews>
  <sheetFormatPr defaultColWidth="9" defaultRowHeight="13.2" x14ac:dyDescent="0.2"/>
  <cols>
    <col min="1" max="1" width="18" style="217" customWidth="1"/>
    <col min="2" max="5" width="3" style="217" customWidth="1"/>
    <col min="6" max="6" width="6" style="217" customWidth="1"/>
    <col min="7" max="10" width="9" style="217"/>
    <col min="11" max="11" width="9.44140625" style="217" bestFit="1" customWidth="1"/>
    <col min="12" max="12" width="9.33203125" style="217" customWidth="1"/>
    <col min="13" max="13" width="9" style="217"/>
    <col min="14" max="14" width="6.3320312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13" ht="18" customHeight="1" x14ac:dyDescent="0.2">
      <c r="A1" s="1060" t="s">
        <v>138</v>
      </c>
      <c r="B1" s="1060"/>
      <c r="C1" s="1060"/>
      <c r="D1" s="1060"/>
      <c r="E1" s="1060"/>
      <c r="F1" s="1060"/>
      <c r="G1" s="1060"/>
      <c r="H1" s="1060"/>
      <c r="I1" s="1060"/>
      <c r="J1" s="1060"/>
      <c r="K1" s="1060"/>
      <c r="L1" s="1060"/>
    </row>
    <row r="2" spans="1:13" ht="18" customHeight="1" x14ac:dyDescent="0.2"/>
    <row r="3" spans="1:13" ht="18" customHeight="1" x14ac:dyDescent="0.2">
      <c r="A3" s="1061" t="s">
        <v>1399</v>
      </c>
      <c r="B3" s="1061"/>
      <c r="C3" s="1061"/>
      <c r="D3" s="1061"/>
      <c r="E3" s="1061"/>
      <c r="F3" s="1061"/>
      <c r="G3" s="1061"/>
      <c r="H3" s="1061"/>
      <c r="I3" s="1061"/>
      <c r="J3" s="1061"/>
      <c r="K3" s="218"/>
      <c r="L3" s="3"/>
    </row>
    <row r="4" spans="1:13" ht="16.5" customHeight="1" x14ac:dyDescent="0.2"/>
    <row r="5" spans="1:13" ht="16.5" customHeight="1" x14ac:dyDescent="0.2">
      <c r="A5" s="1062" t="s">
        <v>2</v>
      </c>
      <c r="B5" s="1063"/>
      <c r="C5" s="1063"/>
      <c r="D5" s="1063"/>
      <c r="E5" s="1063"/>
      <c r="F5" s="1063"/>
      <c r="G5" s="1063"/>
      <c r="H5" s="1063"/>
      <c r="I5" s="1063"/>
      <c r="J5" s="1063"/>
      <c r="K5" s="1063"/>
      <c r="L5" s="1064"/>
    </row>
    <row r="6" spans="1:13" ht="16.5" customHeight="1" x14ac:dyDescent="0.2">
      <c r="A6" s="347" t="s">
        <v>3</v>
      </c>
      <c r="B6" s="1083" t="s">
        <v>1400</v>
      </c>
      <c r="C6" s="1095"/>
      <c r="D6" s="1095"/>
      <c r="E6" s="1095"/>
      <c r="F6" s="1095"/>
      <c r="G6" s="1095"/>
      <c r="H6" s="1095"/>
      <c r="I6" s="1095"/>
      <c r="J6" s="1095"/>
      <c r="K6" s="1095"/>
      <c r="L6" s="1255"/>
      <c r="M6" s="217" t="s">
        <v>5</v>
      </c>
    </row>
    <row r="7" spans="1:13" ht="11.4" customHeight="1" x14ac:dyDescent="0.2">
      <c r="A7" s="359"/>
      <c r="B7" s="1084"/>
      <c r="C7" s="1256"/>
      <c r="D7" s="1256"/>
      <c r="E7" s="1256"/>
      <c r="F7" s="1256"/>
      <c r="G7" s="1256"/>
      <c r="H7" s="1256"/>
      <c r="I7" s="1256"/>
      <c r="J7" s="1256"/>
      <c r="K7" s="1256"/>
      <c r="L7" s="1257"/>
    </row>
    <row r="8" spans="1:13" ht="16.5" customHeight="1" x14ac:dyDescent="0.2">
      <c r="A8" s="1071" t="s">
        <v>6</v>
      </c>
      <c r="B8" s="1072"/>
      <c r="C8" s="1072"/>
      <c r="D8" s="1072"/>
      <c r="E8" s="1072"/>
      <c r="F8" s="1072"/>
      <c r="G8" s="1072"/>
      <c r="H8" s="1072"/>
      <c r="I8" s="1072"/>
      <c r="J8" s="1072"/>
      <c r="K8" s="1072"/>
      <c r="L8" s="1073"/>
    </row>
    <row r="9" spans="1:13" ht="115.2" customHeight="1" x14ac:dyDescent="0.2">
      <c r="A9" s="75" t="s">
        <v>7</v>
      </c>
      <c r="B9" s="1547" t="s">
        <v>1808</v>
      </c>
      <c r="C9" s="1548"/>
      <c r="D9" s="1548"/>
      <c r="E9" s="1548"/>
      <c r="F9" s="1548"/>
      <c r="G9" s="1548"/>
      <c r="H9" s="1548"/>
      <c r="I9" s="1548"/>
      <c r="J9" s="1548"/>
      <c r="K9" s="1548"/>
      <c r="L9" s="1549"/>
    </row>
    <row r="10" spans="1:13" ht="16.5" customHeight="1" x14ac:dyDescent="0.2">
      <c r="A10" s="53" t="s">
        <v>8</v>
      </c>
      <c r="B10" s="1074"/>
      <c r="C10" s="1075"/>
      <c r="D10" s="1076"/>
      <c r="E10" s="1078" t="s">
        <v>9</v>
      </c>
      <c r="F10" s="1080"/>
      <c r="G10" s="52" t="s">
        <v>629</v>
      </c>
      <c r="H10" s="52" t="s">
        <v>1401</v>
      </c>
      <c r="I10" s="355" t="s">
        <v>620</v>
      </c>
      <c r="J10" s="460"/>
      <c r="K10" s="263"/>
      <c r="L10" s="264"/>
    </row>
    <row r="11" spans="1:13" ht="16.5" customHeight="1" x14ac:dyDescent="0.2">
      <c r="A11" s="248"/>
      <c r="B11" s="1078" t="s">
        <v>11</v>
      </c>
      <c r="C11" s="1079"/>
      <c r="D11" s="1080"/>
      <c r="E11" s="1228">
        <f>H11+I11</f>
        <v>103</v>
      </c>
      <c r="F11" s="1229"/>
      <c r="G11" s="439">
        <v>123</v>
      </c>
      <c r="H11" s="439">
        <v>88</v>
      </c>
      <c r="I11" s="461">
        <v>15</v>
      </c>
      <c r="J11" s="462"/>
      <c r="K11" s="266"/>
      <c r="L11" s="388"/>
    </row>
    <row r="12" spans="1:13" ht="16.5" customHeight="1" x14ac:dyDescent="0.2">
      <c r="A12" s="248"/>
      <c r="B12" s="1078" t="s">
        <v>12</v>
      </c>
      <c r="C12" s="1079"/>
      <c r="D12" s="1080"/>
      <c r="E12" s="1228">
        <f>H12+I12</f>
        <v>72</v>
      </c>
      <c r="F12" s="1229"/>
      <c r="G12" s="439">
        <v>81</v>
      </c>
      <c r="H12" s="491">
        <v>61</v>
      </c>
      <c r="I12" s="563">
        <v>11</v>
      </c>
      <c r="J12" s="462"/>
      <c r="K12" s="266"/>
      <c r="L12" s="388"/>
    </row>
    <row r="13" spans="1:13" ht="16.5" customHeight="1" x14ac:dyDescent="0.2">
      <c r="A13" s="248"/>
      <c r="B13" s="1101" t="s">
        <v>13</v>
      </c>
      <c r="C13" s="1102"/>
      <c r="D13" s="1103"/>
      <c r="E13" s="1383">
        <f>E12/E11*100</f>
        <v>69.902912621359221</v>
      </c>
      <c r="F13" s="1384"/>
      <c r="G13" s="15">
        <f>G12/G11*100</f>
        <v>65.853658536585371</v>
      </c>
      <c r="H13" s="15">
        <f>H12/H11*100</f>
        <v>69.318181818181827</v>
      </c>
      <c r="I13" s="15">
        <f>I12/I11*100</f>
        <v>73.333333333333329</v>
      </c>
      <c r="J13" s="462"/>
      <c r="K13" s="266"/>
      <c r="L13" s="388"/>
    </row>
    <row r="14" spans="1:13" ht="16.5" customHeight="1" x14ac:dyDescent="0.2">
      <c r="A14" s="248"/>
      <c r="B14" s="265"/>
      <c r="C14" s="266"/>
      <c r="D14" s="266"/>
      <c r="E14" s="266"/>
      <c r="F14" s="266"/>
      <c r="G14" s="266"/>
      <c r="H14" s="266"/>
      <c r="I14" s="266"/>
      <c r="J14" s="266"/>
      <c r="K14" s="266"/>
      <c r="L14" s="388"/>
    </row>
    <row r="15" spans="1:13" ht="16.5" customHeight="1" x14ac:dyDescent="0.2">
      <c r="A15" s="248"/>
      <c r="B15" s="1074"/>
      <c r="C15" s="1075"/>
      <c r="D15" s="1075"/>
      <c r="E15" s="1075"/>
      <c r="F15" s="1075"/>
      <c r="G15" s="1076"/>
      <c r="H15" s="52" t="s">
        <v>14</v>
      </c>
      <c r="I15" s="52" t="s">
        <v>629</v>
      </c>
      <c r="J15" s="52" t="s">
        <v>15</v>
      </c>
      <c r="K15" s="266"/>
      <c r="L15" s="388"/>
    </row>
    <row r="16" spans="1:13" ht="16.5" customHeight="1" x14ac:dyDescent="0.2">
      <c r="A16" s="248"/>
      <c r="B16" s="1105" t="s">
        <v>135</v>
      </c>
      <c r="C16" s="1106"/>
      <c r="D16" s="1106"/>
      <c r="E16" s="1106"/>
      <c r="F16" s="1106"/>
      <c r="G16" s="1107"/>
      <c r="H16" s="494">
        <v>76.900000000000006</v>
      </c>
      <c r="I16" s="494">
        <v>76.3</v>
      </c>
      <c r="J16" s="577">
        <f>H16-I16</f>
        <v>0.60000000000000853</v>
      </c>
      <c r="K16" s="266"/>
      <c r="L16" s="388"/>
    </row>
    <row r="17" spans="1:25" ht="16.5" customHeight="1" x14ac:dyDescent="0.2">
      <c r="A17" s="392"/>
      <c r="B17" s="1108" t="s">
        <v>136</v>
      </c>
      <c r="C17" s="1109"/>
      <c r="D17" s="1109"/>
      <c r="E17" s="1109"/>
      <c r="F17" s="1109"/>
      <c r="G17" s="1110"/>
      <c r="H17" s="494">
        <v>3.9</v>
      </c>
      <c r="I17" s="494">
        <v>3.8</v>
      </c>
      <c r="J17" s="577">
        <f>H17-I17</f>
        <v>0.10000000000000009</v>
      </c>
      <c r="K17" s="393"/>
      <c r="L17" s="394"/>
    </row>
    <row r="18" spans="1:25" s="21" customFormat="1" ht="40.5" customHeight="1" x14ac:dyDescent="0.2">
      <c r="A18" s="1083" t="s">
        <v>18</v>
      </c>
      <c r="B18" s="1085" t="s">
        <v>19</v>
      </c>
      <c r="C18" s="1086"/>
      <c r="D18" s="1908" t="s">
        <v>1402</v>
      </c>
      <c r="E18" s="1909"/>
      <c r="F18" s="1909"/>
      <c r="G18" s="1909"/>
      <c r="H18" s="1909"/>
      <c r="I18" s="1909"/>
      <c r="J18" s="1909"/>
      <c r="K18" s="1909"/>
      <c r="L18" s="1910"/>
    </row>
    <row r="19" spans="1:25" ht="15" customHeight="1" x14ac:dyDescent="0.2">
      <c r="A19" s="1084"/>
      <c r="B19" s="1090" t="s">
        <v>20</v>
      </c>
      <c r="C19" s="1091"/>
      <c r="D19" s="1911" t="s">
        <v>1403</v>
      </c>
      <c r="E19" s="1912"/>
      <c r="F19" s="1912"/>
      <c r="G19" s="1912"/>
      <c r="H19" s="1912"/>
      <c r="I19" s="1912"/>
      <c r="J19" s="1912"/>
      <c r="K19" s="1912"/>
      <c r="L19" s="1913"/>
    </row>
    <row r="20" spans="1:25" ht="16.5" customHeight="1" x14ac:dyDescent="0.2">
      <c r="A20" s="75" t="s">
        <v>21</v>
      </c>
      <c r="B20" s="1077" t="s">
        <v>22</v>
      </c>
      <c r="C20" s="1077"/>
      <c r="D20" s="1916"/>
      <c r="E20" s="1917"/>
      <c r="F20" s="1918"/>
      <c r="G20" s="52" t="s">
        <v>23</v>
      </c>
      <c r="H20" s="600" t="s">
        <v>1404</v>
      </c>
      <c r="I20" s="1114" t="s">
        <v>24</v>
      </c>
      <c r="J20" s="1114"/>
      <c r="K20" s="1114"/>
      <c r="L20" s="1114"/>
    </row>
    <row r="21" spans="1:25" ht="16.5" customHeight="1" x14ac:dyDescent="0.2">
      <c r="A21" s="53" t="s">
        <v>25</v>
      </c>
      <c r="B21" s="1077" t="s">
        <v>26</v>
      </c>
      <c r="C21" s="1077"/>
      <c r="D21" s="1077"/>
      <c r="E21" s="1077"/>
      <c r="F21" s="1077"/>
      <c r="G21" s="1077"/>
      <c r="H21" s="52" t="s">
        <v>27</v>
      </c>
      <c r="I21" s="1077" t="s">
        <v>28</v>
      </c>
      <c r="J21" s="1077"/>
      <c r="K21" s="1077"/>
      <c r="L21" s="1077"/>
    </row>
    <row r="22" spans="1:25" ht="16.5" customHeight="1" x14ac:dyDescent="0.2">
      <c r="A22" s="248"/>
      <c r="B22" s="187" t="s">
        <v>29</v>
      </c>
      <c r="C22" s="1914" t="s">
        <v>1405</v>
      </c>
      <c r="D22" s="1915"/>
      <c r="E22" s="1915"/>
      <c r="F22" s="1915"/>
      <c r="G22" s="1915"/>
      <c r="H22" s="418" t="s">
        <v>1406</v>
      </c>
      <c r="I22" s="1915" t="s">
        <v>1407</v>
      </c>
      <c r="J22" s="1915"/>
      <c r="K22" s="1915"/>
      <c r="L22" s="1915"/>
    </row>
    <row r="23" spans="1:25" ht="44.25" customHeight="1" x14ac:dyDescent="0.2">
      <c r="A23" s="248"/>
      <c r="B23" s="601" t="s">
        <v>33</v>
      </c>
      <c r="C23" s="1922" t="s">
        <v>1408</v>
      </c>
      <c r="D23" s="1923"/>
      <c r="E23" s="1923"/>
      <c r="F23" s="1923"/>
      <c r="G23" s="1923"/>
      <c r="H23" s="418"/>
      <c r="I23" s="1920" t="s">
        <v>1409</v>
      </c>
      <c r="J23" s="1920"/>
      <c r="K23" s="1920"/>
      <c r="L23" s="1920"/>
    </row>
    <row r="24" spans="1:25" ht="18" customHeight="1" x14ac:dyDescent="0.2">
      <c r="A24" s="248"/>
      <c r="B24" s="601"/>
      <c r="C24" s="1924"/>
      <c r="D24" s="1921"/>
      <c r="E24" s="1921"/>
      <c r="F24" s="1921"/>
      <c r="G24" s="1921"/>
      <c r="H24" s="418" t="s">
        <v>1406</v>
      </c>
      <c r="I24" s="1920" t="s">
        <v>1410</v>
      </c>
      <c r="J24" s="1920"/>
      <c r="K24" s="1920"/>
      <c r="L24" s="1920"/>
    </row>
    <row r="25" spans="1:25" ht="39.75" customHeight="1" x14ac:dyDescent="0.2">
      <c r="A25" s="248"/>
      <c r="B25" s="30"/>
      <c r="C25" s="1329"/>
      <c r="D25" s="1925"/>
      <c r="E25" s="1925"/>
      <c r="F25" s="1925"/>
      <c r="G25" s="1925"/>
      <c r="H25" s="602"/>
      <c r="I25" s="1920" t="s">
        <v>1411</v>
      </c>
      <c r="J25" s="1926"/>
      <c r="K25" s="1926"/>
      <c r="L25" s="1926"/>
    </row>
    <row r="26" spans="1:25" ht="17.399999999999999" customHeight="1" x14ac:dyDescent="0.2">
      <c r="A26" s="248"/>
      <c r="B26" s="601"/>
      <c r="G26" s="404"/>
      <c r="H26" s="418" t="s">
        <v>1406</v>
      </c>
      <c r="I26" s="603" t="s">
        <v>1412</v>
      </c>
      <c r="J26" s="604"/>
      <c r="K26" s="384"/>
      <c r="L26" s="605"/>
    </row>
    <row r="27" spans="1:25" ht="38.25" customHeight="1" x14ac:dyDescent="0.2">
      <c r="A27" s="248"/>
      <c r="B27" s="30"/>
      <c r="C27" s="1117"/>
      <c r="D27" s="1928"/>
      <c r="E27" s="1928"/>
      <c r="F27" s="1928"/>
      <c r="G27" s="1928"/>
      <c r="H27" s="418"/>
      <c r="I27" s="1920" t="s">
        <v>1413</v>
      </c>
      <c r="J27" s="1920"/>
      <c r="K27" s="1920"/>
      <c r="L27" s="1920"/>
    </row>
    <row r="28" spans="1:25" ht="17.399999999999999" customHeight="1" x14ac:dyDescent="0.2">
      <c r="A28" s="248"/>
      <c r="B28" s="30"/>
      <c r="C28" s="423"/>
      <c r="D28" s="423"/>
      <c r="E28" s="423"/>
      <c r="F28" s="423"/>
      <c r="G28" s="363"/>
      <c r="H28" s="418" t="s">
        <v>1406</v>
      </c>
      <c r="I28" s="603" t="s">
        <v>1414</v>
      </c>
      <c r="J28" s="604"/>
      <c r="K28" s="604"/>
      <c r="L28" s="605"/>
    </row>
    <row r="29" spans="1:25" ht="34.5" customHeight="1" x14ac:dyDescent="0.2">
      <c r="A29" s="248"/>
      <c r="B29" s="30"/>
      <c r="C29" s="1117"/>
      <c r="D29" s="1928"/>
      <c r="E29" s="1928"/>
      <c r="F29" s="1928"/>
      <c r="G29" s="1928"/>
      <c r="H29" s="418"/>
      <c r="I29" s="1920" t="s">
        <v>1415</v>
      </c>
      <c r="J29" s="1921"/>
      <c r="K29" s="1921"/>
      <c r="L29" s="1921"/>
      <c r="V29" s="1115"/>
      <c r="W29" s="1115"/>
      <c r="X29" s="1115"/>
      <c r="Y29" s="1115"/>
    </row>
    <row r="30" spans="1:25" ht="17.399999999999999" customHeight="1" x14ac:dyDescent="0.2">
      <c r="A30" s="248"/>
      <c r="B30" s="30"/>
      <c r="C30" s="423"/>
      <c r="D30" s="423"/>
      <c r="E30" s="423"/>
      <c r="F30" s="423"/>
      <c r="G30" s="363"/>
      <c r="H30" s="418" t="s">
        <v>1406</v>
      </c>
      <c r="I30" s="603" t="s">
        <v>1416</v>
      </c>
      <c r="J30" s="606"/>
      <c r="K30" s="606"/>
      <c r="L30" s="344"/>
    </row>
    <row r="31" spans="1:25" ht="41.25" customHeight="1" x14ac:dyDescent="0.2">
      <c r="A31" s="248"/>
      <c r="B31" s="30"/>
      <c r="C31" s="1131"/>
      <c r="D31" s="1919"/>
      <c r="E31" s="1919"/>
      <c r="F31" s="1919"/>
      <c r="G31" s="1919"/>
      <c r="H31" s="418"/>
      <c r="I31" s="1920" t="s">
        <v>1417</v>
      </c>
      <c r="J31" s="1921"/>
      <c r="K31" s="1921"/>
      <c r="L31" s="1921"/>
    </row>
    <row r="32" spans="1:25" ht="16.95" customHeight="1" x14ac:dyDescent="0.2">
      <c r="A32" s="248"/>
      <c r="B32" s="30"/>
      <c r="C32" s="376"/>
      <c r="D32" s="376"/>
      <c r="E32" s="376"/>
      <c r="F32" s="376"/>
      <c r="G32" s="337"/>
      <c r="H32" s="418" t="s">
        <v>1042</v>
      </c>
      <c r="I32" s="1536" t="s">
        <v>1418</v>
      </c>
      <c r="J32" s="1537"/>
      <c r="K32" s="1537"/>
      <c r="L32" s="1538"/>
    </row>
    <row r="33" spans="1:12" ht="5.4" customHeight="1" x14ac:dyDescent="0.2">
      <c r="A33" s="248"/>
      <c r="B33" s="30"/>
      <c r="C33" s="376"/>
      <c r="D33" s="376"/>
      <c r="E33" s="376"/>
      <c r="F33" s="376"/>
      <c r="G33" s="337"/>
      <c r="H33" s="418"/>
      <c r="I33" s="603"/>
      <c r="J33" s="604"/>
      <c r="K33" s="604"/>
      <c r="L33" s="605"/>
    </row>
    <row r="34" spans="1:12" ht="16.95" customHeight="1" x14ac:dyDescent="0.2">
      <c r="A34" s="248"/>
      <c r="B34" s="30" t="s">
        <v>157</v>
      </c>
      <c r="C34" s="1230" t="s">
        <v>1419</v>
      </c>
      <c r="D34" s="1230"/>
      <c r="E34" s="1230"/>
      <c r="F34" s="1230"/>
      <c r="G34" s="1131"/>
      <c r="H34" s="418" t="s">
        <v>229</v>
      </c>
      <c r="I34" s="603"/>
      <c r="J34" s="604"/>
      <c r="K34" s="604"/>
      <c r="L34" s="605"/>
    </row>
    <row r="35" spans="1:12" ht="16.5" customHeight="1" x14ac:dyDescent="0.2">
      <c r="A35" s="392"/>
      <c r="B35" s="32"/>
      <c r="C35" s="1542"/>
      <c r="D35" s="1546"/>
      <c r="E35" s="1546"/>
      <c r="F35" s="1546"/>
      <c r="G35" s="1546"/>
      <c r="H35" s="260"/>
      <c r="I35" s="1927"/>
      <c r="J35" s="1927"/>
      <c r="K35" s="1927"/>
      <c r="L35" s="1927"/>
    </row>
  </sheetData>
  <mergeCells count="46">
    <mergeCell ref="I32:L32"/>
    <mergeCell ref="C34:G34"/>
    <mergeCell ref="C35:G35"/>
    <mergeCell ref="I35:L35"/>
    <mergeCell ref="C27:G27"/>
    <mergeCell ref="I27:L27"/>
    <mergeCell ref="C29:G29"/>
    <mergeCell ref="I29:L29"/>
    <mergeCell ref="V29:Y29"/>
    <mergeCell ref="C31:G31"/>
    <mergeCell ref="I31:L31"/>
    <mergeCell ref="C23:G23"/>
    <mergeCell ref="I23:L23"/>
    <mergeCell ref="C24:G24"/>
    <mergeCell ref="I24:L24"/>
    <mergeCell ref="C25:G25"/>
    <mergeCell ref="I25:L25"/>
    <mergeCell ref="C22:G22"/>
    <mergeCell ref="I22:L22"/>
    <mergeCell ref="B13:D13"/>
    <mergeCell ref="E13:F13"/>
    <mergeCell ref="B15:G15"/>
    <mergeCell ref="B16:G16"/>
    <mergeCell ref="B17:G17"/>
    <mergeCell ref="B20:C20"/>
    <mergeCell ref="D20:F20"/>
    <mergeCell ref="I20:L20"/>
    <mergeCell ref="B21:G21"/>
    <mergeCell ref="I21:L21"/>
    <mergeCell ref="A18:A19"/>
    <mergeCell ref="B18:C18"/>
    <mergeCell ref="D18:L18"/>
    <mergeCell ref="B19:C19"/>
    <mergeCell ref="D19:L19"/>
    <mergeCell ref="B10:D10"/>
    <mergeCell ref="E10:F10"/>
    <mergeCell ref="B11:D11"/>
    <mergeCell ref="E11:F11"/>
    <mergeCell ref="B12:D12"/>
    <mergeCell ref="E12:F12"/>
    <mergeCell ref="B9:L9"/>
    <mergeCell ref="A1:L1"/>
    <mergeCell ref="A3:J3"/>
    <mergeCell ref="A5:L5"/>
    <mergeCell ref="B6:L7"/>
    <mergeCell ref="A8:L8"/>
  </mergeCells>
  <phoneticPr fontId="3"/>
  <printOptions horizontalCentered="1"/>
  <pageMargins left="0.59055118110236227" right="0.59055118110236227" top="0.59055118110236227" bottom="0.59055118110236227" header="0.51181102362204722" footer="0.39370078740157483"/>
  <pageSetup paperSize="9" fitToHeight="0"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E24C8-22C1-4D2C-8F3B-1203774BB2A6}">
  <sheetPr>
    <tabColor theme="8" tint="0.59999389629810485"/>
  </sheetPr>
  <dimension ref="A1:L57"/>
  <sheetViews>
    <sheetView view="pageBreakPreview" zoomScaleNormal="130" zoomScaleSheetLayoutView="100" workbookViewId="0">
      <selection activeCell="B9" sqref="B9:K9"/>
    </sheetView>
  </sheetViews>
  <sheetFormatPr defaultColWidth="9" defaultRowHeight="13.2" x14ac:dyDescent="0.2"/>
  <cols>
    <col min="1" max="1" width="17.77734375" style="217" customWidth="1"/>
    <col min="2" max="4" width="3.44140625" style="217" customWidth="1"/>
    <col min="5" max="6" width="9.109375" style="217" customWidth="1"/>
    <col min="7" max="7" width="10" style="217" customWidth="1"/>
    <col min="8" max="11" width="9.109375" style="217" customWidth="1"/>
    <col min="12" max="13" width="3.6640625" style="217" customWidth="1"/>
    <col min="14" max="14" width="3.33203125" style="217" bestFit="1" customWidth="1"/>
    <col min="15" max="15" width="2.21875" style="217" customWidth="1"/>
    <col min="16" max="16" width="4.44140625" style="217" bestFit="1" customWidth="1"/>
    <col min="17" max="17" width="2.44140625" style="217" bestFit="1" customWidth="1"/>
    <col min="18" max="18" width="4.44140625" style="217" bestFit="1" customWidth="1"/>
    <col min="19" max="21" width="9" style="217" customWidth="1"/>
    <col min="22" max="16384" width="9" style="217"/>
  </cols>
  <sheetData>
    <row r="1" spans="1:12" ht="18" customHeight="1" x14ac:dyDescent="0.2">
      <c r="A1" s="1060" t="s">
        <v>138</v>
      </c>
      <c r="B1" s="1060"/>
      <c r="C1" s="1060"/>
      <c r="D1" s="1060"/>
      <c r="E1" s="1060"/>
      <c r="F1" s="1060"/>
      <c r="G1" s="1060"/>
      <c r="H1" s="1060"/>
      <c r="I1" s="1060"/>
      <c r="J1" s="1060"/>
      <c r="K1" s="1060"/>
    </row>
    <row r="2" spans="1:12" ht="13.5" customHeight="1" x14ac:dyDescent="0.2"/>
    <row r="3" spans="1:12" ht="18" customHeight="1" x14ac:dyDescent="0.2">
      <c r="A3" s="1061" t="s">
        <v>1420</v>
      </c>
      <c r="B3" s="1061"/>
      <c r="C3" s="1061"/>
      <c r="D3" s="1061"/>
      <c r="E3" s="1061"/>
      <c r="F3" s="1061"/>
      <c r="G3" s="1061"/>
      <c r="H3" s="1061"/>
      <c r="I3" s="1061"/>
      <c r="J3" s="218"/>
      <c r="K3" s="3"/>
    </row>
    <row r="4" spans="1:12" ht="13.5" customHeight="1" x14ac:dyDescent="0.2"/>
    <row r="5" spans="1:12" ht="17.25" customHeight="1" x14ac:dyDescent="0.2">
      <c r="A5" s="1220" t="s">
        <v>140</v>
      </c>
      <c r="B5" s="1221"/>
      <c r="C5" s="1221"/>
      <c r="D5" s="1221"/>
      <c r="E5" s="1221"/>
      <c r="F5" s="1221"/>
      <c r="G5" s="1221"/>
      <c r="H5" s="1221"/>
      <c r="I5" s="1221"/>
      <c r="J5" s="1221"/>
      <c r="K5" s="1222"/>
    </row>
    <row r="6" spans="1:12" ht="3" customHeight="1" x14ac:dyDescent="0.2">
      <c r="A6" s="4"/>
      <c r="B6" s="1083"/>
      <c r="C6" s="1095"/>
      <c r="D6" s="1095"/>
      <c r="E6" s="1095"/>
      <c r="F6" s="1095"/>
      <c r="G6" s="1095"/>
      <c r="H6" s="1095"/>
      <c r="I6" s="1095"/>
      <c r="J6" s="1095"/>
      <c r="K6" s="1255"/>
      <c r="L6" s="217" t="s">
        <v>143</v>
      </c>
    </row>
    <row r="7" spans="1:12" ht="30" customHeight="1" x14ac:dyDescent="0.2">
      <c r="A7" s="348" t="s">
        <v>171</v>
      </c>
      <c r="B7" s="1238" t="s">
        <v>1421</v>
      </c>
      <c r="C7" s="1239"/>
      <c r="D7" s="1239"/>
      <c r="E7" s="1239"/>
      <c r="F7" s="1239"/>
      <c r="G7" s="1239"/>
      <c r="H7" s="1239"/>
      <c r="I7" s="1239"/>
      <c r="J7" s="1239"/>
      <c r="K7" s="1240"/>
      <c r="L7" s="217" t="s">
        <v>143</v>
      </c>
    </row>
    <row r="8" spans="1:12" ht="17.25" customHeight="1" x14ac:dyDescent="0.2">
      <c r="A8" s="1220" t="s">
        <v>144</v>
      </c>
      <c r="B8" s="1221"/>
      <c r="C8" s="1221"/>
      <c r="D8" s="1221"/>
      <c r="E8" s="1221"/>
      <c r="F8" s="1221"/>
      <c r="G8" s="1221"/>
      <c r="H8" s="1221"/>
      <c r="I8" s="1221"/>
      <c r="J8" s="1221"/>
      <c r="K8" s="1222"/>
    </row>
    <row r="9" spans="1:12" ht="17.25" customHeight="1" x14ac:dyDescent="0.2">
      <c r="A9" s="247" t="s">
        <v>145</v>
      </c>
      <c r="B9" s="1098" t="s">
        <v>1805</v>
      </c>
      <c r="C9" s="1099"/>
      <c r="D9" s="1099"/>
      <c r="E9" s="1099"/>
      <c r="F9" s="1099"/>
      <c r="G9" s="1099"/>
      <c r="H9" s="1099"/>
      <c r="I9" s="1099"/>
      <c r="J9" s="1099"/>
      <c r="K9" s="1100"/>
    </row>
    <row r="10" spans="1:12" ht="17.25" customHeight="1" x14ac:dyDescent="0.2">
      <c r="A10" s="247" t="s">
        <v>146</v>
      </c>
      <c r="B10" s="1886"/>
      <c r="C10" s="1886"/>
      <c r="D10" s="1886"/>
      <c r="E10" s="356" t="s">
        <v>147</v>
      </c>
      <c r="F10" s="52" t="s">
        <v>10</v>
      </c>
      <c r="G10" s="52" t="s">
        <v>148</v>
      </c>
      <c r="H10" s="52" t="s">
        <v>1401</v>
      </c>
      <c r="I10" s="607"/>
      <c r="J10" s="402"/>
      <c r="K10" s="264"/>
    </row>
    <row r="11" spans="1:12" ht="17.25" customHeight="1" x14ac:dyDescent="0.2">
      <c r="A11" s="248"/>
      <c r="B11" s="1077" t="s">
        <v>11</v>
      </c>
      <c r="C11" s="1077"/>
      <c r="D11" s="1077"/>
      <c r="E11" s="475">
        <v>7</v>
      </c>
      <c r="F11" s="439">
        <v>12</v>
      </c>
      <c r="G11" s="440"/>
      <c r="H11" s="475">
        <v>7</v>
      </c>
      <c r="I11" s="435"/>
      <c r="J11" s="435"/>
      <c r="K11" s="388"/>
    </row>
    <row r="12" spans="1:12" ht="17.25" customHeight="1" x14ac:dyDescent="0.2">
      <c r="A12" s="248"/>
      <c r="B12" s="1077" t="s">
        <v>12</v>
      </c>
      <c r="C12" s="1077"/>
      <c r="D12" s="1077"/>
      <c r="E12" s="475">
        <v>7</v>
      </c>
      <c r="F12" s="439">
        <v>11</v>
      </c>
      <c r="G12" s="440"/>
      <c r="H12" s="475">
        <v>7</v>
      </c>
      <c r="I12" s="435"/>
      <c r="J12" s="435"/>
      <c r="K12" s="388"/>
    </row>
    <row r="13" spans="1:12" ht="17.25" customHeight="1" x14ac:dyDescent="0.2">
      <c r="A13" s="248"/>
      <c r="B13" s="1885" t="s">
        <v>13</v>
      </c>
      <c r="C13" s="1885"/>
      <c r="D13" s="1885"/>
      <c r="E13" s="15">
        <f>IF(OR(E11="",E11=0),"",E12/E11*100)</f>
        <v>100</v>
      </c>
      <c r="F13" s="15">
        <f>IF(OR(F11="",F11=0),"",F12/F11*100)</f>
        <v>91.666666666666657</v>
      </c>
      <c r="G13" s="442" t="str">
        <f t="shared" ref="G13:H13" si="0">IF(OR(G11="",G11=0),"",G12/G11*100)</f>
        <v/>
      </c>
      <c r="H13" s="15">
        <f t="shared" si="0"/>
        <v>100</v>
      </c>
      <c r="I13" s="87"/>
      <c r="J13" s="87"/>
      <c r="K13" s="388"/>
    </row>
    <row r="14" spans="1:12" ht="17.25" customHeight="1" x14ac:dyDescent="0.2">
      <c r="A14" s="248"/>
      <c r="B14" s="357"/>
      <c r="C14" s="358"/>
      <c r="D14" s="358"/>
      <c r="E14" s="86"/>
      <c r="F14" s="86"/>
      <c r="G14" s="473"/>
      <c r="H14" s="473"/>
      <c r="I14" s="473"/>
      <c r="J14" s="87"/>
      <c r="K14" s="388"/>
    </row>
    <row r="15" spans="1:12" ht="17.25" customHeight="1" x14ac:dyDescent="0.2">
      <c r="A15" s="248"/>
      <c r="B15" s="1074"/>
      <c r="C15" s="1075"/>
      <c r="D15" s="1075"/>
      <c r="E15" s="1075"/>
      <c r="F15" s="1076"/>
      <c r="G15" s="52" t="s">
        <v>14</v>
      </c>
      <c r="H15" s="52" t="s">
        <v>10</v>
      </c>
      <c r="I15" s="52" t="s">
        <v>15</v>
      </c>
      <c r="J15" s="266"/>
      <c r="K15" s="388"/>
    </row>
    <row r="16" spans="1:12" ht="17.25" customHeight="1" x14ac:dyDescent="0.2">
      <c r="A16" s="248"/>
      <c r="B16" s="1105" t="s">
        <v>135</v>
      </c>
      <c r="C16" s="1106"/>
      <c r="D16" s="1106"/>
      <c r="E16" s="1106"/>
      <c r="F16" s="1107"/>
      <c r="G16" s="608">
        <v>91.7</v>
      </c>
      <c r="H16" s="470">
        <v>85.5</v>
      </c>
      <c r="I16" s="577">
        <f>IF(G16="","",G16-H16)</f>
        <v>6.2000000000000028</v>
      </c>
      <c r="J16" s="266"/>
      <c r="K16" s="388"/>
    </row>
    <row r="17" spans="1:12" ht="17.25" customHeight="1" x14ac:dyDescent="0.2">
      <c r="A17" s="392"/>
      <c r="B17" s="1108" t="s">
        <v>136</v>
      </c>
      <c r="C17" s="1109"/>
      <c r="D17" s="1109"/>
      <c r="E17" s="1109"/>
      <c r="F17" s="1110"/>
      <c r="G17" s="608">
        <v>4.8</v>
      </c>
      <c r="H17" s="470">
        <v>4.5999999999999996</v>
      </c>
      <c r="I17" s="577">
        <f>IF(G17="","",G17-H17)</f>
        <v>0.20000000000000018</v>
      </c>
      <c r="J17" s="393"/>
      <c r="K17" s="394"/>
      <c r="L17" s="270"/>
    </row>
    <row r="18" spans="1:12" s="21" customFormat="1" ht="17.25" customHeight="1" x14ac:dyDescent="0.2">
      <c r="A18" s="47" t="s">
        <v>18</v>
      </c>
      <c r="B18" s="1199" t="s">
        <v>19</v>
      </c>
      <c r="C18" s="1200"/>
      <c r="D18" s="1087" t="s">
        <v>1422</v>
      </c>
      <c r="E18" s="1088"/>
      <c r="F18" s="1088"/>
      <c r="G18" s="1088"/>
      <c r="H18" s="1088"/>
      <c r="I18" s="1088"/>
      <c r="J18" s="1088"/>
      <c r="K18" s="1089"/>
      <c r="L18" s="609"/>
    </row>
    <row r="19" spans="1:12" s="21" customFormat="1" ht="17.25" customHeight="1" x14ac:dyDescent="0.2">
      <c r="A19" s="91"/>
      <c r="B19" s="351"/>
      <c r="C19" s="352"/>
      <c r="D19" s="1233" t="s">
        <v>1423</v>
      </c>
      <c r="E19" s="1234"/>
      <c r="F19" s="1234"/>
      <c r="G19" s="1234"/>
      <c r="H19" s="1234"/>
      <c r="I19" s="1234"/>
      <c r="J19" s="1234"/>
      <c r="K19" s="1235"/>
      <c r="L19" s="610"/>
    </row>
    <row r="20" spans="1:12" ht="17.25" customHeight="1" x14ac:dyDescent="0.2">
      <c r="A20" s="92"/>
      <c r="B20" s="1171" t="s">
        <v>20</v>
      </c>
      <c r="C20" s="1172"/>
      <c r="D20" s="1092" t="s">
        <v>1424</v>
      </c>
      <c r="E20" s="1093"/>
      <c r="F20" s="1093"/>
      <c r="G20" s="1093"/>
      <c r="H20" s="1093"/>
      <c r="I20" s="1093"/>
      <c r="J20" s="1093"/>
      <c r="K20" s="1094"/>
      <c r="L20" s="270"/>
    </row>
    <row r="21" spans="1:12" ht="17.25" customHeight="1" x14ac:dyDescent="0.2">
      <c r="A21" s="244" t="s">
        <v>153</v>
      </c>
      <c r="B21" s="1077" t="s">
        <v>22</v>
      </c>
      <c r="C21" s="1077"/>
      <c r="D21" s="1503">
        <v>2</v>
      </c>
      <c r="E21" s="1505"/>
      <c r="F21" s="52" t="s">
        <v>23</v>
      </c>
      <c r="G21" s="459" t="s">
        <v>1789</v>
      </c>
      <c r="H21" s="1114" t="s">
        <v>24</v>
      </c>
      <c r="I21" s="1114"/>
      <c r="J21" s="1114"/>
      <c r="K21" s="1114"/>
    </row>
    <row r="22" spans="1:12" ht="17.25" customHeight="1" x14ac:dyDescent="0.2">
      <c r="A22" s="247" t="s">
        <v>156</v>
      </c>
      <c r="B22" s="1078" t="s">
        <v>26</v>
      </c>
      <c r="C22" s="1079"/>
      <c r="D22" s="1079"/>
      <c r="E22" s="1079"/>
      <c r="F22" s="1080"/>
      <c r="G22" s="355" t="s">
        <v>27</v>
      </c>
      <c r="H22" s="1078" t="s">
        <v>28</v>
      </c>
      <c r="I22" s="1079"/>
      <c r="J22" s="1079"/>
      <c r="K22" s="1080"/>
    </row>
    <row r="23" spans="1:12" ht="14.25" customHeight="1" x14ac:dyDescent="0.2">
      <c r="A23" s="248"/>
      <c r="B23" s="187" t="s">
        <v>157</v>
      </c>
      <c r="C23" s="263" t="s">
        <v>1425</v>
      </c>
      <c r="D23" s="263"/>
      <c r="E23" s="263"/>
      <c r="F23" s="264"/>
      <c r="G23" s="522"/>
      <c r="H23" s="1286"/>
      <c r="I23" s="1929"/>
      <c r="J23" s="1929"/>
      <c r="K23" s="1930"/>
    </row>
    <row r="24" spans="1:12" ht="14.25" customHeight="1" x14ac:dyDescent="0.2">
      <c r="A24" s="265"/>
      <c r="B24" s="30" t="s">
        <v>33</v>
      </c>
      <c r="C24" s="1116" t="s">
        <v>1426</v>
      </c>
      <c r="D24" s="1116"/>
      <c r="E24" s="1116"/>
      <c r="F24" s="1117"/>
      <c r="G24" s="418" t="s">
        <v>49</v>
      </c>
      <c r="H24" s="1289" t="s">
        <v>1427</v>
      </c>
      <c r="I24" s="1116"/>
      <c r="J24" s="1116"/>
      <c r="K24" s="1117"/>
    </row>
    <row r="25" spans="1:12" ht="14.25" customHeight="1" x14ac:dyDescent="0.2">
      <c r="A25" s="265"/>
      <c r="B25" s="30"/>
      <c r="C25" s="1116" t="s">
        <v>1428</v>
      </c>
      <c r="D25" s="1116"/>
      <c r="E25" s="1116"/>
      <c r="F25" s="1117"/>
      <c r="G25" s="418"/>
      <c r="H25" s="1293" t="s">
        <v>1429</v>
      </c>
      <c r="I25" s="1230"/>
      <c r="J25" s="1230"/>
      <c r="K25" s="1131"/>
    </row>
    <row r="26" spans="1:12" ht="14.25" customHeight="1" x14ac:dyDescent="0.2">
      <c r="A26" s="265"/>
      <c r="B26" s="30"/>
      <c r="C26" s="1116"/>
      <c r="D26" s="1116"/>
      <c r="E26" s="1116"/>
      <c r="F26" s="1117"/>
      <c r="G26" s="418"/>
      <c r="H26" s="1120" t="s">
        <v>1430</v>
      </c>
      <c r="I26" s="1115"/>
      <c r="J26" s="1115"/>
      <c r="K26" s="1122"/>
    </row>
    <row r="27" spans="1:12" ht="14.25" customHeight="1" x14ac:dyDescent="0.2">
      <c r="A27" s="265"/>
      <c r="B27" s="30"/>
      <c r="C27" s="1116"/>
      <c r="D27" s="1116"/>
      <c r="E27" s="1116"/>
      <c r="F27" s="1117"/>
      <c r="G27" s="418"/>
      <c r="H27" s="1624"/>
      <c r="I27" s="1624"/>
      <c r="J27" s="1624"/>
      <c r="K27" s="1624"/>
    </row>
    <row r="28" spans="1:12" ht="14.25" customHeight="1" x14ac:dyDescent="0.2">
      <c r="A28" s="265"/>
      <c r="B28" s="30" t="s">
        <v>157</v>
      </c>
      <c r="C28" s="1116" t="s">
        <v>1425</v>
      </c>
      <c r="D28" s="1116"/>
      <c r="E28" s="1116"/>
      <c r="F28" s="1117"/>
      <c r="G28" s="418"/>
      <c r="H28" s="1120"/>
      <c r="I28" s="1115"/>
      <c r="J28" s="1115"/>
      <c r="K28" s="1122"/>
    </row>
    <row r="29" spans="1:12" ht="14.25" customHeight="1" x14ac:dyDescent="0.2">
      <c r="A29" s="265"/>
      <c r="B29" s="30" t="s">
        <v>33</v>
      </c>
      <c r="C29" s="1116" t="s">
        <v>1431</v>
      </c>
      <c r="D29" s="1116"/>
      <c r="E29" s="1116"/>
      <c r="F29" s="1117"/>
      <c r="G29" s="418" t="s">
        <v>1432</v>
      </c>
      <c r="H29" s="1120" t="s">
        <v>1433</v>
      </c>
      <c r="I29" s="1115"/>
      <c r="J29" s="1115"/>
      <c r="K29" s="1122"/>
    </row>
    <row r="30" spans="1:12" ht="14.25" customHeight="1" x14ac:dyDescent="0.2">
      <c r="A30" s="265"/>
      <c r="B30" s="30"/>
      <c r="C30" s="1116" t="s">
        <v>1434</v>
      </c>
      <c r="D30" s="1116"/>
      <c r="E30" s="1116"/>
      <c r="F30" s="1117"/>
      <c r="G30" s="418"/>
      <c r="H30" s="1120" t="s">
        <v>1435</v>
      </c>
      <c r="I30" s="1115"/>
      <c r="J30" s="1115"/>
      <c r="K30" s="1122"/>
    </row>
    <row r="31" spans="1:12" ht="14.25" customHeight="1" x14ac:dyDescent="0.2">
      <c r="A31" s="265"/>
      <c r="B31" s="30"/>
      <c r="C31" s="1116"/>
      <c r="D31" s="1116"/>
      <c r="E31" s="1116"/>
      <c r="F31" s="1117"/>
      <c r="G31" s="418"/>
      <c r="H31" s="1120"/>
      <c r="I31" s="1115"/>
      <c r="J31" s="1115"/>
      <c r="K31" s="1122"/>
    </row>
    <row r="32" spans="1:12" ht="14.25" customHeight="1" x14ac:dyDescent="0.2">
      <c r="A32" s="265"/>
      <c r="B32" s="30"/>
      <c r="C32" s="1116"/>
      <c r="D32" s="1116"/>
      <c r="E32" s="1116"/>
      <c r="F32" s="1117"/>
      <c r="G32" s="418"/>
      <c r="H32" s="338"/>
      <c r="I32" s="385"/>
      <c r="J32" s="385"/>
      <c r="K32" s="339"/>
    </row>
    <row r="33" spans="1:11" ht="14.25" customHeight="1" x14ac:dyDescent="0.2">
      <c r="A33" s="265"/>
      <c r="B33" s="30"/>
      <c r="C33" s="1116"/>
      <c r="D33" s="1116"/>
      <c r="E33" s="1116"/>
      <c r="F33" s="1117"/>
      <c r="G33" s="418"/>
      <c r="H33" s="1289"/>
      <c r="I33" s="1828"/>
      <c r="J33" s="1828"/>
      <c r="K33" s="1829"/>
    </row>
    <row r="34" spans="1:11" ht="14.25" customHeight="1" x14ac:dyDescent="0.2">
      <c r="A34" s="265"/>
      <c r="B34" s="30" t="s">
        <v>157</v>
      </c>
      <c r="C34" s="1116" t="s">
        <v>1436</v>
      </c>
      <c r="D34" s="1116"/>
      <c r="E34" s="1116"/>
      <c r="F34" s="1117"/>
      <c r="G34" s="418"/>
      <c r="H34" s="1289"/>
      <c r="I34" s="1828"/>
      <c r="J34" s="1828"/>
      <c r="K34" s="1829"/>
    </row>
    <row r="35" spans="1:11" ht="14.25" customHeight="1" x14ac:dyDescent="0.2">
      <c r="A35" s="265"/>
      <c r="B35" s="30" t="s">
        <v>33</v>
      </c>
      <c r="C35" s="1116" t="s">
        <v>1437</v>
      </c>
      <c r="D35" s="1116"/>
      <c r="E35" s="1116"/>
      <c r="F35" s="1117"/>
      <c r="G35" s="418" t="s">
        <v>1438</v>
      </c>
      <c r="H35" s="1289" t="s">
        <v>1439</v>
      </c>
      <c r="I35" s="1828"/>
      <c r="J35" s="1828"/>
      <c r="K35" s="1829"/>
    </row>
    <row r="36" spans="1:11" ht="14.25" customHeight="1" x14ac:dyDescent="0.2">
      <c r="A36" s="265"/>
      <c r="B36" s="30"/>
      <c r="C36" s="1116" t="s">
        <v>1434</v>
      </c>
      <c r="D36" s="1116"/>
      <c r="E36" s="1116"/>
      <c r="F36" s="1117"/>
      <c r="G36" s="418"/>
      <c r="H36" s="374" t="s">
        <v>1440</v>
      </c>
      <c r="I36" s="611"/>
      <c r="J36" s="611"/>
      <c r="K36" s="612"/>
    </row>
    <row r="37" spans="1:11" ht="14.25" customHeight="1" x14ac:dyDescent="0.2">
      <c r="A37" s="265"/>
      <c r="B37" s="30"/>
      <c r="C37" s="1116"/>
      <c r="D37" s="1116"/>
      <c r="E37" s="1116"/>
      <c r="F37" s="1117"/>
      <c r="G37" s="418"/>
      <c r="H37" s="374" t="s">
        <v>1441</v>
      </c>
      <c r="I37" s="611"/>
      <c r="J37" s="611"/>
      <c r="K37" s="612"/>
    </row>
    <row r="38" spans="1:11" ht="14.25" customHeight="1" x14ac:dyDescent="0.2">
      <c r="A38" s="265"/>
      <c r="B38" s="30"/>
      <c r="C38" s="1116"/>
      <c r="D38" s="1116"/>
      <c r="E38" s="1116"/>
      <c r="F38" s="1117"/>
      <c r="G38" s="418"/>
      <c r="H38" s="374" t="s">
        <v>1442</v>
      </c>
      <c r="I38" s="611"/>
      <c r="J38" s="611"/>
      <c r="K38" s="612"/>
    </row>
    <row r="39" spans="1:11" ht="14.25" customHeight="1" x14ac:dyDescent="0.2">
      <c r="A39" s="265"/>
      <c r="B39" s="30"/>
      <c r="C39" s="1116"/>
      <c r="D39" s="1116"/>
      <c r="E39" s="1116"/>
      <c r="F39" s="1117"/>
      <c r="G39" s="418"/>
      <c r="H39" s="1289"/>
      <c r="I39" s="1828"/>
      <c r="J39" s="1828"/>
      <c r="K39" s="1829"/>
    </row>
    <row r="40" spans="1:11" ht="14.25" customHeight="1" x14ac:dyDescent="0.2">
      <c r="A40" s="265"/>
      <c r="B40" s="30" t="s">
        <v>157</v>
      </c>
      <c r="C40" s="1116" t="s">
        <v>1436</v>
      </c>
      <c r="D40" s="1116"/>
      <c r="E40" s="1116"/>
      <c r="F40" s="1117"/>
      <c r="G40" s="418"/>
      <c r="H40" s="1289"/>
      <c r="I40" s="1828"/>
      <c r="J40" s="1828"/>
      <c r="K40" s="1829"/>
    </row>
    <row r="41" spans="1:11" ht="14.25" customHeight="1" x14ac:dyDescent="0.2">
      <c r="A41" s="265"/>
      <c r="B41" s="30" t="s">
        <v>33</v>
      </c>
      <c r="C41" s="1116" t="s">
        <v>1443</v>
      </c>
      <c r="D41" s="1116"/>
      <c r="E41" s="1116"/>
      <c r="F41" s="1117"/>
      <c r="G41" s="418" t="s">
        <v>1042</v>
      </c>
      <c r="H41" s="1289" t="s">
        <v>1444</v>
      </c>
      <c r="I41" s="1828"/>
      <c r="J41" s="1828"/>
      <c r="K41" s="1829"/>
    </row>
    <row r="42" spans="1:11" ht="14.25" customHeight="1" x14ac:dyDescent="0.2">
      <c r="A42" s="265"/>
      <c r="B42" s="30"/>
      <c r="C42" s="1116" t="s">
        <v>1445</v>
      </c>
      <c r="D42" s="1116"/>
      <c r="E42" s="1116"/>
      <c r="F42" s="1117"/>
      <c r="G42" s="418"/>
      <c r="H42" s="374" t="s">
        <v>1446</v>
      </c>
      <c r="I42" s="611"/>
      <c r="J42" s="611"/>
      <c r="K42" s="612"/>
    </row>
    <row r="43" spans="1:11" ht="14.25" customHeight="1" x14ac:dyDescent="0.2">
      <c r="A43" s="265"/>
      <c r="B43" s="30"/>
      <c r="C43" s="1116"/>
      <c r="D43" s="1116"/>
      <c r="E43" s="1116"/>
      <c r="F43" s="1117"/>
      <c r="G43" s="418"/>
      <c r="H43" s="374" t="s">
        <v>1447</v>
      </c>
      <c r="I43" s="611"/>
      <c r="J43" s="611"/>
      <c r="K43" s="612"/>
    </row>
    <row r="44" spans="1:11" ht="14.25" customHeight="1" x14ac:dyDescent="0.2">
      <c r="A44" s="265"/>
      <c r="B44" s="30"/>
      <c r="C44" s="1116"/>
      <c r="D44" s="1116"/>
      <c r="E44" s="1116"/>
      <c r="F44" s="1117"/>
      <c r="G44" s="418"/>
      <c r="H44" s="1289"/>
      <c r="I44" s="1828"/>
      <c r="J44" s="1828"/>
      <c r="K44" s="1829"/>
    </row>
    <row r="45" spans="1:11" ht="14.25" customHeight="1" x14ac:dyDescent="0.2">
      <c r="A45" s="265"/>
      <c r="B45" s="30"/>
      <c r="C45" s="1116"/>
      <c r="D45" s="1116"/>
      <c r="E45" s="1116"/>
      <c r="F45" s="1117"/>
      <c r="G45" s="418"/>
      <c r="H45" s="374"/>
      <c r="I45" s="611"/>
      <c r="J45" s="611"/>
      <c r="K45" s="612"/>
    </row>
    <row r="46" spans="1:11" ht="14.25" customHeight="1" x14ac:dyDescent="0.2">
      <c r="A46" s="265"/>
      <c r="B46" s="30" t="s">
        <v>157</v>
      </c>
      <c r="C46" s="1116" t="s">
        <v>1448</v>
      </c>
      <c r="D46" s="1116"/>
      <c r="E46" s="1116"/>
      <c r="F46" s="1117"/>
      <c r="G46" s="418"/>
      <c r="H46" s="1289"/>
      <c r="I46" s="1828"/>
      <c r="J46" s="1828"/>
      <c r="K46" s="1829"/>
    </row>
    <row r="47" spans="1:11" ht="14.25" customHeight="1" x14ac:dyDescent="0.2">
      <c r="A47" s="265"/>
      <c r="B47" s="30" t="s">
        <v>33</v>
      </c>
      <c r="C47" s="1116" t="s">
        <v>1449</v>
      </c>
      <c r="D47" s="1116"/>
      <c r="E47" s="1116"/>
      <c r="F47" s="1117"/>
      <c r="G47" s="418" t="s">
        <v>1042</v>
      </c>
      <c r="H47" s="1289" t="s">
        <v>1450</v>
      </c>
      <c r="I47" s="1828"/>
      <c r="J47" s="1828"/>
      <c r="K47" s="1829"/>
    </row>
    <row r="48" spans="1:11" ht="14.25" customHeight="1" x14ac:dyDescent="0.2">
      <c r="A48" s="265"/>
      <c r="B48" s="30"/>
      <c r="C48" s="1116" t="s">
        <v>1434</v>
      </c>
      <c r="D48" s="1116"/>
      <c r="E48" s="1116"/>
      <c r="F48" s="1117"/>
      <c r="G48" s="418"/>
      <c r="H48" s="374" t="s">
        <v>1451</v>
      </c>
      <c r="I48" s="611"/>
      <c r="J48" s="611"/>
      <c r="K48" s="612"/>
    </row>
    <row r="49" spans="1:11" ht="14.25" customHeight="1" x14ac:dyDescent="0.2">
      <c r="A49" s="265"/>
      <c r="B49" s="30"/>
      <c r="C49" s="1116"/>
      <c r="D49" s="1116"/>
      <c r="E49" s="1116"/>
      <c r="F49" s="1117"/>
      <c r="G49" s="418"/>
      <c r="H49" s="374" t="s">
        <v>1452</v>
      </c>
      <c r="I49" s="611"/>
      <c r="J49" s="611"/>
      <c r="K49" s="612"/>
    </row>
    <row r="50" spans="1:11" ht="14.25" customHeight="1" x14ac:dyDescent="0.2">
      <c r="A50" s="265"/>
      <c r="B50" s="30"/>
      <c r="C50" s="1116"/>
      <c r="D50" s="1116"/>
      <c r="E50" s="1116"/>
      <c r="F50" s="1117"/>
      <c r="G50" s="418"/>
      <c r="H50" s="1120" t="s">
        <v>1453</v>
      </c>
      <c r="I50" s="1115"/>
      <c r="J50" s="1115"/>
      <c r="K50" s="1122"/>
    </row>
    <row r="51" spans="1:11" ht="14.25" customHeight="1" x14ac:dyDescent="0.2">
      <c r="A51" s="265"/>
      <c r="B51" s="30"/>
      <c r="C51" s="1116"/>
      <c r="D51" s="1116"/>
      <c r="E51" s="1116"/>
      <c r="F51" s="1117"/>
      <c r="G51" s="418"/>
      <c r="H51" s="338"/>
      <c r="I51" s="385"/>
      <c r="J51" s="385"/>
      <c r="K51" s="339"/>
    </row>
    <row r="52" spans="1:11" ht="14.25" customHeight="1" x14ac:dyDescent="0.2">
      <c r="A52" s="265"/>
      <c r="B52" s="30" t="s">
        <v>157</v>
      </c>
      <c r="C52" s="1116" t="s">
        <v>1436</v>
      </c>
      <c r="D52" s="1116"/>
      <c r="E52" s="1116"/>
      <c r="F52" s="1117"/>
      <c r="G52" s="418"/>
      <c r="H52" s="1289"/>
      <c r="I52" s="1828"/>
      <c r="J52" s="1828"/>
      <c r="K52" s="1829"/>
    </row>
    <row r="53" spans="1:11" ht="14.25" customHeight="1" x14ac:dyDescent="0.2">
      <c r="A53" s="265"/>
      <c r="B53" s="30" t="s">
        <v>33</v>
      </c>
      <c r="C53" s="1116" t="s">
        <v>1454</v>
      </c>
      <c r="D53" s="1116"/>
      <c r="E53" s="1116"/>
      <c r="F53" s="1117"/>
      <c r="G53" s="418" t="s">
        <v>1790</v>
      </c>
      <c r="H53" s="1289" t="s">
        <v>1455</v>
      </c>
      <c r="I53" s="1828"/>
      <c r="J53" s="1828"/>
      <c r="K53" s="1829"/>
    </row>
    <row r="54" spans="1:11" ht="14.25" customHeight="1" x14ac:dyDescent="0.2">
      <c r="A54" s="265"/>
      <c r="B54" s="30"/>
      <c r="C54" s="1116" t="s">
        <v>1434</v>
      </c>
      <c r="D54" s="1116"/>
      <c r="E54" s="1116"/>
      <c r="F54" s="1117"/>
      <c r="G54" s="418"/>
      <c r="H54" s="374" t="s">
        <v>1456</v>
      </c>
      <c r="I54" s="611"/>
      <c r="J54" s="611"/>
      <c r="K54" s="612"/>
    </row>
    <row r="55" spans="1:11" ht="14.25" customHeight="1" x14ac:dyDescent="0.2">
      <c r="A55" s="265"/>
      <c r="B55" s="30"/>
      <c r="C55" s="1116"/>
      <c r="D55" s="1116"/>
      <c r="E55" s="1116"/>
      <c r="F55" s="1117"/>
      <c r="G55" s="418"/>
      <c r="H55" s="374" t="s">
        <v>168</v>
      </c>
      <c r="I55" s="611"/>
      <c r="J55" s="611"/>
      <c r="K55" s="612"/>
    </row>
    <row r="56" spans="1:11" ht="14.25" customHeight="1" x14ac:dyDescent="0.2">
      <c r="A56" s="265"/>
      <c r="B56" s="30"/>
      <c r="C56" s="1116"/>
      <c r="D56" s="1116"/>
      <c r="E56" s="1116"/>
      <c r="F56" s="1117"/>
      <c r="G56" s="418"/>
      <c r="H56" s="1120"/>
      <c r="I56" s="1312"/>
      <c r="J56" s="1312"/>
      <c r="K56" s="1313"/>
    </row>
    <row r="57" spans="1:11" ht="14.25" customHeight="1" x14ac:dyDescent="0.2">
      <c r="A57" s="399"/>
      <c r="B57" s="32"/>
      <c r="C57" s="1541"/>
      <c r="D57" s="1541"/>
      <c r="E57" s="1541"/>
      <c r="F57" s="1542"/>
      <c r="G57" s="260"/>
      <c r="H57" s="1887"/>
      <c r="I57" s="1888"/>
      <c r="J57" s="1888"/>
      <c r="K57" s="1889"/>
    </row>
  </sheetData>
  <mergeCells count="81">
    <mergeCell ref="C55:F55"/>
    <mergeCell ref="C56:F56"/>
    <mergeCell ref="H56:K56"/>
    <mergeCell ref="C57:F57"/>
    <mergeCell ref="H57:K57"/>
    <mergeCell ref="C54:F54"/>
    <mergeCell ref="C47:F47"/>
    <mergeCell ref="H47:K47"/>
    <mergeCell ref="C48:F48"/>
    <mergeCell ref="C49:F49"/>
    <mergeCell ref="C50:F50"/>
    <mergeCell ref="H50:K50"/>
    <mergeCell ref="C51:F51"/>
    <mergeCell ref="C52:F52"/>
    <mergeCell ref="H52:K52"/>
    <mergeCell ref="C53:F53"/>
    <mergeCell ref="H53:K53"/>
    <mergeCell ref="C46:F46"/>
    <mergeCell ref="H46:K46"/>
    <mergeCell ref="C38:F38"/>
    <mergeCell ref="C39:F39"/>
    <mergeCell ref="H39:K39"/>
    <mergeCell ref="C40:F40"/>
    <mergeCell ref="H40:K40"/>
    <mergeCell ref="C41:F41"/>
    <mergeCell ref="H41:K41"/>
    <mergeCell ref="C42:F42"/>
    <mergeCell ref="C43:F43"/>
    <mergeCell ref="C44:F44"/>
    <mergeCell ref="H44:K44"/>
    <mergeCell ref="C45:F45"/>
    <mergeCell ref="C37:F37"/>
    <mergeCell ref="C30:F30"/>
    <mergeCell ref="H30:K30"/>
    <mergeCell ref="C31:F31"/>
    <mergeCell ref="H31:K31"/>
    <mergeCell ref="C32:F32"/>
    <mergeCell ref="C33:F33"/>
    <mergeCell ref="H33:K33"/>
    <mergeCell ref="C34:F34"/>
    <mergeCell ref="H34:K34"/>
    <mergeCell ref="C35:F35"/>
    <mergeCell ref="H35:K35"/>
    <mergeCell ref="C36:F36"/>
    <mergeCell ref="C27:F27"/>
    <mergeCell ref="H27:K27"/>
    <mergeCell ref="C28:F28"/>
    <mergeCell ref="H28:K28"/>
    <mergeCell ref="C29:F29"/>
    <mergeCell ref="H29:K29"/>
    <mergeCell ref="C24:F24"/>
    <mergeCell ref="H24:K24"/>
    <mergeCell ref="C25:F25"/>
    <mergeCell ref="H25:K25"/>
    <mergeCell ref="C26:F26"/>
    <mergeCell ref="H26:K26"/>
    <mergeCell ref="H23:K23"/>
    <mergeCell ref="B16:F16"/>
    <mergeCell ref="B17:F17"/>
    <mergeCell ref="B18:C18"/>
    <mergeCell ref="D18:K18"/>
    <mergeCell ref="D19:K19"/>
    <mergeCell ref="B20:C20"/>
    <mergeCell ref="D20:K20"/>
    <mergeCell ref="B21:C21"/>
    <mergeCell ref="D21:E21"/>
    <mergeCell ref="H21:K21"/>
    <mergeCell ref="B22:F22"/>
    <mergeCell ref="H22:K22"/>
    <mergeCell ref="B15:F15"/>
    <mergeCell ref="A1:K1"/>
    <mergeCell ref="A3:I3"/>
    <mergeCell ref="A5:K5"/>
    <mergeCell ref="B6:K6"/>
    <mergeCell ref="B7:K7"/>
    <mergeCell ref="A8:K8"/>
    <mergeCell ref="B9:K9"/>
    <mergeCell ref="B10:D10"/>
    <mergeCell ref="B11:D11"/>
    <mergeCell ref="B12:D12"/>
    <mergeCell ref="B13:D13"/>
  </mergeCells>
  <phoneticPr fontId="3"/>
  <printOptions horizontalCentered="1"/>
  <pageMargins left="0.59055118110236227" right="0.59055118110236227" top="0.59055118110236227" bottom="0.59055118110236227" header="0.39370078740157483" footer="0.39370078740157483"/>
  <pageSetup paperSize="9" scale="93" fitToWidth="0" fitToHeight="0"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16B99-3379-456C-B541-C11DB1DB91AC}">
  <sheetPr>
    <tabColor theme="8" tint="0.59999389629810485"/>
  </sheetPr>
  <dimension ref="A1:L52"/>
  <sheetViews>
    <sheetView view="pageBreakPreview" zoomScaleNormal="130" zoomScaleSheetLayoutView="100" workbookViewId="0">
      <selection activeCell="T17" sqref="T17"/>
    </sheetView>
  </sheetViews>
  <sheetFormatPr defaultColWidth="9" defaultRowHeight="13.2" x14ac:dyDescent="0.2"/>
  <cols>
    <col min="1" max="1" width="17.77734375" style="217" customWidth="1"/>
    <col min="2" max="4" width="3.44140625" style="217" customWidth="1"/>
    <col min="5" max="6" width="9.109375" style="217" customWidth="1"/>
    <col min="7" max="7" width="10" style="217" customWidth="1"/>
    <col min="8" max="10" width="9.109375" style="217" customWidth="1"/>
    <col min="11" max="11" width="13.33203125" style="217" customWidth="1"/>
    <col min="12" max="13" width="3.6640625" style="217" customWidth="1"/>
    <col min="14" max="14" width="3.33203125" style="217" bestFit="1" customWidth="1"/>
    <col min="15" max="15" width="2.21875" style="217" customWidth="1"/>
    <col min="16" max="16" width="4.44140625" style="217" bestFit="1" customWidth="1"/>
    <col min="17" max="17" width="2.44140625" style="217" bestFit="1" customWidth="1"/>
    <col min="18" max="18" width="4.44140625" style="217" bestFit="1" customWidth="1"/>
    <col min="19" max="21" width="9" style="217" customWidth="1"/>
    <col min="22" max="16384" width="9" style="217"/>
  </cols>
  <sheetData>
    <row r="1" spans="1:12" ht="18" customHeight="1" x14ac:dyDescent="0.2">
      <c r="A1" s="1060" t="s">
        <v>138</v>
      </c>
      <c r="B1" s="1060"/>
      <c r="C1" s="1060"/>
      <c r="D1" s="1060"/>
      <c r="E1" s="1060"/>
      <c r="F1" s="1060"/>
      <c r="G1" s="1060"/>
      <c r="H1" s="1060"/>
      <c r="I1" s="1060"/>
      <c r="J1" s="1060"/>
      <c r="K1" s="1060"/>
    </row>
    <row r="2" spans="1:12" ht="13.5" customHeight="1" x14ac:dyDescent="0.2"/>
    <row r="3" spans="1:12" ht="18" customHeight="1" x14ac:dyDescent="0.2">
      <c r="A3" s="1061" t="s">
        <v>1457</v>
      </c>
      <c r="B3" s="1061"/>
      <c r="C3" s="1061"/>
      <c r="D3" s="1061"/>
      <c r="E3" s="1061"/>
      <c r="F3" s="1061"/>
      <c r="G3" s="1061"/>
      <c r="H3" s="1061"/>
      <c r="I3" s="1061"/>
      <c r="J3" s="218"/>
      <c r="K3" s="3"/>
    </row>
    <row r="4" spans="1:12" ht="13.5" customHeight="1" x14ac:dyDescent="0.2"/>
    <row r="5" spans="1:12" ht="17.25" customHeight="1" x14ac:dyDescent="0.2">
      <c r="A5" s="1220" t="s">
        <v>140</v>
      </c>
      <c r="B5" s="1221"/>
      <c r="C5" s="1221"/>
      <c r="D5" s="1221"/>
      <c r="E5" s="1221"/>
      <c r="F5" s="1221"/>
      <c r="G5" s="1221"/>
      <c r="H5" s="1221"/>
      <c r="I5" s="1221"/>
      <c r="J5" s="1221"/>
      <c r="K5" s="1222"/>
    </row>
    <row r="6" spans="1:12" ht="3" customHeight="1" x14ac:dyDescent="0.2">
      <c r="A6" s="4"/>
      <c r="B6" s="1083"/>
      <c r="C6" s="1095"/>
      <c r="D6" s="1095"/>
      <c r="E6" s="1095"/>
      <c r="F6" s="1095"/>
      <c r="G6" s="1095"/>
      <c r="H6" s="1095"/>
      <c r="I6" s="1095"/>
      <c r="J6" s="1095"/>
      <c r="K6" s="1255"/>
      <c r="L6" s="217" t="s">
        <v>143</v>
      </c>
    </row>
    <row r="7" spans="1:12" ht="30" customHeight="1" x14ac:dyDescent="0.2">
      <c r="A7" s="348" t="s">
        <v>171</v>
      </c>
      <c r="B7" s="1238" t="s">
        <v>1458</v>
      </c>
      <c r="C7" s="1239"/>
      <c r="D7" s="1239"/>
      <c r="E7" s="1239"/>
      <c r="F7" s="1239"/>
      <c r="G7" s="1239"/>
      <c r="H7" s="1239"/>
      <c r="I7" s="1239"/>
      <c r="J7" s="1239"/>
      <c r="K7" s="1240"/>
      <c r="L7" s="217" t="s">
        <v>143</v>
      </c>
    </row>
    <row r="8" spans="1:12" ht="17.25" customHeight="1" x14ac:dyDescent="0.2">
      <c r="A8" s="1220" t="s">
        <v>144</v>
      </c>
      <c r="B8" s="1221"/>
      <c r="C8" s="1221"/>
      <c r="D8" s="1221"/>
      <c r="E8" s="1221"/>
      <c r="F8" s="1221"/>
      <c r="G8" s="1221"/>
      <c r="H8" s="1221"/>
      <c r="I8" s="1221"/>
      <c r="J8" s="1221"/>
      <c r="K8" s="1222"/>
    </row>
    <row r="9" spans="1:12" ht="17.25" customHeight="1" x14ac:dyDescent="0.2">
      <c r="A9" s="247" t="s">
        <v>145</v>
      </c>
      <c r="B9" s="1173" t="s">
        <v>1805</v>
      </c>
      <c r="C9" s="1226"/>
      <c r="D9" s="1226"/>
      <c r="E9" s="1226"/>
      <c r="F9" s="1226"/>
      <c r="G9" s="1226"/>
      <c r="H9" s="1226"/>
      <c r="I9" s="1226"/>
      <c r="J9" s="1226"/>
      <c r="K9" s="1227"/>
    </row>
    <row r="10" spans="1:12" ht="17.25" customHeight="1" x14ac:dyDescent="0.2">
      <c r="A10" s="247" t="s">
        <v>146</v>
      </c>
      <c r="B10" s="1931"/>
      <c r="C10" s="1931"/>
      <c r="D10" s="1931"/>
      <c r="E10" s="368" t="s">
        <v>147</v>
      </c>
      <c r="F10" s="260" t="s">
        <v>10</v>
      </c>
      <c r="G10" s="30" t="s">
        <v>1459</v>
      </c>
      <c r="H10" s="242"/>
      <c r="I10" s="613"/>
      <c r="J10" s="242"/>
      <c r="K10" s="388"/>
    </row>
    <row r="11" spans="1:12" ht="17.25" customHeight="1" x14ac:dyDescent="0.2">
      <c r="A11" s="248"/>
      <c r="B11" s="1077" t="s">
        <v>11</v>
      </c>
      <c r="C11" s="1077"/>
      <c r="D11" s="1077"/>
      <c r="E11" s="475">
        <v>20</v>
      </c>
      <c r="F11" s="439">
        <v>7</v>
      </c>
      <c r="G11" s="152"/>
      <c r="H11" s="435"/>
      <c r="I11" s="435"/>
      <c r="J11" s="435"/>
      <c r="K11" s="388"/>
    </row>
    <row r="12" spans="1:12" ht="17.25" customHeight="1" x14ac:dyDescent="0.2">
      <c r="A12" s="248"/>
      <c r="B12" s="1077" t="s">
        <v>12</v>
      </c>
      <c r="C12" s="1077"/>
      <c r="D12" s="1077"/>
      <c r="E12" s="475">
        <v>18</v>
      </c>
      <c r="F12" s="439">
        <v>5</v>
      </c>
      <c r="G12" s="152"/>
      <c r="H12" s="435"/>
      <c r="I12" s="435"/>
      <c r="J12" s="435"/>
      <c r="K12" s="388"/>
    </row>
    <row r="13" spans="1:12" ht="17.25" customHeight="1" x14ac:dyDescent="0.2">
      <c r="A13" s="248"/>
      <c r="B13" s="1885" t="s">
        <v>13</v>
      </c>
      <c r="C13" s="1885"/>
      <c r="D13" s="1885"/>
      <c r="E13" s="214">
        <f>IF(OR(E11="",E11=0),"",E12/E11*100)</f>
        <v>90</v>
      </c>
      <c r="F13" s="15">
        <f>IF(OR(F11="",F11=0),"",F12/F11*100)</f>
        <v>71.428571428571431</v>
      </c>
      <c r="G13" s="85"/>
      <c r="H13" s="87"/>
      <c r="I13" s="87"/>
      <c r="J13" s="87"/>
      <c r="K13" s="388"/>
    </row>
    <row r="14" spans="1:12" ht="17.25" customHeight="1" x14ac:dyDescent="0.2">
      <c r="A14" s="248"/>
      <c r="B14" s="357"/>
      <c r="C14" s="358"/>
      <c r="D14" s="358"/>
      <c r="E14" s="86"/>
      <c r="F14" s="86"/>
      <c r="G14" s="473"/>
      <c r="H14" s="473"/>
      <c r="I14" s="473"/>
      <c r="J14" s="87"/>
      <c r="K14" s="388"/>
    </row>
    <row r="15" spans="1:12" ht="17.25" customHeight="1" x14ac:dyDescent="0.2">
      <c r="A15" s="248"/>
      <c r="B15" s="1074"/>
      <c r="C15" s="1075"/>
      <c r="D15" s="1075"/>
      <c r="E15" s="1075"/>
      <c r="F15" s="1076"/>
      <c r="G15" s="485" t="s">
        <v>14</v>
      </c>
      <c r="H15" s="52" t="s">
        <v>10</v>
      </c>
      <c r="I15" s="52" t="s">
        <v>15</v>
      </c>
      <c r="J15" s="266"/>
      <c r="K15" s="388"/>
    </row>
    <row r="16" spans="1:12" ht="17.25" customHeight="1" x14ac:dyDescent="0.2">
      <c r="A16" s="248"/>
      <c r="B16" s="1105" t="s">
        <v>135</v>
      </c>
      <c r="C16" s="1106"/>
      <c r="D16" s="1106"/>
      <c r="E16" s="1106"/>
      <c r="F16" s="1107"/>
      <c r="G16" s="608">
        <v>91.2</v>
      </c>
      <c r="H16" s="608">
        <v>98</v>
      </c>
      <c r="I16" s="577">
        <f>IF(G16="","",G16-H16)</f>
        <v>-6.7999999999999972</v>
      </c>
      <c r="J16" s="266"/>
      <c r="K16" s="388"/>
    </row>
    <row r="17" spans="1:12" ht="17.25" customHeight="1" x14ac:dyDescent="0.2">
      <c r="A17" s="392"/>
      <c r="B17" s="1108" t="s">
        <v>136</v>
      </c>
      <c r="C17" s="1109"/>
      <c r="D17" s="1109"/>
      <c r="E17" s="1109"/>
      <c r="F17" s="1110"/>
      <c r="G17" s="608">
        <v>4.8</v>
      </c>
      <c r="H17" s="470">
        <v>4.8</v>
      </c>
      <c r="I17" s="577">
        <f>IF(G17="","",G17-H17)</f>
        <v>0</v>
      </c>
      <c r="J17" s="393"/>
      <c r="K17" s="394"/>
      <c r="L17" s="270"/>
    </row>
    <row r="18" spans="1:12" s="21" customFormat="1" ht="17.25" customHeight="1" x14ac:dyDescent="0.2">
      <c r="A18" s="47" t="s">
        <v>18</v>
      </c>
      <c r="B18" s="1199" t="s">
        <v>19</v>
      </c>
      <c r="C18" s="1200"/>
      <c r="D18" s="1087" t="s">
        <v>1460</v>
      </c>
      <c r="E18" s="1088"/>
      <c r="F18" s="1088"/>
      <c r="G18" s="1088"/>
      <c r="H18" s="1088"/>
      <c r="I18" s="1088"/>
      <c r="J18" s="1088"/>
      <c r="K18" s="1089"/>
      <c r="L18" s="609"/>
    </row>
    <row r="19" spans="1:12" s="21" customFormat="1" ht="17.25" customHeight="1" x14ac:dyDescent="0.2">
      <c r="A19" s="91"/>
      <c r="B19" s="24"/>
      <c r="C19" s="25"/>
      <c r="D19" s="1270" t="s">
        <v>1461</v>
      </c>
      <c r="E19" s="1271"/>
      <c r="F19" s="1271"/>
      <c r="G19" s="1271"/>
      <c r="H19" s="1271"/>
      <c r="I19" s="1271"/>
      <c r="J19" s="1271"/>
      <c r="K19" s="1272"/>
      <c r="L19" s="609"/>
    </row>
    <row r="20" spans="1:12" s="21" customFormat="1" ht="17.25" customHeight="1" x14ac:dyDescent="0.2">
      <c r="A20" s="91"/>
      <c r="B20" s="351"/>
      <c r="C20" s="352"/>
      <c r="D20" s="1932"/>
      <c r="E20" s="1933"/>
      <c r="F20" s="1933"/>
      <c r="G20" s="1933"/>
      <c r="H20" s="1933"/>
      <c r="I20" s="1933"/>
      <c r="J20" s="1933"/>
      <c r="K20" s="1934"/>
      <c r="L20" s="610"/>
    </row>
    <row r="21" spans="1:12" ht="17.25" customHeight="1" x14ac:dyDescent="0.2">
      <c r="A21" s="92"/>
      <c r="B21" s="1171" t="s">
        <v>20</v>
      </c>
      <c r="C21" s="1172"/>
      <c r="D21" s="1092" t="s">
        <v>298</v>
      </c>
      <c r="E21" s="1093"/>
      <c r="F21" s="1093"/>
      <c r="G21" s="1093"/>
      <c r="H21" s="1093"/>
      <c r="I21" s="1093"/>
      <c r="J21" s="1093"/>
      <c r="K21" s="1094"/>
      <c r="L21" s="270"/>
    </row>
    <row r="22" spans="1:12" ht="17.25" customHeight="1" x14ac:dyDescent="0.2">
      <c r="A22" s="244" t="s">
        <v>153</v>
      </c>
      <c r="B22" s="1077" t="s">
        <v>22</v>
      </c>
      <c r="C22" s="1077"/>
      <c r="D22" s="1503">
        <v>2</v>
      </c>
      <c r="E22" s="1505"/>
      <c r="F22" s="52" t="s">
        <v>23</v>
      </c>
      <c r="G22" s="459" t="s">
        <v>1462</v>
      </c>
      <c r="H22" s="1114" t="s">
        <v>24</v>
      </c>
      <c r="I22" s="1114"/>
      <c r="J22" s="1114"/>
      <c r="K22" s="1114"/>
    </row>
    <row r="23" spans="1:12" ht="17.25" customHeight="1" x14ac:dyDescent="0.2">
      <c r="A23" s="247" t="s">
        <v>156</v>
      </c>
      <c r="B23" s="1078" t="s">
        <v>26</v>
      </c>
      <c r="C23" s="1079"/>
      <c r="D23" s="1079"/>
      <c r="E23" s="1079"/>
      <c r="F23" s="1080"/>
      <c r="G23" s="355" t="s">
        <v>27</v>
      </c>
      <c r="H23" s="1078" t="s">
        <v>28</v>
      </c>
      <c r="I23" s="1079"/>
      <c r="J23" s="1079"/>
      <c r="K23" s="1080"/>
    </row>
    <row r="24" spans="1:12" ht="14.25" customHeight="1" x14ac:dyDescent="0.2">
      <c r="A24" s="248"/>
      <c r="B24" s="187" t="s">
        <v>157</v>
      </c>
      <c r="C24" s="263" t="s">
        <v>1425</v>
      </c>
      <c r="D24" s="263"/>
      <c r="E24" s="263"/>
      <c r="F24" s="264"/>
      <c r="G24" s="522"/>
      <c r="H24" s="1286"/>
      <c r="I24" s="1929"/>
      <c r="J24" s="1929"/>
      <c r="K24" s="1930"/>
    </row>
    <row r="25" spans="1:12" ht="14.25" customHeight="1" x14ac:dyDescent="0.2">
      <c r="A25" s="265"/>
      <c r="B25" s="30" t="s">
        <v>33</v>
      </c>
      <c r="C25" s="1116" t="s">
        <v>1463</v>
      </c>
      <c r="D25" s="1116"/>
      <c r="E25" s="1116"/>
      <c r="F25" s="1117"/>
      <c r="G25" s="418" t="s">
        <v>47</v>
      </c>
      <c r="H25" s="1289" t="s">
        <v>1464</v>
      </c>
      <c r="I25" s="1116"/>
      <c r="J25" s="1116"/>
      <c r="K25" s="1117"/>
    </row>
    <row r="26" spans="1:12" ht="14.25" customHeight="1" x14ac:dyDescent="0.2">
      <c r="A26" s="265"/>
      <c r="B26" s="30"/>
      <c r="C26" s="1116" t="s">
        <v>1465</v>
      </c>
      <c r="D26" s="1116"/>
      <c r="E26" s="1116"/>
      <c r="F26" s="1117"/>
      <c r="G26" s="418"/>
      <c r="H26" s="1289" t="s">
        <v>1466</v>
      </c>
      <c r="I26" s="1116"/>
      <c r="J26" s="1116"/>
      <c r="K26" s="1117"/>
    </row>
    <row r="27" spans="1:12" ht="14.25" customHeight="1" x14ac:dyDescent="0.2">
      <c r="A27" s="265"/>
      <c r="B27" s="30"/>
      <c r="C27" s="1116"/>
      <c r="D27" s="1116"/>
      <c r="E27" s="1116"/>
      <c r="F27" s="1117"/>
      <c r="G27" s="418"/>
      <c r="H27" s="1289" t="s">
        <v>1467</v>
      </c>
      <c r="I27" s="1116"/>
      <c r="J27" s="1116"/>
      <c r="K27" s="1117"/>
    </row>
    <row r="28" spans="1:12" ht="14.25" customHeight="1" x14ac:dyDescent="0.2">
      <c r="A28" s="265"/>
      <c r="B28" s="30"/>
      <c r="C28" s="1116"/>
      <c r="D28" s="1116"/>
      <c r="E28" s="1116"/>
      <c r="F28" s="1117"/>
      <c r="G28" s="418"/>
      <c r="H28" s="1289" t="s">
        <v>1468</v>
      </c>
      <c r="I28" s="1116"/>
      <c r="J28" s="1116"/>
      <c r="K28" s="1117"/>
    </row>
    <row r="29" spans="1:12" ht="14.25" customHeight="1" x14ac:dyDescent="0.2">
      <c r="A29" s="265"/>
      <c r="B29" s="30"/>
      <c r="C29" s="423"/>
      <c r="D29" s="423"/>
      <c r="E29" s="423"/>
      <c r="F29" s="363"/>
      <c r="G29" s="418"/>
      <c r="H29" s="374"/>
      <c r="I29" s="423"/>
      <c r="J29" s="423"/>
      <c r="K29" s="363"/>
    </row>
    <row r="30" spans="1:12" ht="14.25" customHeight="1" x14ac:dyDescent="0.2">
      <c r="A30" s="265"/>
      <c r="B30" s="30" t="s">
        <v>157</v>
      </c>
      <c r="C30" s="1116" t="s">
        <v>1436</v>
      </c>
      <c r="D30" s="1116"/>
      <c r="E30" s="1116"/>
      <c r="F30" s="1117"/>
      <c r="G30" s="418"/>
      <c r="H30" s="270"/>
      <c r="K30" s="404"/>
    </row>
    <row r="31" spans="1:12" ht="14.25" customHeight="1" x14ac:dyDescent="0.2">
      <c r="A31" s="265"/>
      <c r="B31" s="30" t="s">
        <v>33</v>
      </c>
      <c r="C31" s="1116" t="s">
        <v>1469</v>
      </c>
      <c r="D31" s="1116"/>
      <c r="E31" s="1116"/>
      <c r="F31" s="1117"/>
      <c r="G31" s="418" t="s">
        <v>1470</v>
      </c>
      <c r="H31" s="1120" t="s">
        <v>1471</v>
      </c>
      <c r="I31" s="1115"/>
      <c r="J31" s="1115"/>
      <c r="K31" s="1122"/>
    </row>
    <row r="32" spans="1:12" ht="14.25" customHeight="1" x14ac:dyDescent="0.2">
      <c r="A32" s="265"/>
      <c r="B32" s="30"/>
      <c r="C32" s="1116" t="s">
        <v>1472</v>
      </c>
      <c r="D32" s="1116"/>
      <c r="E32" s="1116"/>
      <c r="F32" s="1117"/>
      <c r="G32" s="418"/>
      <c r="H32" s="1120" t="s">
        <v>1473</v>
      </c>
      <c r="I32" s="1115"/>
      <c r="J32" s="1115"/>
      <c r="K32" s="1122"/>
    </row>
    <row r="33" spans="1:11" ht="14.25" customHeight="1" x14ac:dyDescent="0.2">
      <c r="A33" s="265"/>
      <c r="B33" s="30"/>
      <c r="C33" s="1116" t="s">
        <v>1474</v>
      </c>
      <c r="D33" s="1116"/>
      <c r="E33" s="1116"/>
      <c r="F33" s="1117"/>
      <c r="G33" s="418"/>
      <c r="H33" s="1120" t="s">
        <v>1475</v>
      </c>
      <c r="I33" s="1115"/>
      <c r="J33" s="1115"/>
      <c r="K33" s="1122"/>
    </row>
    <row r="34" spans="1:11" ht="14.25" customHeight="1" x14ac:dyDescent="0.2">
      <c r="A34" s="265"/>
      <c r="B34" s="30"/>
      <c r="C34" s="1116"/>
      <c r="D34" s="1116"/>
      <c r="E34" s="1116"/>
      <c r="F34" s="1117"/>
      <c r="G34" s="418"/>
      <c r="H34" s="1120" t="s">
        <v>1476</v>
      </c>
      <c r="I34" s="1312"/>
      <c r="J34" s="1312"/>
      <c r="K34" s="1313"/>
    </row>
    <row r="35" spans="1:11" ht="14.25" customHeight="1" x14ac:dyDescent="0.2">
      <c r="A35" s="265"/>
      <c r="B35" s="30"/>
      <c r="C35" s="1116"/>
      <c r="D35" s="1116"/>
      <c r="E35" s="1116"/>
      <c r="F35" s="1117"/>
      <c r="G35" s="418"/>
      <c r="H35" s="1289" t="s">
        <v>1477</v>
      </c>
      <c r="I35" s="1828"/>
      <c r="J35" s="1828"/>
      <c r="K35" s="1829"/>
    </row>
    <row r="36" spans="1:11" ht="14.25" customHeight="1" x14ac:dyDescent="0.2">
      <c r="A36" s="265"/>
      <c r="B36" s="30"/>
      <c r="C36" s="1116"/>
      <c r="D36" s="1116"/>
      <c r="E36" s="1116"/>
      <c r="F36" s="1117"/>
      <c r="G36" s="418"/>
      <c r="H36" s="1289" t="s">
        <v>1478</v>
      </c>
      <c r="I36" s="1828"/>
      <c r="J36" s="1828"/>
      <c r="K36" s="1829"/>
    </row>
    <row r="37" spans="1:11" ht="14.25" customHeight="1" x14ac:dyDescent="0.2">
      <c r="A37" s="265"/>
      <c r="B37" s="30"/>
      <c r="C37" s="1116"/>
      <c r="D37" s="1116"/>
      <c r="E37" s="1116"/>
      <c r="F37" s="1117"/>
      <c r="G37" s="418"/>
      <c r="H37" s="1289" t="s">
        <v>1479</v>
      </c>
      <c r="I37" s="1828"/>
      <c r="J37" s="1828"/>
      <c r="K37" s="1829"/>
    </row>
    <row r="38" spans="1:11" ht="14.25" customHeight="1" x14ac:dyDescent="0.2">
      <c r="A38" s="265"/>
      <c r="B38" s="30"/>
      <c r="C38" s="1116"/>
      <c r="D38" s="1116"/>
      <c r="E38" s="1116"/>
      <c r="F38" s="1117"/>
      <c r="G38" s="418"/>
      <c r="H38" s="374"/>
      <c r="I38" s="611"/>
      <c r="J38" s="611"/>
      <c r="K38" s="612"/>
    </row>
    <row r="39" spans="1:11" ht="14.25" customHeight="1" x14ac:dyDescent="0.2">
      <c r="A39" s="265"/>
      <c r="B39" s="30" t="s">
        <v>157</v>
      </c>
      <c r="C39" s="1116" t="s">
        <v>1448</v>
      </c>
      <c r="D39" s="1116"/>
      <c r="E39" s="1116"/>
      <c r="F39" s="1117"/>
      <c r="G39" s="418"/>
      <c r="H39" s="374"/>
      <c r="I39" s="611"/>
      <c r="J39" s="611"/>
      <c r="K39" s="612"/>
    </row>
    <row r="40" spans="1:11" ht="14.25" customHeight="1" x14ac:dyDescent="0.2">
      <c r="A40" s="265"/>
      <c r="B40" s="30" t="s">
        <v>33</v>
      </c>
      <c r="C40" s="1116" t="s">
        <v>1480</v>
      </c>
      <c r="D40" s="1116"/>
      <c r="E40" s="1116"/>
      <c r="F40" s="1117"/>
      <c r="G40" s="418" t="s">
        <v>1481</v>
      </c>
      <c r="H40" s="1778" t="s">
        <v>1482</v>
      </c>
      <c r="I40" s="1935"/>
      <c r="J40" s="1935"/>
      <c r="K40" s="1936"/>
    </row>
    <row r="41" spans="1:11" ht="14.25" customHeight="1" x14ac:dyDescent="0.2">
      <c r="A41" s="265"/>
      <c r="B41" s="30"/>
      <c r="C41" s="1116" t="s">
        <v>1483</v>
      </c>
      <c r="D41" s="1116"/>
      <c r="E41" s="1116"/>
      <c r="F41" s="1117"/>
      <c r="G41" s="418"/>
      <c r="H41" s="1778" t="s">
        <v>1484</v>
      </c>
      <c r="I41" s="1935"/>
      <c r="J41" s="1935"/>
      <c r="K41" s="1936"/>
    </row>
    <row r="42" spans="1:11" ht="14.25" customHeight="1" x14ac:dyDescent="0.2">
      <c r="A42" s="265"/>
      <c r="B42" s="30"/>
      <c r="C42" s="1116" t="s">
        <v>1485</v>
      </c>
      <c r="D42" s="1116"/>
      <c r="E42" s="1116"/>
      <c r="F42" s="1117"/>
      <c r="H42" s="1778" t="s">
        <v>1486</v>
      </c>
      <c r="I42" s="1935"/>
      <c r="J42" s="1935"/>
      <c r="K42" s="1936"/>
    </row>
    <row r="43" spans="1:11" ht="14.25" customHeight="1" x14ac:dyDescent="0.2">
      <c r="A43" s="265"/>
      <c r="B43" s="30"/>
      <c r="C43" s="1116"/>
      <c r="D43" s="1116"/>
      <c r="E43" s="1116"/>
      <c r="F43" s="1117"/>
      <c r="G43" s="418"/>
      <c r="H43" s="1778" t="s">
        <v>1487</v>
      </c>
      <c r="I43" s="1937"/>
      <c r="J43" s="1937"/>
      <c r="K43" s="1938"/>
    </row>
    <row r="44" spans="1:11" ht="14.25" customHeight="1" x14ac:dyDescent="0.2">
      <c r="A44" s="265"/>
      <c r="B44" s="30"/>
      <c r="C44" s="1116"/>
      <c r="D44" s="1116"/>
      <c r="E44" s="1116"/>
      <c r="F44" s="1117"/>
      <c r="G44" s="418"/>
      <c r="H44" s="1778" t="s">
        <v>1488</v>
      </c>
      <c r="I44" s="1937"/>
      <c r="J44" s="1937"/>
      <c r="K44" s="1938"/>
    </row>
    <row r="45" spans="1:11" ht="14.25" customHeight="1" x14ac:dyDescent="0.2">
      <c r="A45" s="265"/>
      <c r="B45" s="30"/>
      <c r="C45" s="1116"/>
      <c r="D45" s="1116"/>
      <c r="E45" s="1116"/>
      <c r="F45" s="1117"/>
      <c r="G45" s="418"/>
      <c r="H45" s="1778" t="s">
        <v>1489</v>
      </c>
      <c r="I45" s="1935"/>
      <c r="J45" s="1935"/>
      <c r="K45" s="1936"/>
    </row>
    <row r="46" spans="1:11" ht="14.25" customHeight="1" x14ac:dyDescent="0.2">
      <c r="A46" s="265"/>
      <c r="B46" s="30"/>
      <c r="C46" s="1116"/>
      <c r="D46" s="1116"/>
      <c r="E46" s="1116"/>
      <c r="F46" s="1117"/>
      <c r="G46" s="418"/>
      <c r="H46" s="614" t="s">
        <v>1490</v>
      </c>
      <c r="I46" s="615"/>
      <c r="J46" s="615"/>
      <c r="K46" s="616"/>
    </row>
    <row r="47" spans="1:11" ht="14.25" customHeight="1" x14ac:dyDescent="0.2">
      <c r="A47" s="265"/>
      <c r="B47" s="30"/>
      <c r="C47" s="1116"/>
      <c r="D47" s="1116"/>
      <c r="E47" s="1116"/>
      <c r="F47" s="1117"/>
      <c r="G47" s="418"/>
      <c r="H47" s="1778" t="s">
        <v>1491</v>
      </c>
      <c r="I47" s="1935"/>
      <c r="J47" s="1935"/>
      <c r="K47" s="1936"/>
    </row>
    <row r="48" spans="1:11" ht="14.25" customHeight="1" x14ac:dyDescent="0.2">
      <c r="A48" s="265"/>
      <c r="B48" s="30"/>
      <c r="C48" s="1116"/>
      <c r="D48" s="1116"/>
      <c r="E48" s="1116"/>
      <c r="F48" s="1117"/>
      <c r="G48" s="418"/>
      <c r="H48" s="1778" t="s">
        <v>1492</v>
      </c>
      <c r="I48" s="1935"/>
      <c r="J48" s="1935"/>
      <c r="K48" s="1936"/>
    </row>
    <row r="49" spans="1:11" ht="14.25" customHeight="1" x14ac:dyDescent="0.2">
      <c r="A49" s="265"/>
      <c r="B49" s="30"/>
      <c r="C49" s="1116"/>
      <c r="D49" s="1116"/>
      <c r="E49" s="1116"/>
      <c r="F49" s="1117"/>
      <c r="G49" s="418"/>
      <c r="H49" s="614"/>
      <c r="I49" s="615"/>
      <c r="J49" s="615"/>
      <c r="K49" s="616"/>
    </row>
    <row r="50" spans="1:11" ht="14.25" customHeight="1" x14ac:dyDescent="0.2">
      <c r="A50" s="265"/>
      <c r="B50" s="30"/>
      <c r="C50" s="1116"/>
      <c r="D50" s="1116"/>
      <c r="E50" s="1116"/>
      <c r="F50" s="1117"/>
      <c r="G50" s="418"/>
      <c r="H50" s="374"/>
      <c r="I50" s="611"/>
      <c r="J50" s="611"/>
      <c r="K50" s="612"/>
    </row>
    <row r="51" spans="1:11" ht="14.25" customHeight="1" x14ac:dyDescent="0.2">
      <c r="A51" s="265"/>
      <c r="B51" s="30"/>
      <c r="C51" s="1116"/>
      <c r="D51" s="1116"/>
      <c r="E51" s="1116"/>
      <c r="F51" s="1117"/>
      <c r="G51" s="418"/>
      <c r="H51" s="1120"/>
      <c r="I51" s="1312"/>
      <c r="J51" s="1312"/>
      <c r="K51" s="1313"/>
    </row>
    <row r="52" spans="1:11" ht="14.25" customHeight="1" x14ac:dyDescent="0.2">
      <c r="A52" s="399"/>
      <c r="B52" s="32"/>
      <c r="C52" s="1541"/>
      <c r="D52" s="1541"/>
      <c r="E52" s="1541"/>
      <c r="F52" s="1542"/>
      <c r="G52" s="260"/>
      <c r="H52" s="1887"/>
      <c r="I52" s="1888"/>
      <c r="J52" s="1888"/>
      <c r="K52" s="1889"/>
    </row>
  </sheetData>
  <mergeCells count="74">
    <mergeCell ref="C52:F52"/>
    <mergeCell ref="H52:K52"/>
    <mergeCell ref="C51:F51"/>
    <mergeCell ref="H51:K51"/>
    <mergeCell ref="C50:F50"/>
    <mergeCell ref="C49:F49"/>
    <mergeCell ref="C43:F43"/>
    <mergeCell ref="H43:K43"/>
    <mergeCell ref="C44:F44"/>
    <mergeCell ref="H44:K44"/>
    <mergeCell ref="C45:F45"/>
    <mergeCell ref="H45:K45"/>
    <mergeCell ref="C46:F46"/>
    <mergeCell ref="C47:F47"/>
    <mergeCell ref="H47:K47"/>
    <mergeCell ref="C48:F48"/>
    <mergeCell ref="H48:K48"/>
    <mergeCell ref="C40:F40"/>
    <mergeCell ref="H40:K40"/>
    <mergeCell ref="C41:F41"/>
    <mergeCell ref="H41:K41"/>
    <mergeCell ref="C42:F42"/>
    <mergeCell ref="H42:K42"/>
    <mergeCell ref="C39:F39"/>
    <mergeCell ref="C33:F33"/>
    <mergeCell ref="H33:K33"/>
    <mergeCell ref="C34:F34"/>
    <mergeCell ref="H34:K34"/>
    <mergeCell ref="C35:F35"/>
    <mergeCell ref="H35:K35"/>
    <mergeCell ref="C36:F36"/>
    <mergeCell ref="H36:K36"/>
    <mergeCell ref="C37:F37"/>
    <mergeCell ref="H37:K37"/>
    <mergeCell ref="C38:F38"/>
    <mergeCell ref="C32:F32"/>
    <mergeCell ref="H32:K32"/>
    <mergeCell ref="H24:K24"/>
    <mergeCell ref="C25:F25"/>
    <mergeCell ref="H25:K25"/>
    <mergeCell ref="C26:F26"/>
    <mergeCell ref="H26:K26"/>
    <mergeCell ref="C27:F27"/>
    <mergeCell ref="H27:K27"/>
    <mergeCell ref="C28:F28"/>
    <mergeCell ref="H28:K28"/>
    <mergeCell ref="C30:F30"/>
    <mergeCell ref="C31:F31"/>
    <mergeCell ref="H31:K31"/>
    <mergeCell ref="B23:F23"/>
    <mergeCell ref="H23:K23"/>
    <mergeCell ref="B16:F16"/>
    <mergeCell ref="B17:F17"/>
    <mergeCell ref="B18:C18"/>
    <mergeCell ref="D18:K18"/>
    <mergeCell ref="D19:K19"/>
    <mergeCell ref="D20:K20"/>
    <mergeCell ref="B21:C21"/>
    <mergeCell ref="D21:K21"/>
    <mergeCell ref="B22:C22"/>
    <mergeCell ref="D22:E22"/>
    <mergeCell ref="H22:K22"/>
    <mergeCell ref="B15:F15"/>
    <mergeCell ref="A1:K1"/>
    <mergeCell ref="A3:I3"/>
    <mergeCell ref="A5:K5"/>
    <mergeCell ref="B6:K6"/>
    <mergeCell ref="B7:K7"/>
    <mergeCell ref="A8:K8"/>
    <mergeCell ref="B9:K9"/>
    <mergeCell ref="B10:D10"/>
    <mergeCell ref="B11:D11"/>
    <mergeCell ref="B12:D12"/>
    <mergeCell ref="B13:D13"/>
  </mergeCells>
  <phoneticPr fontId="3"/>
  <printOptions horizontalCentered="1"/>
  <pageMargins left="0.59055118110236227" right="0.59055118110236227" top="0.59055118110236227" bottom="0.59055118110236227" header="0.39370078740157483" footer="0.39370078740157483"/>
  <pageSetup paperSize="9" scale="92" fitToWidth="0" fitToHeight="0"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2E139-AFC7-408E-9489-3A86E5CD9926}">
  <sheetPr>
    <tabColor theme="8" tint="0.59999389629810485"/>
  </sheetPr>
  <dimension ref="A1:S29"/>
  <sheetViews>
    <sheetView view="pageBreakPreview" zoomScaleNormal="100" zoomScaleSheetLayoutView="100" workbookViewId="0">
      <selection activeCell="B9" sqref="B9:L9"/>
    </sheetView>
  </sheetViews>
  <sheetFormatPr defaultColWidth="9" defaultRowHeight="13.2" x14ac:dyDescent="0.2"/>
  <cols>
    <col min="1" max="1" width="18" style="217" customWidth="1"/>
    <col min="2" max="5" width="3.33203125" style="217" customWidth="1"/>
    <col min="6" max="6" width="6.33203125" style="217" customWidth="1"/>
    <col min="7" max="10" width="9.109375" style="217" customWidth="1"/>
    <col min="11" max="12" width="8.88671875" style="217" customWidth="1"/>
    <col min="13" max="13" width="9" style="217"/>
    <col min="14" max="14" width="6.3320312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19" ht="18" customHeight="1" x14ac:dyDescent="0.2">
      <c r="A1" s="1060" t="s">
        <v>138</v>
      </c>
      <c r="B1" s="1060"/>
      <c r="C1" s="1060"/>
      <c r="D1" s="1060"/>
      <c r="E1" s="1060"/>
      <c r="F1" s="1060"/>
      <c r="G1" s="1060"/>
      <c r="H1" s="1060"/>
      <c r="I1" s="1060"/>
      <c r="J1" s="1060"/>
      <c r="K1" s="1060"/>
      <c r="L1" s="1060"/>
    </row>
    <row r="2" spans="1:19" ht="18" customHeight="1" x14ac:dyDescent="0.2"/>
    <row r="3" spans="1:19" ht="18" customHeight="1" x14ac:dyDescent="0.2">
      <c r="A3" s="1061" t="s">
        <v>882</v>
      </c>
      <c r="B3" s="1061"/>
      <c r="C3" s="1061"/>
      <c r="D3" s="1061"/>
      <c r="E3" s="1061"/>
      <c r="F3" s="1061"/>
      <c r="G3" s="1061"/>
      <c r="H3" s="1061"/>
      <c r="I3" s="1061"/>
      <c r="J3" s="1061"/>
      <c r="K3" s="218"/>
      <c r="L3" s="3"/>
    </row>
    <row r="4" spans="1:19" ht="16.5" customHeight="1" x14ac:dyDescent="0.2"/>
    <row r="5" spans="1:19" ht="16.5" customHeight="1" x14ac:dyDescent="0.2">
      <c r="A5" s="1062" t="s">
        <v>140</v>
      </c>
      <c r="B5" s="1063"/>
      <c r="C5" s="1063"/>
      <c r="D5" s="1063"/>
      <c r="E5" s="1063"/>
      <c r="F5" s="1063"/>
      <c r="G5" s="1063"/>
      <c r="H5" s="1063"/>
      <c r="I5" s="1063"/>
      <c r="J5" s="1063"/>
      <c r="K5" s="1063"/>
      <c r="L5" s="1064"/>
    </row>
    <row r="6" spans="1:19" ht="16.5" customHeight="1" x14ac:dyDescent="0.2">
      <c r="A6" s="347" t="s">
        <v>171</v>
      </c>
      <c r="B6" s="1083" t="s">
        <v>883</v>
      </c>
      <c r="C6" s="1095"/>
      <c r="D6" s="1095"/>
      <c r="E6" s="1095"/>
      <c r="F6" s="1095"/>
      <c r="G6" s="1095"/>
      <c r="H6" s="1095"/>
      <c r="I6" s="1095"/>
      <c r="J6" s="1095"/>
      <c r="K6" s="1095"/>
      <c r="L6" s="1255"/>
      <c r="M6" s="217" t="s">
        <v>143</v>
      </c>
    </row>
    <row r="7" spans="1:19" ht="10.5" customHeight="1" x14ac:dyDescent="0.2">
      <c r="A7" s="359"/>
      <c r="B7" s="1084"/>
      <c r="C7" s="1256"/>
      <c r="D7" s="1256"/>
      <c r="E7" s="1256"/>
      <c r="F7" s="1256"/>
      <c r="G7" s="1256"/>
      <c r="H7" s="1256"/>
      <c r="I7" s="1256"/>
      <c r="J7" s="1256"/>
      <c r="K7" s="1256"/>
      <c r="L7" s="1257"/>
    </row>
    <row r="8" spans="1:19" ht="16.5" customHeight="1" x14ac:dyDescent="0.2">
      <c r="A8" s="1071" t="s">
        <v>144</v>
      </c>
      <c r="B8" s="1072"/>
      <c r="C8" s="1072"/>
      <c r="D8" s="1072"/>
      <c r="E8" s="1072"/>
      <c r="F8" s="1072"/>
      <c r="G8" s="1072"/>
      <c r="H8" s="1072"/>
      <c r="I8" s="1072"/>
      <c r="J8" s="1072"/>
      <c r="K8" s="1072"/>
      <c r="L8" s="1073"/>
    </row>
    <row r="9" spans="1:19" ht="17.25" customHeight="1" x14ac:dyDescent="0.2">
      <c r="A9" s="75" t="s">
        <v>145</v>
      </c>
      <c r="B9" s="1547" t="s">
        <v>1805</v>
      </c>
      <c r="C9" s="1548"/>
      <c r="D9" s="1548"/>
      <c r="E9" s="1548"/>
      <c r="F9" s="1548"/>
      <c r="G9" s="1548"/>
      <c r="H9" s="1548"/>
      <c r="I9" s="1548"/>
      <c r="J9" s="1548"/>
      <c r="K9" s="1548"/>
      <c r="L9" s="1549"/>
    </row>
    <row r="10" spans="1:19" ht="16.5" customHeight="1" x14ac:dyDescent="0.2">
      <c r="A10" s="53" t="s">
        <v>146</v>
      </c>
      <c r="B10" s="1074"/>
      <c r="C10" s="1075"/>
      <c r="D10" s="1076"/>
      <c r="E10" s="1078" t="s">
        <v>147</v>
      </c>
      <c r="F10" s="1080"/>
      <c r="G10" s="52" t="s">
        <v>10</v>
      </c>
      <c r="H10" s="52" t="s">
        <v>148</v>
      </c>
      <c r="I10" s="52" t="s">
        <v>149</v>
      </c>
      <c r="J10" s="429"/>
      <c r="K10" s="263"/>
      <c r="L10" s="264"/>
    </row>
    <row r="11" spans="1:19" ht="16.5" customHeight="1" x14ac:dyDescent="0.2">
      <c r="A11" s="248"/>
      <c r="B11" s="1078" t="s">
        <v>11</v>
      </c>
      <c r="C11" s="1079"/>
      <c r="D11" s="1080"/>
      <c r="E11" s="1575">
        <v>15</v>
      </c>
      <c r="F11" s="1576"/>
      <c r="G11" s="413">
        <v>16</v>
      </c>
      <c r="H11" s="440"/>
      <c r="I11" s="413">
        <v>15</v>
      </c>
      <c r="J11" s="267"/>
      <c r="K11" s="266"/>
      <c r="L11" s="388"/>
    </row>
    <row r="12" spans="1:19" ht="16.5" customHeight="1" x14ac:dyDescent="0.2">
      <c r="A12" s="248"/>
      <c r="B12" s="1078" t="s">
        <v>12</v>
      </c>
      <c r="C12" s="1079"/>
      <c r="D12" s="1080"/>
      <c r="E12" s="1575">
        <v>12</v>
      </c>
      <c r="F12" s="1576"/>
      <c r="G12" s="413">
        <v>13</v>
      </c>
      <c r="H12" s="440"/>
      <c r="I12" s="413">
        <v>12</v>
      </c>
      <c r="J12" s="267"/>
      <c r="K12" s="266"/>
      <c r="L12" s="388"/>
    </row>
    <row r="13" spans="1:19" ht="16.5" customHeight="1" x14ac:dyDescent="0.2">
      <c r="A13" s="248"/>
      <c r="B13" s="1101" t="s">
        <v>13</v>
      </c>
      <c r="C13" s="1102"/>
      <c r="D13" s="1103"/>
      <c r="E13" s="1939">
        <f>E12/E11*100</f>
        <v>80</v>
      </c>
      <c r="F13" s="1940"/>
      <c r="G13" s="415">
        <f>G12/G11*100</f>
        <v>81.25</v>
      </c>
      <c r="H13" s="440"/>
      <c r="I13" s="15">
        <f>I12/I11*100</f>
        <v>80</v>
      </c>
      <c r="J13" s="267"/>
      <c r="K13" s="266"/>
      <c r="L13" s="388"/>
      <c r="S13" s="431"/>
    </row>
    <row r="14" spans="1:19" ht="16.5" customHeight="1" x14ac:dyDescent="0.2">
      <c r="A14" s="248"/>
      <c r="B14" s="265"/>
      <c r="C14" s="266"/>
      <c r="D14" s="266"/>
      <c r="E14" s="266"/>
      <c r="F14" s="266"/>
      <c r="G14" s="266"/>
      <c r="H14" s="266"/>
      <c r="I14" s="266"/>
      <c r="J14" s="266"/>
      <c r="K14" s="266"/>
      <c r="L14" s="388"/>
    </row>
    <row r="15" spans="1:19" ht="16.5" customHeight="1" x14ac:dyDescent="0.2">
      <c r="A15" s="248"/>
      <c r="B15" s="1074"/>
      <c r="C15" s="1075"/>
      <c r="D15" s="1075"/>
      <c r="E15" s="1075"/>
      <c r="F15" s="1075"/>
      <c r="G15" s="1076"/>
      <c r="H15" s="52" t="s">
        <v>14</v>
      </c>
      <c r="I15" s="52" t="s">
        <v>10</v>
      </c>
      <c r="J15" s="52" t="s">
        <v>15</v>
      </c>
      <c r="K15" s="266"/>
      <c r="L15" s="388"/>
    </row>
    <row r="16" spans="1:19" ht="16.5" customHeight="1" x14ac:dyDescent="0.2">
      <c r="A16" s="248"/>
      <c r="B16" s="1092" t="s">
        <v>135</v>
      </c>
      <c r="C16" s="1093"/>
      <c r="D16" s="1093"/>
      <c r="E16" s="1093"/>
      <c r="F16" s="1093"/>
      <c r="G16" s="1094"/>
      <c r="H16" s="407">
        <f>0.876923076923077*100</f>
        <v>87.692307692307708</v>
      </c>
      <c r="I16" s="407">
        <v>92.3</v>
      </c>
      <c r="J16" s="407">
        <f>H16-I16</f>
        <v>-4.6076923076922895</v>
      </c>
      <c r="K16" s="266"/>
      <c r="L16" s="388"/>
    </row>
    <row r="17" spans="1:12" ht="16.5" customHeight="1" x14ac:dyDescent="0.2">
      <c r="A17" s="392"/>
      <c r="B17" s="1941" t="s">
        <v>136</v>
      </c>
      <c r="C17" s="1942"/>
      <c r="D17" s="1942"/>
      <c r="E17" s="1942"/>
      <c r="F17" s="1942"/>
      <c r="G17" s="1943"/>
      <c r="H17" s="407">
        <v>4.666666666666667</v>
      </c>
      <c r="I17" s="407">
        <v>4.9000000000000004</v>
      </c>
      <c r="J17" s="407">
        <f>H17-I17</f>
        <v>-0.23333333333333339</v>
      </c>
      <c r="K17" s="393"/>
      <c r="L17" s="394"/>
    </row>
    <row r="18" spans="1:12" s="21" customFormat="1" ht="16.5" customHeight="1" x14ac:dyDescent="0.2">
      <c r="A18" s="1083" t="s">
        <v>18</v>
      </c>
      <c r="B18" s="1199" t="s">
        <v>19</v>
      </c>
      <c r="C18" s="1200"/>
      <c r="D18" s="1087" t="s">
        <v>884</v>
      </c>
      <c r="E18" s="1088"/>
      <c r="F18" s="1088"/>
      <c r="G18" s="1088"/>
      <c r="H18" s="1088"/>
      <c r="I18" s="1088"/>
      <c r="J18" s="1088"/>
      <c r="K18" s="1088"/>
      <c r="L18" s="1089"/>
    </row>
    <row r="19" spans="1:12" ht="16.5" customHeight="1" x14ac:dyDescent="0.2">
      <c r="A19" s="1084"/>
      <c r="B19" s="1171" t="s">
        <v>20</v>
      </c>
      <c r="C19" s="1172"/>
      <c r="D19" s="1092" t="s">
        <v>210</v>
      </c>
      <c r="E19" s="1093"/>
      <c r="F19" s="1093"/>
      <c r="G19" s="1093"/>
      <c r="H19" s="1093"/>
      <c r="I19" s="1093"/>
      <c r="J19" s="1093"/>
      <c r="K19" s="1093"/>
      <c r="L19" s="1094"/>
    </row>
    <row r="20" spans="1:12" ht="16.5" customHeight="1" x14ac:dyDescent="0.2">
      <c r="A20" s="75" t="s">
        <v>153</v>
      </c>
      <c r="B20" s="1077" t="s">
        <v>22</v>
      </c>
      <c r="C20" s="1077"/>
      <c r="D20" s="1503" t="s">
        <v>154</v>
      </c>
      <c r="E20" s="1504"/>
      <c r="F20" s="1505"/>
      <c r="G20" s="52" t="s">
        <v>23</v>
      </c>
      <c r="H20" s="433" t="s">
        <v>31</v>
      </c>
      <c r="I20" s="1114" t="s">
        <v>24</v>
      </c>
      <c r="J20" s="1114"/>
      <c r="K20" s="1114"/>
      <c r="L20" s="1114"/>
    </row>
    <row r="21" spans="1:12" ht="16.5" customHeight="1" x14ac:dyDescent="0.2">
      <c r="A21" s="53" t="s">
        <v>156</v>
      </c>
      <c r="B21" s="1078" t="s">
        <v>26</v>
      </c>
      <c r="C21" s="1079"/>
      <c r="D21" s="1079"/>
      <c r="E21" s="1079"/>
      <c r="F21" s="1079"/>
      <c r="G21" s="1080"/>
      <c r="H21" s="355" t="s">
        <v>27</v>
      </c>
      <c r="I21" s="1078" t="s">
        <v>28</v>
      </c>
      <c r="J21" s="1079"/>
      <c r="K21" s="1079"/>
      <c r="L21" s="1080"/>
    </row>
    <row r="22" spans="1:12" ht="16.5" customHeight="1" x14ac:dyDescent="0.2">
      <c r="A22" s="248"/>
      <c r="B22" s="187" t="s">
        <v>157</v>
      </c>
      <c r="C22" s="1287" t="s">
        <v>30</v>
      </c>
      <c r="D22" s="1287"/>
      <c r="E22" s="1287"/>
      <c r="F22" s="1287"/>
      <c r="G22" s="1288"/>
      <c r="H22" s="30"/>
      <c r="I22" s="1623"/>
      <c r="J22" s="1623"/>
      <c r="K22" s="1623"/>
      <c r="L22" s="1623"/>
    </row>
    <row r="23" spans="1:12" ht="22.5" customHeight="1" x14ac:dyDescent="0.2">
      <c r="A23" s="265"/>
      <c r="B23" s="30"/>
      <c r="C23" s="1230" t="s">
        <v>303</v>
      </c>
      <c r="D23" s="1230"/>
      <c r="E23" s="1230"/>
      <c r="F23" s="1230"/>
      <c r="G23" s="1131"/>
      <c r="H23" s="30" t="s">
        <v>301</v>
      </c>
      <c r="I23" s="1811" t="s">
        <v>32</v>
      </c>
      <c r="J23" s="1812"/>
      <c r="K23" s="1812"/>
      <c r="L23" s="1813"/>
    </row>
    <row r="24" spans="1:12" ht="22.5" customHeight="1" x14ac:dyDescent="0.2">
      <c r="A24" s="265"/>
      <c r="B24" s="30"/>
      <c r="C24" s="1116" t="s">
        <v>885</v>
      </c>
      <c r="D24" s="1116"/>
      <c r="E24" s="1116"/>
      <c r="F24" s="1116"/>
      <c r="G24" s="1117"/>
      <c r="H24" s="30"/>
      <c r="I24" s="1811" t="s">
        <v>886</v>
      </c>
      <c r="J24" s="1812"/>
      <c r="K24" s="1812"/>
      <c r="L24" s="1813"/>
    </row>
    <row r="25" spans="1:12" ht="22.5" customHeight="1" x14ac:dyDescent="0.2">
      <c r="A25" s="265"/>
      <c r="B25" s="30"/>
      <c r="C25" s="1116"/>
      <c r="D25" s="1116"/>
      <c r="E25" s="1116"/>
      <c r="F25" s="1116"/>
      <c r="G25" s="1117"/>
      <c r="H25" s="30"/>
      <c r="I25" s="1811" t="s">
        <v>887</v>
      </c>
      <c r="J25" s="1812"/>
      <c r="K25" s="1812"/>
      <c r="L25" s="1813"/>
    </row>
    <row r="26" spans="1:12" ht="22.5" customHeight="1" x14ac:dyDescent="0.2">
      <c r="A26" s="265"/>
      <c r="B26" s="30"/>
      <c r="C26" s="1116"/>
      <c r="D26" s="1116"/>
      <c r="E26" s="1116"/>
      <c r="F26" s="1116"/>
      <c r="G26" s="1117"/>
      <c r="H26" s="30"/>
      <c r="I26" s="1811" t="s">
        <v>888</v>
      </c>
      <c r="J26" s="1812"/>
      <c r="K26" s="1812"/>
      <c r="L26" s="1813"/>
    </row>
    <row r="27" spans="1:12" ht="22.5" customHeight="1" x14ac:dyDescent="0.2">
      <c r="A27" s="265"/>
      <c r="B27" s="30"/>
      <c r="C27" s="1116"/>
      <c r="D27" s="1116"/>
      <c r="E27" s="1116"/>
      <c r="F27" s="1116"/>
      <c r="G27" s="1117"/>
      <c r="H27" s="30"/>
      <c r="I27" s="1811" t="s">
        <v>889</v>
      </c>
      <c r="J27" s="1812"/>
      <c r="K27" s="1812"/>
      <c r="L27" s="1813"/>
    </row>
    <row r="28" spans="1:12" ht="22.5" customHeight="1" x14ac:dyDescent="0.2">
      <c r="A28" s="265"/>
      <c r="B28" s="30"/>
      <c r="C28" s="1116"/>
      <c r="D28" s="1116"/>
      <c r="E28" s="1116"/>
      <c r="F28" s="1116"/>
      <c r="G28" s="1117"/>
      <c r="H28" s="30"/>
      <c r="I28" s="1811" t="s">
        <v>168</v>
      </c>
      <c r="J28" s="1812"/>
      <c r="K28" s="1812"/>
      <c r="L28" s="1813"/>
    </row>
    <row r="29" spans="1:12" ht="16.5" customHeight="1" x14ac:dyDescent="0.2">
      <c r="A29" s="399"/>
      <c r="B29" s="32"/>
      <c r="C29" s="1541"/>
      <c r="D29" s="1541"/>
      <c r="E29" s="1541"/>
      <c r="F29" s="1541"/>
      <c r="G29" s="1542"/>
      <c r="H29" s="260"/>
      <c r="I29" s="1540"/>
      <c r="J29" s="1541"/>
      <c r="K29" s="1541"/>
      <c r="L29" s="1542"/>
    </row>
  </sheetData>
  <mergeCells count="43">
    <mergeCell ref="C29:G29"/>
    <mergeCell ref="I29:L29"/>
    <mergeCell ref="C26:G26"/>
    <mergeCell ref="I26:L26"/>
    <mergeCell ref="C27:G27"/>
    <mergeCell ref="I27:L27"/>
    <mergeCell ref="C28:G28"/>
    <mergeCell ref="I28:L28"/>
    <mergeCell ref="C23:G23"/>
    <mergeCell ref="I23:L23"/>
    <mergeCell ref="C24:G24"/>
    <mergeCell ref="I24:L24"/>
    <mergeCell ref="C25:G25"/>
    <mergeCell ref="I25:L25"/>
    <mergeCell ref="C22:G22"/>
    <mergeCell ref="I22:L22"/>
    <mergeCell ref="B13:D13"/>
    <mergeCell ref="E13:F13"/>
    <mergeCell ref="B15:G15"/>
    <mergeCell ref="B16:G16"/>
    <mergeCell ref="B17:G17"/>
    <mergeCell ref="B20:C20"/>
    <mergeCell ref="D20:F20"/>
    <mergeCell ref="I20:L20"/>
    <mergeCell ref="B21:G21"/>
    <mergeCell ref="I21:L21"/>
    <mergeCell ref="A18:A19"/>
    <mergeCell ref="B18:C18"/>
    <mergeCell ref="D18:L18"/>
    <mergeCell ref="B19:C19"/>
    <mergeCell ref="D19:L19"/>
    <mergeCell ref="B10:D10"/>
    <mergeCell ref="E10:F10"/>
    <mergeCell ref="B11:D11"/>
    <mergeCell ref="E11:F11"/>
    <mergeCell ref="B12:D12"/>
    <mergeCell ref="E12:F12"/>
    <mergeCell ref="B9:L9"/>
    <mergeCell ref="A1:L1"/>
    <mergeCell ref="A3:J3"/>
    <mergeCell ref="A5:L5"/>
    <mergeCell ref="B6:L7"/>
    <mergeCell ref="A8:L8"/>
  </mergeCells>
  <phoneticPr fontId="3"/>
  <conditionalFormatting sqref="H16">
    <cfRule type="cellIs" dxfId="102" priority="19" operator="lessThanOrEqual">
      <formula>0</formula>
    </cfRule>
  </conditionalFormatting>
  <conditionalFormatting sqref="H17">
    <cfRule type="cellIs" dxfId="101" priority="18" operator="lessThanOrEqual">
      <formula>0</formula>
    </cfRule>
  </conditionalFormatting>
  <conditionalFormatting sqref="E13:F13">
    <cfRule type="cellIs" dxfId="100" priority="16" operator="lessThanOrEqual">
      <formula>0</formula>
    </cfRule>
  </conditionalFormatting>
  <conditionalFormatting sqref="E13:F13">
    <cfRule type="containsBlanks" dxfId="99" priority="15">
      <formula>LEN(TRIM(E13))=0</formula>
    </cfRule>
  </conditionalFormatting>
  <conditionalFormatting sqref="H16:H17">
    <cfRule type="containsBlanks" dxfId="98" priority="14">
      <formula>LEN(TRIM(H16))=0</formula>
    </cfRule>
  </conditionalFormatting>
  <conditionalFormatting sqref="I11:I13">
    <cfRule type="containsBlanks" dxfId="97" priority="10">
      <formula>LEN(TRIM(I11))=0</formula>
    </cfRule>
  </conditionalFormatting>
  <conditionalFormatting sqref="G11:G12">
    <cfRule type="containsBlanks" dxfId="96" priority="9">
      <formula>LEN(TRIM(G11))=0</formula>
    </cfRule>
  </conditionalFormatting>
  <conditionalFormatting sqref="E11:E12">
    <cfRule type="containsBlanks" dxfId="95" priority="8">
      <formula>LEN(TRIM(E11))=0</formula>
    </cfRule>
  </conditionalFormatting>
  <conditionalFormatting sqref="I16">
    <cfRule type="cellIs" dxfId="94" priority="7" operator="lessThanOrEqual">
      <formula>0</formula>
    </cfRule>
  </conditionalFormatting>
  <conditionalFormatting sqref="I17">
    <cfRule type="cellIs" dxfId="93" priority="6" operator="lessThanOrEqual">
      <formula>0</formula>
    </cfRule>
  </conditionalFormatting>
  <conditionalFormatting sqref="I16:I17">
    <cfRule type="containsBlanks" dxfId="92" priority="5">
      <formula>LEN(TRIM(I16))=0</formula>
    </cfRule>
  </conditionalFormatting>
  <pageMargins left="0.59055118110236227" right="0.59055118110236227" top="0.59055118110236227" bottom="0.59055118110236227" header="0.51181102362204722" footer="0.39370078740157483"/>
  <pageSetup paperSize="9" fitToHeight="0" orientation="portrait" verticalDpi="200"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077F7-A3F6-4DCB-B7CA-55727F66D8F2}">
  <sheetPr>
    <tabColor theme="8" tint="0.59999389629810485"/>
    <pageSetUpPr fitToPage="1"/>
  </sheetPr>
  <dimension ref="A1:M30"/>
  <sheetViews>
    <sheetView view="pageBreakPreview" zoomScaleNormal="130" zoomScaleSheetLayoutView="100" workbookViewId="0">
      <selection activeCell="I37" sqref="I37:L37"/>
    </sheetView>
  </sheetViews>
  <sheetFormatPr defaultColWidth="9" defaultRowHeight="13.2" x14ac:dyDescent="0.2"/>
  <cols>
    <col min="1" max="1" width="18" style="217" customWidth="1"/>
    <col min="2" max="5" width="3" style="217" customWidth="1"/>
    <col min="6" max="6" width="6" style="217" customWidth="1"/>
    <col min="7" max="10" width="9" style="217" customWidth="1"/>
    <col min="11" max="12" width="8" style="217" customWidth="1"/>
    <col min="13" max="14" width="3.6640625" style="217" customWidth="1"/>
    <col min="15" max="15" width="17.6640625" style="217" customWidth="1"/>
    <col min="16" max="16" width="3.6640625" style="217" customWidth="1"/>
    <col min="17" max="16384" width="9" style="217"/>
  </cols>
  <sheetData>
    <row r="1" spans="1:13" ht="18" customHeight="1" x14ac:dyDescent="0.2">
      <c r="A1" s="1060" t="s">
        <v>364</v>
      </c>
      <c r="B1" s="1060"/>
      <c r="C1" s="1060"/>
      <c r="D1" s="1060"/>
      <c r="E1" s="1060"/>
      <c r="F1" s="1060"/>
      <c r="G1" s="1060"/>
      <c r="H1" s="1060"/>
      <c r="I1" s="1060"/>
      <c r="J1" s="1060"/>
      <c r="K1" s="1060"/>
      <c r="L1" s="1060"/>
    </row>
    <row r="2" spans="1:13" ht="18" customHeight="1" x14ac:dyDescent="0.2"/>
    <row r="3" spans="1:13" ht="18" customHeight="1" x14ac:dyDescent="0.2">
      <c r="A3" s="1061" t="s">
        <v>890</v>
      </c>
      <c r="B3" s="1061"/>
      <c r="C3" s="1061"/>
      <c r="D3" s="1061"/>
      <c r="E3" s="1061"/>
      <c r="F3" s="1061"/>
      <c r="G3" s="1061"/>
      <c r="H3" s="1061"/>
      <c r="I3" s="1061"/>
      <c r="J3" s="1061"/>
      <c r="K3" s="218"/>
      <c r="L3" s="3"/>
    </row>
    <row r="4" spans="1:13" ht="16.5" customHeight="1" x14ac:dyDescent="0.2"/>
    <row r="5" spans="1:13" ht="16.5" customHeight="1" x14ac:dyDescent="0.2">
      <c r="A5" s="1062" t="s">
        <v>140</v>
      </c>
      <c r="B5" s="1063"/>
      <c r="C5" s="1063"/>
      <c r="D5" s="1063"/>
      <c r="E5" s="1063"/>
      <c r="F5" s="1063"/>
      <c r="G5" s="1063"/>
      <c r="H5" s="1063"/>
      <c r="I5" s="1063"/>
      <c r="J5" s="1063"/>
      <c r="K5" s="1063"/>
      <c r="L5" s="1064"/>
    </row>
    <row r="6" spans="1:13" ht="27" customHeight="1" x14ac:dyDescent="0.2">
      <c r="A6" s="150" t="s">
        <v>171</v>
      </c>
      <c r="B6" s="1254" t="s">
        <v>891</v>
      </c>
      <c r="C6" s="1254"/>
      <c r="D6" s="1254"/>
      <c r="E6" s="1254"/>
      <c r="F6" s="1254"/>
      <c r="G6" s="1254"/>
      <c r="H6" s="1254"/>
      <c r="I6" s="1254"/>
      <c r="J6" s="1254"/>
      <c r="K6" s="1254"/>
      <c r="L6" s="1254"/>
      <c r="M6" s="217" t="s">
        <v>143</v>
      </c>
    </row>
    <row r="7" spans="1:13" ht="16.5" customHeight="1" x14ac:dyDescent="0.2">
      <c r="A7" s="1770" t="s">
        <v>144</v>
      </c>
      <c r="B7" s="1770"/>
      <c r="C7" s="1770"/>
      <c r="D7" s="1770"/>
      <c r="E7" s="1770"/>
      <c r="F7" s="1770"/>
      <c r="G7" s="1770"/>
      <c r="H7" s="1770"/>
      <c r="I7" s="1770"/>
      <c r="J7" s="1770"/>
      <c r="K7" s="1770"/>
      <c r="L7" s="1770"/>
    </row>
    <row r="8" spans="1:13" ht="27" customHeight="1" x14ac:dyDescent="0.2">
      <c r="A8" s="75" t="s">
        <v>145</v>
      </c>
      <c r="B8" s="1547" t="s">
        <v>892</v>
      </c>
      <c r="C8" s="1548"/>
      <c r="D8" s="1548"/>
      <c r="E8" s="1548"/>
      <c r="F8" s="1548"/>
      <c r="G8" s="1548"/>
      <c r="H8" s="1548"/>
      <c r="I8" s="1548"/>
      <c r="J8" s="1548"/>
      <c r="K8" s="1548"/>
      <c r="L8" s="1549"/>
    </row>
    <row r="9" spans="1:13" ht="16.5" customHeight="1" x14ac:dyDescent="0.2">
      <c r="A9" s="53" t="s">
        <v>146</v>
      </c>
      <c r="B9" s="1074"/>
      <c r="C9" s="1075"/>
      <c r="D9" s="1076"/>
      <c r="E9" s="1078" t="s">
        <v>147</v>
      </c>
      <c r="F9" s="1080"/>
      <c r="G9" s="52" t="s">
        <v>10</v>
      </c>
      <c r="H9" s="52" t="s">
        <v>148</v>
      </c>
      <c r="I9" s="52" t="s">
        <v>649</v>
      </c>
      <c r="J9" s="263"/>
      <c r="K9" s="263"/>
      <c r="L9" s="264"/>
    </row>
    <row r="10" spans="1:13" ht="16.5" customHeight="1" x14ac:dyDescent="0.2">
      <c r="A10" s="248"/>
      <c r="B10" s="1078" t="s">
        <v>11</v>
      </c>
      <c r="C10" s="1079"/>
      <c r="D10" s="1080"/>
      <c r="E10" s="1575">
        <f>SUM(H10:J10)</f>
        <v>35</v>
      </c>
      <c r="F10" s="1576"/>
      <c r="G10" s="413">
        <v>58</v>
      </c>
      <c r="H10" s="436"/>
      <c r="I10" s="413">
        <v>35</v>
      </c>
      <c r="J10" s="266"/>
      <c r="K10" s="266"/>
      <c r="L10" s="388"/>
    </row>
    <row r="11" spans="1:13" ht="16.5" customHeight="1" x14ac:dyDescent="0.2">
      <c r="A11" s="248"/>
      <c r="B11" s="1078" t="s">
        <v>12</v>
      </c>
      <c r="C11" s="1079"/>
      <c r="D11" s="1080"/>
      <c r="E11" s="1575">
        <f>SUM(H11:J11)</f>
        <v>32</v>
      </c>
      <c r="F11" s="1576"/>
      <c r="G11" s="413">
        <v>50</v>
      </c>
      <c r="H11" s="436"/>
      <c r="I11" s="413">
        <v>32</v>
      </c>
      <c r="J11" s="266"/>
      <c r="K11" s="266"/>
      <c r="L11" s="388"/>
    </row>
    <row r="12" spans="1:13" ht="16.5" customHeight="1" x14ac:dyDescent="0.2">
      <c r="A12" s="248"/>
      <c r="B12" s="1101" t="s">
        <v>13</v>
      </c>
      <c r="C12" s="1102"/>
      <c r="D12" s="1103"/>
      <c r="E12" s="1492">
        <f>E11/E10*100</f>
        <v>91.428571428571431</v>
      </c>
      <c r="F12" s="1493"/>
      <c r="G12" s="366">
        <v>86.2</v>
      </c>
      <c r="H12" s="114"/>
      <c r="I12" s="161">
        <f>I11/I10*100</f>
        <v>91.428571428571431</v>
      </c>
      <c r="J12" s="63"/>
      <c r="K12" s="266"/>
      <c r="L12" s="388"/>
    </row>
    <row r="13" spans="1:13" ht="12.75" customHeight="1" x14ac:dyDescent="0.2">
      <c r="A13" s="248"/>
      <c r="B13" s="265"/>
      <c r="C13" s="266"/>
      <c r="D13" s="266"/>
      <c r="E13" s="266"/>
      <c r="F13" s="266"/>
      <c r="G13" s="266"/>
      <c r="H13" s="266"/>
      <c r="I13" s="266"/>
      <c r="J13" s="266"/>
      <c r="K13" s="266"/>
      <c r="L13" s="388"/>
    </row>
    <row r="14" spans="1:13" ht="16.5" customHeight="1" x14ac:dyDescent="0.2">
      <c r="A14" s="248"/>
      <c r="B14" s="1074"/>
      <c r="C14" s="1075"/>
      <c r="D14" s="1075"/>
      <c r="E14" s="1075"/>
      <c r="F14" s="1075"/>
      <c r="G14" s="1076"/>
      <c r="H14" s="52" t="s">
        <v>14</v>
      </c>
      <c r="I14" s="52" t="s">
        <v>10</v>
      </c>
      <c r="J14" s="52" t="s">
        <v>15</v>
      </c>
      <c r="K14" s="266"/>
      <c r="L14" s="388"/>
    </row>
    <row r="15" spans="1:13" ht="16.5" customHeight="1" x14ac:dyDescent="0.2">
      <c r="A15" s="248"/>
      <c r="B15" s="1105" t="s">
        <v>135</v>
      </c>
      <c r="C15" s="1106"/>
      <c r="D15" s="1106"/>
      <c r="E15" s="1106"/>
      <c r="F15" s="1106"/>
      <c r="G15" s="1107"/>
      <c r="H15" s="390">
        <v>91</v>
      </c>
      <c r="I15" s="390">
        <v>85.8</v>
      </c>
      <c r="J15" s="151">
        <f>IF(H15="","",H15-I15)</f>
        <v>5.2000000000000028</v>
      </c>
      <c r="K15" s="266"/>
      <c r="L15" s="388"/>
    </row>
    <row r="16" spans="1:13" ht="16.5" customHeight="1" x14ac:dyDescent="0.2">
      <c r="A16" s="392"/>
      <c r="B16" s="1108" t="s">
        <v>136</v>
      </c>
      <c r="C16" s="1109"/>
      <c r="D16" s="1109"/>
      <c r="E16" s="1109"/>
      <c r="F16" s="1109"/>
      <c r="G16" s="1110"/>
      <c r="H16" s="390">
        <v>4.8</v>
      </c>
      <c r="I16" s="390">
        <v>4.5</v>
      </c>
      <c r="J16" s="151">
        <f>IF(H16="","",H16-I16)</f>
        <v>0.29999999999999982</v>
      </c>
      <c r="K16" s="393"/>
      <c r="L16" s="394"/>
    </row>
    <row r="17" spans="1:12" s="21" customFormat="1" ht="16.5" customHeight="1" x14ac:dyDescent="0.2">
      <c r="A17" s="1083" t="s">
        <v>18</v>
      </c>
      <c r="B17" s="1085" t="s">
        <v>19</v>
      </c>
      <c r="C17" s="1086"/>
      <c r="D17" s="1771" t="s">
        <v>893</v>
      </c>
      <c r="E17" s="1601"/>
      <c r="F17" s="1601"/>
      <c r="G17" s="1601"/>
      <c r="H17" s="1601"/>
      <c r="I17" s="1601"/>
      <c r="J17" s="1601"/>
      <c r="K17" s="1601"/>
      <c r="L17" s="1602"/>
    </row>
    <row r="18" spans="1:12" s="21" customFormat="1" ht="16.5" customHeight="1" x14ac:dyDescent="0.2">
      <c r="A18" s="1238"/>
      <c r="B18" s="342"/>
      <c r="C18" s="343"/>
      <c r="D18" s="1249" t="s">
        <v>894</v>
      </c>
      <c r="E18" s="1250"/>
      <c r="F18" s="1250"/>
      <c r="G18" s="1250"/>
      <c r="H18" s="1250"/>
      <c r="I18" s="1250"/>
      <c r="J18" s="1250"/>
      <c r="K18" s="1250"/>
      <c r="L18" s="1251"/>
    </row>
    <row r="19" spans="1:12" ht="16.5" customHeight="1" x14ac:dyDescent="0.2">
      <c r="A19" s="1084"/>
      <c r="B19" s="1090" t="s">
        <v>20</v>
      </c>
      <c r="C19" s="1091"/>
      <c r="D19" s="1273" t="s">
        <v>210</v>
      </c>
      <c r="E19" s="1274"/>
      <c r="F19" s="1274"/>
      <c r="G19" s="1274"/>
      <c r="H19" s="1274"/>
      <c r="I19" s="1274"/>
      <c r="J19" s="1274"/>
      <c r="K19" s="1274"/>
      <c r="L19" s="1275"/>
    </row>
    <row r="20" spans="1:12" ht="16.5" customHeight="1" x14ac:dyDescent="0.2">
      <c r="A20" s="75" t="s">
        <v>153</v>
      </c>
      <c r="B20" s="1077" t="s">
        <v>22</v>
      </c>
      <c r="C20" s="1077"/>
      <c r="D20" s="1503">
        <v>1</v>
      </c>
      <c r="E20" s="1504"/>
      <c r="F20" s="1505"/>
      <c r="G20" s="52" t="s">
        <v>23</v>
      </c>
      <c r="H20" s="52" t="s">
        <v>31</v>
      </c>
      <c r="I20" s="1114" t="s">
        <v>24</v>
      </c>
      <c r="J20" s="1114"/>
      <c r="K20" s="1114"/>
      <c r="L20" s="1114"/>
    </row>
    <row r="21" spans="1:12" ht="16.5" customHeight="1" x14ac:dyDescent="0.2">
      <c r="A21" s="53" t="s">
        <v>156</v>
      </c>
      <c r="B21" s="1078" t="s">
        <v>26</v>
      </c>
      <c r="C21" s="1079"/>
      <c r="D21" s="1079"/>
      <c r="E21" s="1079"/>
      <c r="F21" s="1079"/>
      <c r="G21" s="1080"/>
      <c r="H21" s="355" t="s">
        <v>27</v>
      </c>
      <c r="I21" s="1078" t="s">
        <v>28</v>
      </c>
      <c r="J21" s="1079"/>
      <c r="K21" s="1079"/>
      <c r="L21" s="1080"/>
    </row>
    <row r="22" spans="1:12" ht="16.5" customHeight="1" x14ac:dyDescent="0.2">
      <c r="A22" s="248"/>
      <c r="B22" s="187" t="s">
        <v>157</v>
      </c>
      <c r="C22" s="1287" t="s">
        <v>218</v>
      </c>
      <c r="D22" s="1287"/>
      <c r="E22" s="1287"/>
      <c r="F22" s="1287"/>
      <c r="G22" s="1288"/>
      <c r="H22" s="30"/>
      <c r="I22" s="1286"/>
      <c r="J22" s="1287"/>
      <c r="K22" s="1287"/>
      <c r="L22" s="1288"/>
    </row>
    <row r="23" spans="1:12" ht="16.5" customHeight="1" x14ac:dyDescent="0.2">
      <c r="A23" s="265"/>
      <c r="B23" s="30"/>
      <c r="C23" s="1230" t="s">
        <v>225</v>
      </c>
      <c r="D23" s="1230"/>
      <c r="E23" s="1230"/>
      <c r="F23" s="1230"/>
      <c r="G23" s="1131"/>
      <c r="H23" s="30" t="s">
        <v>31</v>
      </c>
      <c r="I23" s="1120" t="s">
        <v>895</v>
      </c>
      <c r="J23" s="1115"/>
      <c r="K23" s="1115"/>
      <c r="L23" s="1122"/>
    </row>
    <row r="24" spans="1:12" ht="16.5" customHeight="1" x14ac:dyDescent="0.2">
      <c r="A24" s="265"/>
      <c r="B24" s="30"/>
      <c r="C24" s="1116" t="s">
        <v>896</v>
      </c>
      <c r="D24" s="1116"/>
      <c r="E24" s="1116"/>
      <c r="F24" s="1116"/>
      <c r="G24" s="1117"/>
      <c r="H24" s="30"/>
      <c r="I24" s="1120" t="s">
        <v>897</v>
      </c>
      <c r="J24" s="1115"/>
      <c r="K24" s="1115"/>
      <c r="L24" s="1122"/>
    </row>
    <row r="25" spans="1:12" ht="16.5" customHeight="1" x14ac:dyDescent="0.2">
      <c r="A25" s="265"/>
      <c r="B25" s="30"/>
      <c r="C25" s="1116"/>
      <c r="D25" s="1116"/>
      <c r="E25" s="1116"/>
      <c r="F25" s="1116"/>
      <c r="G25" s="1117"/>
      <c r="H25" s="30"/>
      <c r="I25" s="1120" t="s">
        <v>898</v>
      </c>
      <c r="J25" s="1115"/>
      <c r="K25" s="1115"/>
      <c r="L25" s="1122"/>
    </row>
    <row r="26" spans="1:12" ht="16.5" customHeight="1" x14ac:dyDescent="0.2">
      <c r="A26" s="265"/>
      <c r="B26" s="30"/>
      <c r="C26" s="1116"/>
      <c r="D26" s="1116"/>
      <c r="E26" s="1116"/>
      <c r="F26" s="1116"/>
      <c r="G26" s="1117"/>
      <c r="H26" s="30"/>
      <c r="I26" s="1120" t="s">
        <v>899</v>
      </c>
      <c r="J26" s="1115"/>
      <c r="K26" s="1115"/>
      <c r="L26" s="1122"/>
    </row>
    <row r="27" spans="1:12" ht="16.5" customHeight="1" x14ac:dyDescent="0.2">
      <c r="A27" s="265"/>
      <c r="B27" s="30"/>
      <c r="C27" s="1116"/>
      <c r="D27" s="1116"/>
      <c r="E27" s="1116"/>
      <c r="F27" s="1116"/>
      <c r="G27" s="1117"/>
      <c r="H27" s="30"/>
      <c r="I27" s="1120" t="s">
        <v>900</v>
      </c>
      <c r="J27" s="1115"/>
      <c r="K27" s="1115"/>
      <c r="L27" s="1122"/>
    </row>
    <row r="28" spans="1:12" ht="16.5" customHeight="1" x14ac:dyDescent="0.2">
      <c r="A28" s="265"/>
      <c r="B28" s="30"/>
      <c r="C28" s="1116"/>
      <c r="D28" s="1116"/>
      <c r="E28" s="1116"/>
      <c r="F28" s="1116"/>
      <c r="G28" s="1117"/>
      <c r="H28" s="30"/>
      <c r="I28" s="1120" t="s">
        <v>901</v>
      </c>
      <c r="J28" s="1115"/>
      <c r="K28" s="1115"/>
      <c r="L28" s="1122"/>
    </row>
    <row r="29" spans="1:12" ht="16.5" customHeight="1" x14ac:dyDescent="0.2">
      <c r="A29" s="265"/>
      <c r="B29" s="30"/>
      <c r="C29" s="1116"/>
      <c r="D29" s="1116"/>
      <c r="E29" s="1116"/>
      <c r="F29" s="1116"/>
      <c r="G29" s="1117"/>
      <c r="H29" s="30"/>
      <c r="I29" s="1120" t="s">
        <v>902</v>
      </c>
      <c r="J29" s="1115"/>
      <c r="K29" s="1115"/>
      <c r="L29" s="1122"/>
    </row>
    <row r="30" spans="1:12" ht="16.5" customHeight="1" x14ac:dyDescent="0.2">
      <c r="A30" s="399"/>
      <c r="B30" s="32"/>
      <c r="C30" s="1541"/>
      <c r="D30" s="1541"/>
      <c r="E30" s="1541"/>
      <c r="F30" s="1541"/>
      <c r="G30" s="1542"/>
      <c r="H30" s="32"/>
      <c r="I30" s="1540"/>
      <c r="J30" s="1541"/>
      <c r="K30" s="1541"/>
      <c r="L30" s="1542"/>
    </row>
  </sheetData>
  <mergeCells count="46">
    <mergeCell ref="C28:G28"/>
    <mergeCell ref="I28:L28"/>
    <mergeCell ref="C29:G29"/>
    <mergeCell ref="I29:L29"/>
    <mergeCell ref="C30:G30"/>
    <mergeCell ref="I30:L30"/>
    <mergeCell ref="C25:G25"/>
    <mergeCell ref="I25:L25"/>
    <mergeCell ref="C26:G26"/>
    <mergeCell ref="I26:L26"/>
    <mergeCell ref="C27:G27"/>
    <mergeCell ref="I27:L27"/>
    <mergeCell ref="C22:G22"/>
    <mergeCell ref="I22:L22"/>
    <mergeCell ref="C23:G23"/>
    <mergeCell ref="I23:L23"/>
    <mergeCell ref="C24:G24"/>
    <mergeCell ref="I24:L24"/>
    <mergeCell ref="B20:C20"/>
    <mergeCell ref="D20:F20"/>
    <mergeCell ref="I20:L20"/>
    <mergeCell ref="B21:G21"/>
    <mergeCell ref="I21:L21"/>
    <mergeCell ref="B12:D12"/>
    <mergeCell ref="E12:F12"/>
    <mergeCell ref="B14:G14"/>
    <mergeCell ref="B15:G15"/>
    <mergeCell ref="B16:G16"/>
    <mergeCell ref="A17:A19"/>
    <mergeCell ref="B17:C17"/>
    <mergeCell ref="D17:L17"/>
    <mergeCell ref="D18:L18"/>
    <mergeCell ref="B19:C19"/>
    <mergeCell ref="D19:L19"/>
    <mergeCell ref="B9:D9"/>
    <mergeCell ref="E9:F9"/>
    <mergeCell ref="B10:D10"/>
    <mergeCell ref="E10:F10"/>
    <mergeCell ref="B11:D11"/>
    <mergeCell ref="E11:F11"/>
    <mergeCell ref="B8:L8"/>
    <mergeCell ref="A1:L1"/>
    <mergeCell ref="A3:J3"/>
    <mergeCell ref="A5:L5"/>
    <mergeCell ref="B6:L6"/>
    <mergeCell ref="A7:L7"/>
  </mergeCells>
  <phoneticPr fontId="3"/>
  <conditionalFormatting sqref="I10:I11">
    <cfRule type="containsBlanks" dxfId="91" priority="6">
      <formula>LEN(TRIM(I10))=0</formula>
    </cfRule>
  </conditionalFormatting>
  <conditionalFormatting sqref="H15:I16">
    <cfRule type="containsBlanks" dxfId="90" priority="5">
      <formula>LEN(TRIM(H15))=0</formula>
    </cfRule>
  </conditionalFormatting>
  <pageMargins left="0.59055118110236227" right="0.59055118110236227" top="0.59055118110236227" bottom="0.59055118110236227" header="0.51181102362204722" footer="0.39370078740157483"/>
  <pageSetup paperSize="9" fitToHeight="0" orientation="portrait" verticalDpi="200"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64EE4-B375-4530-AF65-0F7597666AB4}">
  <sheetPr>
    <tabColor theme="8" tint="0.59999389629810485"/>
    <pageSetUpPr fitToPage="1"/>
  </sheetPr>
  <dimension ref="A1:M36"/>
  <sheetViews>
    <sheetView view="pageBreakPreview" zoomScaleNormal="130" zoomScaleSheetLayoutView="100" workbookViewId="0">
      <selection activeCell="I37" sqref="I37:L37"/>
    </sheetView>
  </sheetViews>
  <sheetFormatPr defaultColWidth="9" defaultRowHeight="13.2" x14ac:dyDescent="0.2"/>
  <cols>
    <col min="1" max="1" width="18" style="217" customWidth="1"/>
    <col min="2" max="5" width="3" style="217" customWidth="1"/>
    <col min="6" max="6" width="6" style="217" customWidth="1"/>
    <col min="7" max="10" width="9" style="217" customWidth="1"/>
    <col min="11" max="12" width="8" style="217" customWidth="1"/>
    <col min="13" max="14" width="3.6640625" style="217" customWidth="1"/>
    <col min="15" max="15" width="17.6640625" style="217" customWidth="1"/>
    <col min="16" max="16" width="3.6640625" style="217" customWidth="1"/>
    <col min="17" max="16384" width="9" style="217"/>
  </cols>
  <sheetData>
    <row r="1" spans="1:13" ht="18" customHeight="1" x14ac:dyDescent="0.2">
      <c r="A1" s="1060" t="s">
        <v>364</v>
      </c>
      <c r="B1" s="1060"/>
      <c r="C1" s="1060"/>
      <c r="D1" s="1060"/>
      <c r="E1" s="1060"/>
      <c r="F1" s="1060"/>
      <c r="G1" s="1060"/>
      <c r="H1" s="1060"/>
      <c r="I1" s="1060"/>
      <c r="J1" s="1060"/>
      <c r="K1" s="1060"/>
      <c r="L1" s="1060"/>
    </row>
    <row r="2" spans="1:13" ht="18" customHeight="1" x14ac:dyDescent="0.2"/>
    <row r="3" spans="1:13" ht="18" customHeight="1" x14ac:dyDescent="0.2">
      <c r="A3" s="1061" t="s">
        <v>903</v>
      </c>
      <c r="B3" s="1061"/>
      <c r="C3" s="1061"/>
      <c r="D3" s="1061"/>
      <c r="E3" s="1061"/>
      <c r="F3" s="1061"/>
      <c r="G3" s="1061"/>
      <c r="H3" s="1061"/>
      <c r="I3" s="1061"/>
      <c r="J3" s="1061"/>
      <c r="K3" s="218"/>
      <c r="L3" s="3"/>
    </row>
    <row r="4" spans="1:13" ht="16.5" customHeight="1" x14ac:dyDescent="0.2"/>
    <row r="5" spans="1:13" ht="16.5" customHeight="1" x14ac:dyDescent="0.2">
      <c r="A5" s="1062" t="s">
        <v>140</v>
      </c>
      <c r="B5" s="1063"/>
      <c r="C5" s="1063"/>
      <c r="D5" s="1063"/>
      <c r="E5" s="1063"/>
      <c r="F5" s="1063"/>
      <c r="G5" s="1063"/>
      <c r="H5" s="1063"/>
      <c r="I5" s="1063"/>
      <c r="J5" s="1063"/>
      <c r="K5" s="1063"/>
      <c r="L5" s="1064"/>
    </row>
    <row r="6" spans="1:13" ht="27" customHeight="1" x14ac:dyDescent="0.2">
      <c r="A6" s="150" t="s">
        <v>171</v>
      </c>
      <c r="B6" s="1254" t="s">
        <v>904</v>
      </c>
      <c r="C6" s="1254"/>
      <c r="D6" s="1254"/>
      <c r="E6" s="1254"/>
      <c r="F6" s="1254"/>
      <c r="G6" s="1254"/>
      <c r="H6" s="1254"/>
      <c r="I6" s="1254"/>
      <c r="J6" s="1254"/>
      <c r="K6" s="1254"/>
      <c r="L6" s="1254"/>
      <c r="M6" s="217" t="s">
        <v>143</v>
      </c>
    </row>
    <row r="7" spans="1:13" ht="16.5" customHeight="1" x14ac:dyDescent="0.2">
      <c r="A7" s="1770" t="s">
        <v>144</v>
      </c>
      <c r="B7" s="1770"/>
      <c r="C7" s="1770"/>
      <c r="D7" s="1770"/>
      <c r="E7" s="1770"/>
      <c r="F7" s="1770"/>
      <c r="G7" s="1770"/>
      <c r="H7" s="1770"/>
      <c r="I7" s="1770"/>
      <c r="J7" s="1770"/>
      <c r="K7" s="1770"/>
      <c r="L7" s="1770"/>
    </row>
    <row r="8" spans="1:13" ht="27" customHeight="1" x14ac:dyDescent="0.2">
      <c r="A8" s="75" t="s">
        <v>145</v>
      </c>
      <c r="B8" s="1547" t="s">
        <v>905</v>
      </c>
      <c r="C8" s="1548"/>
      <c r="D8" s="1548"/>
      <c r="E8" s="1548"/>
      <c r="F8" s="1548"/>
      <c r="G8" s="1548"/>
      <c r="H8" s="1548"/>
      <c r="I8" s="1548"/>
      <c r="J8" s="1548"/>
      <c r="K8" s="1548"/>
      <c r="L8" s="1549"/>
    </row>
    <row r="9" spans="1:13" ht="16.5" customHeight="1" x14ac:dyDescent="0.2">
      <c r="A9" s="53" t="s">
        <v>146</v>
      </c>
      <c r="B9" s="1074"/>
      <c r="C9" s="1075"/>
      <c r="D9" s="1076"/>
      <c r="E9" s="1078" t="s">
        <v>147</v>
      </c>
      <c r="F9" s="1080"/>
      <c r="G9" s="52" t="s">
        <v>10</v>
      </c>
      <c r="H9" s="52" t="s">
        <v>148</v>
      </c>
      <c r="I9" s="52" t="s">
        <v>649</v>
      </c>
      <c r="J9" s="263"/>
      <c r="K9" s="263"/>
      <c r="L9" s="264"/>
    </row>
    <row r="10" spans="1:13" ht="16.5" customHeight="1" x14ac:dyDescent="0.2">
      <c r="A10" s="248"/>
      <c r="B10" s="1078" t="s">
        <v>11</v>
      </c>
      <c r="C10" s="1079"/>
      <c r="D10" s="1080"/>
      <c r="E10" s="1575">
        <f>SUM(H10:J10)</f>
        <v>20</v>
      </c>
      <c r="F10" s="1576"/>
      <c r="G10" s="413">
        <v>47</v>
      </c>
      <c r="H10" s="436"/>
      <c r="I10" s="413">
        <v>20</v>
      </c>
      <c r="J10" s="266"/>
      <c r="K10" s="266"/>
      <c r="L10" s="388"/>
    </row>
    <row r="11" spans="1:13" ht="16.5" customHeight="1" x14ac:dyDescent="0.2">
      <c r="A11" s="248"/>
      <c r="B11" s="1078" t="s">
        <v>12</v>
      </c>
      <c r="C11" s="1079"/>
      <c r="D11" s="1080"/>
      <c r="E11" s="1575">
        <f>SUM(H11:J11)</f>
        <v>18</v>
      </c>
      <c r="F11" s="1576"/>
      <c r="G11" s="413">
        <v>42</v>
      </c>
      <c r="H11" s="436"/>
      <c r="I11" s="413">
        <v>18</v>
      </c>
      <c r="J11" s="266"/>
      <c r="K11" s="266"/>
      <c r="L11" s="388"/>
    </row>
    <row r="12" spans="1:13" ht="16.5" customHeight="1" x14ac:dyDescent="0.2">
      <c r="A12" s="248"/>
      <c r="B12" s="1101" t="s">
        <v>13</v>
      </c>
      <c r="C12" s="1102"/>
      <c r="D12" s="1103"/>
      <c r="E12" s="1492">
        <f>E11/E10*100</f>
        <v>90</v>
      </c>
      <c r="F12" s="1493"/>
      <c r="G12" s="366">
        <f>G11/G10*100</f>
        <v>89.361702127659569</v>
      </c>
      <c r="H12" s="114"/>
      <c r="I12" s="161">
        <f>I11/I10*100</f>
        <v>90</v>
      </c>
      <c r="J12" s="266"/>
      <c r="K12" s="266"/>
      <c r="L12" s="388"/>
    </row>
    <row r="13" spans="1:13" ht="12.75" customHeight="1" x14ac:dyDescent="0.2">
      <c r="A13" s="248"/>
      <c r="B13" s="265"/>
      <c r="C13" s="266"/>
      <c r="D13" s="266"/>
      <c r="E13" s="266"/>
      <c r="F13" s="266"/>
      <c r="G13" s="266"/>
      <c r="H13" s="266"/>
      <c r="I13" s="266"/>
      <c r="J13" s="266"/>
      <c r="K13" s="266"/>
      <c r="L13" s="388"/>
    </row>
    <row r="14" spans="1:13" ht="16.5" customHeight="1" x14ac:dyDescent="0.2">
      <c r="A14" s="248"/>
      <c r="B14" s="1074"/>
      <c r="C14" s="1075"/>
      <c r="D14" s="1075"/>
      <c r="E14" s="1075"/>
      <c r="F14" s="1075"/>
      <c r="G14" s="1076"/>
      <c r="H14" s="52" t="s">
        <v>14</v>
      </c>
      <c r="I14" s="52" t="s">
        <v>10</v>
      </c>
      <c r="J14" s="52" t="s">
        <v>15</v>
      </c>
      <c r="K14" s="266"/>
      <c r="L14" s="388"/>
    </row>
    <row r="15" spans="1:13" ht="16.5" customHeight="1" x14ac:dyDescent="0.2">
      <c r="A15" s="248"/>
      <c r="B15" s="1105" t="s">
        <v>135</v>
      </c>
      <c r="C15" s="1106"/>
      <c r="D15" s="1106"/>
      <c r="E15" s="1106"/>
      <c r="F15" s="1106"/>
      <c r="G15" s="1107"/>
      <c r="H15" s="390">
        <v>91.1</v>
      </c>
      <c r="I15" s="407">
        <v>86.1</v>
      </c>
      <c r="J15" s="151">
        <f>IF(H15="","",H15-I15)</f>
        <v>5</v>
      </c>
      <c r="K15" s="266"/>
      <c r="L15" s="388"/>
    </row>
    <row r="16" spans="1:13" ht="16.5" customHeight="1" x14ac:dyDescent="0.2">
      <c r="A16" s="392"/>
      <c r="B16" s="1108" t="s">
        <v>136</v>
      </c>
      <c r="C16" s="1109"/>
      <c r="D16" s="1109"/>
      <c r="E16" s="1109"/>
      <c r="F16" s="1109"/>
      <c r="G16" s="1110"/>
      <c r="H16" s="390">
        <v>4.5999999999999996</v>
      </c>
      <c r="I16" s="490">
        <v>4.4000000000000004</v>
      </c>
      <c r="J16" s="151">
        <f>IF(H16="","",H16-I16)</f>
        <v>0.19999999999999929</v>
      </c>
      <c r="K16" s="393"/>
      <c r="L16" s="394"/>
    </row>
    <row r="17" spans="1:12" s="21" customFormat="1" ht="16.5" customHeight="1" x14ac:dyDescent="0.2">
      <c r="A17" s="1083" t="s">
        <v>18</v>
      </c>
      <c r="B17" s="1085" t="s">
        <v>19</v>
      </c>
      <c r="C17" s="1086"/>
      <c r="D17" s="1771" t="s">
        <v>906</v>
      </c>
      <c r="E17" s="1601"/>
      <c r="F17" s="1601"/>
      <c r="G17" s="1601"/>
      <c r="H17" s="1601"/>
      <c r="I17" s="1601"/>
      <c r="J17" s="1601"/>
      <c r="K17" s="1601"/>
      <c r="L17" s="1602"/>
    </row>
    <row r="18" spans="1:12" s="21" customFormat="1" ht="16.5" customHeight="1" x14ac:dyDescent="0.2">
      <c r="A18" s="1238"/>
      <c r="B18" s="342"/>
      <c r="C18" s="343"/>
      <c r="D18" s="1249" t="s">
        <v>894</v>
      </c>
      <c r="E18" s="1250"/>
      <c r="F18" s="1250"/>
      <c r="G18" s="1250"/>
      <c r="H18" s="1250"/>
      <c r="I18" s="1250"/>
      <c r="J18" s="1250"/>
      <c r="K18" s="1250"/>
      <c r="L18" s="1251"/>
    </row>
    <row r="19" spans="1:12" ht="16.5" customHeight="1" x14ac:dyDescent="0.2">
      <c r="A19" s="1084"/>
      <c r="B19" s="1090" t="s">
        <v>20</v>
      </c>
      <c r="C19" s="1091"/>
      <c r="D19" s="1273" t="s">
        <v>210</v>
      </c>
      <c r="E19" s="1274"/>
      <c r="F19" s="1274"/>
      <c r="G19" s="1274"/>
      <c r="H19" s="1274"/>
      <c r="I19" s="1274"/>
      <c r="J19" s="1274"/>
      <c r="K19" s="1274"/>
      <c r="L19" s="1275"/>
    </row>
    <row r="20" spans="1:12" ht="16.5" customHeight="1" x14ac:dyDescent="0.2">
      <c r="A20" s="75" t="s">
        <v>153</v>
      </c>
      <c r="B20" s="1077" t="s">
        <v>22</v>
      </c>
      <c r="C20" s="1077"/>
      <c r="D20" s="1503">
        <v>1</v>
      </c>
      <c r="E20" s="1504"/>
      <c r="F20" s="1505"/>
      <c r="G20" s="52" t="s">
        <v>23</v>
      </c>
      <c r="H20" s="52" t="s">
        <v>31</v>
      </c>
      <c r="I20" s="1114" t="s">
        <v>24</v>
      </c>
      <c r="J20" s="1114"/>
      <c r="K20" s="1114"/>
      <c r="L20" s="1114"/>
    </row>
    <row r="21" spans="1:12" ht="16.5" customHeight="1" x14ac:dyDescent="0.2">
      <c r="A21" s="53" t="s">
        <v>156</v>
      </c>
      <c r="B21" s="1078" t="s">
        <v>26</v>
      </c>
      <c r="C21" s="1079"/>
      <c r="D21" s="1079"/>
      <c r="E21" s="1079"/>
      <c r="F21" s="1079"/>
      <c r="G21" s="1080"/>
      <c r="H21" s="355" t="s">
        <v>27</v>
      </c>
      <c r="I21" s="1078" t="s">
        <v>28</v>
      </c>
      <c r="J21" s="1079"/>
      <c r="K21" s="1079"/>
      <c r="L21" s="1080"/>
    </row>
    <row r="22" spans="1:12" ht="16.5" customHeight="1" x14ac:dyDescent="0.2">
      <c r="A22" s="248"/>
      <c r="B22" s="187" t="s">
        <v>157</v>
      </c>
      <c r="C22" s="1287" t="s">
        <v>665</v>
      </c>
      <c r="D22" s="1287"/>
      <c r="E22" s="1287"/>
      <c r="F22" s="1287"/>
      <c r="G22" s="1288"/>
      <c r="H22" s="30"/>
      <c r="I22" s="1286"/>
      <c r="J22" s="1287"/>
      <c r="K22" s="1287"/>
      <c r="L22" s="1288"/>
    </row>
    <row r="23" spans="1:12" ht="16.5" customHeight="1" x14ac:dyDescent="0.2">
      <c r="A23" s="265"/>
      <c r="B23" s="30"/>
      <c r="C23" s="1230" t="s">
        <v>907</v>
      </c>
      <c r="D23" s="1230"/>
      <c r="E23" s="1230"/>
      <c r="F23" s="1230"/>
      <c r="G23" s="1131"/>
      <c r="H23" s="30" t="s">
        <v>908</v>
      </c>
      <c r="I23" s="1120" t="s">
        <v>909</v>
      </c>
      <c r="J23" s="1115"/>
      <c r="K23" s="1115"/>
      <c r="L23" s="1122"/>
    </row>
    <row r="24" spans="1:12" ht="16.5" customHeight="1" x14ac:dyDescent="0.2">
      <c r="A24" s="265"/>
      <c r="B24" s="30"/>
      <c r="C24" s="1230" t="s">
        <v>910</v>
      </c>
      <c r="D24" s="1230"/>
      <c r="E24" s="1230"/>
      <c r="F24" s="1230"/>
      <c r="G24" s="1131"/>
      <c r="H24" s="30"/>
      <c r="I24" s="1120" t="s">
        <v>911</v>
      </c>
      <c r="J24" s="1115"/>
      <c r="K24" s="1115"/>
      <c r="L24" s="1122"/>
    </row>
    <row r="25" spans="1:12" ht="16.5" customHeight="1" x14ac:dyDescent="0.2">
      <c r="A25" s="265"/>
      <c r="B25" s="30"/>
      <c r="C25" s="1116"/>
      <c r="D25" s="1116"/>
      <c r="E25" s="1116"/>
      <c r="F25" s="1116"/>
      <c r="G25" s="1117"/>
      <c r="H25" s="30"/>
      <c r="I25" s="1120" t="s">
        <v>1794</v>
      </c>
      <c r="J25" s="1115"/>
      <c r="K25" s="1115"/>
      <c r="L25" s="1122"/>
    </row>
    <row r="26" spans="1:12" ht="16.5" customHeight="1" x14ac:dyDescent="0.2">
      <c r="A26" s="265"/>
      <c r="B26" s="30"/>
      <c r="C26" s="1116"/>
      <c r="D26" s="1116"/>
      <c r="E26" s="1116"/>
      <c r="F26" s="1116"/>
      <c r="G26" s="1117"/>
      <c r="H26" s="30"/>
      <c r="I26" s="1120" t="s">
        <v>912</v>
      </c>
      <c r="J26" s="1115"/>
      <c r="K26" s="1115"/>
      <c r="L26" s="1122"/>
    </row>
    <row r="27" spans="1:12" ht="16.5" customHeight="1" x14ac:dyDescent="0.2">
      <c r="A27" s="265"/>
      <c r="B27" s="30"/>
      <c r="C27" s="1116"/>
      <c r="D27" s="1116"/>
      <c r="E27" s="1116"/>
      <c r="F27" s="1116"/>
      <c r="G27" s="1117"/>
      <c r="H27" s="30"/>
      <c r="I27" s="1120" t="s">
        <v>913</v>
      </c>
      <c r="J27" s="1115"/>
      <c r="K27" s="1115"/>
      <c r="L27" s="1122"/>
    </row>
    <row r="28" spans="1:12" ht="16.5" customHeight="1" x14ac:dyDescent="0.2">
      <c r="A28" s="265"/>
      <c r="B28" s="30"/>
      <c r="C28" s="1116"/>
      <c r="D28" s="1116"/>
      <c r="E28" s="1116"/>
      <c r="F28" s="1116"/>
      <c r="G28" s="1117"/>
      <c r="H28" s="30"/>
      <c r="I28" s="1120" t="s">
        <v>914</v>
      </c>
      <c r="J28" s="1115"/>
      <c r="K28" s="1115"/>
      <c r="L28" s="1122"/>
    </row>
    <row r="29" spans="1:12" ht="16.5" customHeight="1" x14ac:dyDescent="0.2">
      <c r="A29" s="248"/>
      <c r="B29" s="30" t="s">
        <v>157</v>
      </c>
      <c r="C29" s="1116" t="s">
        <v>218</v>
      </c>
      <c r="D29" s="1116"/>
      <c r="E29" s="1116"/>
      <c r="F29" s="1116"/>
      <c r="G29" s="1117"/>
      <c r="H29" s="30"/>
      <c r="I29" s="1289"/>
      <c r="J29" s="1116"/>
      <c r="K29" s="1116"/>
      <c r="L29" s="1117"/>
    </row>
    <row r="30" spans="1:12" ht="16.5" customHeight="1" x14ac:dyDescent="0.2">
      <c r="A30" s="265"/>
      <c r="B30" s="30"/>
      <c r="C30" s="1230" t="s">
        <v>225</v>
      </c>
      <c r="D30" s="1230"/>
      <c r="E30" s="1230"/>
      <c r="F30" s="1230"/>
      <c r="G30" s="1131"/>
      <c r="H30" s="30" t="s">
        <v>915</v>
      </c>
      <c r="I30" s="1120" t="s">
        <v>916</v>
      </c>
      <c r="J30" s="1115"/>
      <c r="K30" s="1115"/>
      <c r="L30" s="1122"/>
    </row>
    <row r="31" spans="1:12" ht="16.5" customHeight="1" x14ac:dyDescent="0.2">
      <c r="A31" s="265"/>
      <c r="B31" s="30"/>
      <c r="C31" s="1116" t="s">
        <v>917</v>
      </c>
      <c r="D31" s="1116"/>
      <c r="E31" s="1116"/>
      <c r="F31" s="1116"/>
      <c r="G31" s="1117"/>
      <c r="H31" s="30"/>
      <c r="I31" s="1120" t="s">
        <v>897</v>
      </c>
      <c r="J31" s="1115"/>
      <c r="K31" s="1115"/>
      <c r="L31" s="1122"/>
    </row>
    <row r="32" spans="1:12" ht="16.5" customHeight="1" x14ac:dyDescent="0.2">
      <c r="A32" s="265"/>
      <c r="B32" s="30"/>
      <c r="C32" s="1116"/>
      <c r="D32" s="1116"/>
      <c r="E32" s="1116"/>
      <c r="F32" s="1116"/>
      <c r="G32" s="1117"/>
      <c r="H32" s="30"/>
      <c r="I32" s="1120" t="s">
        <v>918</v>
      </c>
      <c r="J32" s="1115"/>
      <c r="K32" s="1115"/>
      <c r="L32" s="1122"/>
    </row>
    <row r="33" spans="1:12" ht="16.5" customHeight="1" x14ac:dyDescent="0.2">
      <c r="A33" s="265"/>
      <c r="B33" s="30"/>
      <c r="C33" s="1116"/>
      <c r="D33" s="1116"/>
      <c r="E33" s="1116"/>
      <c r="F33" s="1116"/>
      <c r="G33" s="1117"/>
      <c r="H33" s="30"/>
      <c r="I33" s="1120" t="s">
        <v>919</v>
      </c>
      <c r="J33" s="1115"/>
      <c r="K33" s="1115"/>
      <c r="L33" s="1122"/>
    </row>
    <row r="34" spans="1:12" ht="16.5" customHeight="1" x14ac:dyDescent="0.2">
      <c r="A34" s="265"/>
      <c r="B34" s="30"/>
      <c r="C34" s="1116"/>
      <c r="D34" s="1116"/>
      <c r="E34" s="1116"/>
      <c r="F34" s="1116"/>
      <c r="G34" s="1117"/>
      <c r="H34" s="30"/>
      <c r="I34" s="1120" t="s">
        <v>920</v>
      </c>
      <c r="J34" s="1115"/>
      <c r="K34" s="1115"/>
      <c r="L34" s="1122"/>
    </row>
    <row r="35" spans="1:12" ht="16.5" customHeight="1" x14ac:dyDescent="0.2">
      <c r="A35" s="265"/>
      <c r="B35" s="30"/>
      <c r="C35" s="1116"/>
      <c r="D35" s="1116"/>
      <c r="E35" s="1116"/>
      <c r="F35" s="1116"/>
      <c r="G35" s="1117"/>
      <c r="H35" s="30"/>
      <c r="I35" s="1120" t="s">
        <v>921</v>
      </c>
      <c r="J35" s="1115"/>
      <c r="K35" s="1115"/>
      <c r="L35" s="1122"/>
    </row>
    <row r="36" spans="1:12" ht="16.5" customHeight="1" x14ac:dyDescent="0.2">
      <c r="A36" s="399"/>
      <c r="B36" s="32"/>
      <c r="C36" s="1541"/>
      <c r="D36" s="1541"/>
      <c r="E36" s="1541"/>
      <c r="F36" s="1541"/>
      <c r="G36" s="1542"/>
      <c r="H36" s="32"/>
      <c r="I36" s="1540"/>
      <c r="J36" s="1541"/>
      <c r="K36" s="1541"/>
      <c r="L36" s="1542"/>
    </row>
  </sheetData>
  <mergeCells count="58">
    <mergeCell ref="C34:G34"/>
    <mergeCell ref="I34:L34"/>
    <mergeCell ref="C35:G35"/>
    <mergeCell ref="I35:L35"/>
    <mergeCell ref="C36:G36"/>
    <mergeCell ref="I36:L36"/>
    <mergeCell ref="C31:G31"/>
    <mergeCell ref="I31:L31"/>
    <mergeCell ref="C32:G32"/>
    <mergeCell ref="I32:L32"/>
    <mergeCell ref="C33:G33"/>
    <mergeCell ref="I33:L33"/>
    <mergeCell ref="C28:G28"/>
    <mergeCell ref="I28:L28"/>
    <mergeCell ref="C29:G29"/>
    <mergeCell ref="I29:L29"/>
    <mergeCell ref="C30:G30"/>
    <mergeCell ref="I30:L30"/>
    <mergeCell ref="C25:G25"/>
    <mergeCell ref="I25:L25"/>
    <mergeCell ref="C26:G26"/>
    <mergeCell ref="I26:L26"/>
    <mergeCell ref="C27:G27"/>
    <mergeCell ref="I27:L27"/>
    <mergeCell ref="C22:G22"/>
    <mergeCell ref="I22:L22"/>
    <mergeCell ref="C23:G23"/>
    <mergeCell ref="I23:L23"/>
    <mergeCell ref="C24:G24"/>
    <mergeCell ref="I24:L24"/>
    <mergeCell ref="B20:C20"/>
    <mergeCell ref="D20:F20"/>
    <mergeCell ref="I20:L20"/>
    <mergeCell ref="B21:G21"/>
    <mergeCell ref="I21:L21"/>
    <mergeCell ref="B12:D12"/>
    <mergeCell ref="E12:F12"/>
    <mergeCell ref="B14:G14"/>
    <mergeCell ref="B15:G15"/>
    <mergeCell ref="B16:G16"/>
    <mergeCell ref="A17:A19"/>
    <mergeCell ref="B17:C17"/>
    <mergeCell ref="D17:L17"/>
    <mergeCell ref="D18:L18"/>
    <mergeCell ref="B19:C19"/>
    <mergeCell ref="D19:L19"/>
    <mergeCell ref="B9:D9"/>
    <mergeCell ref="E9:F9"/>
    <mergeCell ref="B10:D10"/>
    <mergeCell ref="E10:F10"/>
    <mergeCell ref="B11:D11"/>
    <mergeCell ref="E11:F11"/>
    <mergeCell ref="B8:L8"/>
    <mergeCell ref="A1:L1"/>
    <mergeCell ref="A3:J3"/>
    <mergeCell ref="A5:L5"/>
    <mergeCell ref="B6:L6"/>
    <mergeCell ref="A7:L7"/>
  </mergeCells>
  <phoneticPr fontId="3"/>
  <conditionalFormatting sqref="I10:I11">
    <cfRule type="containsBlanks" dxfId="89" priority="4">
      <formula>LEN(TRIM(I10))=0</formula>
    </cfRule>
  </conditionalFormatting>
  <conditionalFormatting sqref="H15:H16">
    <cfRule type="containsBlanks" dxfId="88" priority="3">
      <formula>LEN(TRIM(H15))=0</formula>
    </cfRule>
  </conditionalFormatting>
  <pageMargins left="0.59055118110236227" right="0.59055118110236227" top="0.59055118110236227" bottom="0.59055118110236227" header="0.51181102362204722" footer="0.39370078740157483"/>
  <pageSetup paperSize="9" fitToHeight="0"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9AD7C-A858-4F8F-8693-27CEE0463847}">
  <sheetPr>
    <tabColor theme="8" tint="0.59999389629810485"/>
  </sheetPr>
  <dimension ref="A1:S35"/>
  <sheetViews>
    <sheetView view="pageBreakPreview" zoomScaleNormal="130" zoomScaleSheetLayoutView="100" workbookViewId="0">
      <selection activeCell="I37" sqref="I37:L37"/>
    </sheetView>
  </sheetViews>
  <sheetFormatPr defaultColWidth="9" defaultRowHeight="13.2" x14ac:dyDescent="0.2"/>
  <cols>
    <col min="1" max="1" width="18" style="217" customWidth="1"/>
    <col min="2" max="5" width="3.109375" style="217" customWidth="1"/>
    <col min="6" max="6" width="6.33203125" style="217" customWidth="1"/>
    <col min="7" max="12" width="9.109375" style="217" customWidth="1"/>
    <col min="13" max="13" width="9" style="217"/>
    <col min="14" max="14" width="6.3320312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19" ht="18" customHeight="1" x14ac:dyDescent="0.2">
      <c r="A1" s="1060" t="s">
        <v>0</v>
      </c>
      <c r="B1" s="1060"/>
      <c r="C1" s="1060"/>
      <c r="D1" s="1060"/>
      <c r="E1" s="1060"/>
      <c r="F1" s="1060"/>
      <c r="G1" s="1060"/>
      <c r="H1" s="1060"/>
      <c r="I1" s="1060"/>
      <c r="J1" s="1060"/>
      <c r="K1" s="1060"/>
      <c r="L1" s="1060"/>
    </row>
    <row r="2" spans="1:19" ht="18" customHeight="1" x14ac:dyDescent="0.2"/>
    <row r="3" spans="1:19" ht="18" customHeight="1" x14ac:dyDescent="0.2">
      <c r="A3" s="1061" t="s">
        <v>922</v>
      </c>
      <c r="B3" s="1061"/>
      <c r="C3" s="1061"/>
      <c r="D3" s="1061"/>
      <c r="E3" s="1061"/>
      <c r="F3" s="1061"/>
      <c r="G3" s="1061"/>
      <c r="H3" s="1061"/>
      <c r="I3" s="1061"/>
      <c r="J3" s="1061"/>
      <c r="K3" s="218"/>
      <c r="L3" s="3"/>
    </row>
    <row r="4" spans="1:19" ht="16.5" customHeight="1" x14ac:dyDescent="0.2"/>
    <row r="5" spans="1:19" ht="16.5" customHeight="1" x14ac:dyDescent="0.2">
      <c r="A5" s="1062" t="s">
        <v>140</v>
      </c>
      <c r="B5" s="1063"/>
      <c r="C5" s="1063"/>
      <c r="D5" s="1063"/>
      <c r="E5" s="1063"/>
      <c r="F5" s="1063"/>
      <c r="G5" s="1063"/>
      <c r="H5" s="1063"/>
      <c r="I5" s="1063"/>
      <c r="J5" s="1063"/>
      <c r="K5" s="1063"/>
      <c r="L5" s="1064"/>
    </row>
    <row r="6" spans="1:19" ht="16.5" customHeight="1" x14ac:dyDescent="0.2">
      <c r="A6" s="1545" t="s">
        <v>141</v>
      </c>
      <c r="B6" s="1098" t="s">
        <v>923</v>
      </c>
      <c r="C6" s="1099"/>
      <c r="D6" s="1099"/>
      <c r="E6" s="1099"/>
      <c r="F6" s="1099"/>
      <c r="G6" s="1099"/>
      <c r="H6" s="1099"/>
      <c r="I6" s="1099"/>
      <c r="J6" s="1099"/>
      <c r="K6" s="1099"/>
      <c r="L6" s="1100"/>
      <c r="M6" s="217" t="s">
        <v>143</v>
      </c>
    </row>
    <row r="7" spans="1:19" ht="16.5" customHeight="1" x14ac:dyDescent="0.2">
      <c r="A7" s="1546"/>
      <c r="B7" s="1249"/>
      <c r="C7" s="1250"/>
      <c r="D7" s="1250"/>
      <c r="E7" s="1250"/>
      <c r="F7" s="1250"/>
      <c r="G7" s="1250"/>
      <c r="H7" s="1250"/>
      <c r="I7" s="1250"/>
      <c r="J7" s="1250"/>
      <c r="K7" s="1250"/>
      <c r="L7" s="1251"/>
    </row>
    <row r="8" spans="1:19" ht="16.5" customHeight="1" x14ac:dyDescent="0.2">
      <c r="A8" s="1071" t="s">
        <v>144</v>
      </c>
      <c r="B8" s="1072"/>
      <c r="C8" s="1072"/>
      <c r="D8" s="1072"/>
      <c r="E8" s="1072"/>
      <c r="F8" s="1072"/>
      <c r="G8" s="1072"/>
      <c r="H8" s="1072"/>
      <c r="I8" s="1072"/>
      <c r="J8" s="1072"/>
      <c r="K8" s="1072"/>
      <c r="L8" s="1073"/>
    </row>
    <row r="9" spans="1:19" ht="41.25" customHeight="1" x14ac:dyDescent="0.2">
      <c r="A9" s="38" t="s">
        <v>697</v>
      </c>
      <c r="B9" s="1173" t="s">
        <v>924</v>
      </c>
      <c r="C9" s="1226"/>
      <c r="D9" s="1226"/>
      <c r="E9" s="1226"/>
      <c r="F9" s="1226"/>
      <c r="G9" s="1226"/>
      <c r="H9" s="1226"/>
      <c r="I9" s="1226"/>
      <c r="J9" s="1226"/>
      <c r="K9" s="1226"/>
      <c r="L9" s="1227"/>
    </row>
    <row r="10" spans="1:19" ht="16.5" customHeight="1" x14ac:dyDescent="0.2">
      <c r="A10" s="247" t="s">
        <v>146</v>
      </c>
      <c r="B10" s="1074"/>
      <c r="C10" s="1075"/>
      <c r="D10" s="1076"/>
      <c r="E10" s="1078" t="s">
        <v>147</v>
      </c>
      <c r="F10" s="1080"/>
      <c r="G10" s="52" t="s">
        <v>10</v>
      </c>
      <c r="H10" s="52" t="s">
        <v>148</v>
      </c>
      <c r="I10" s="52" t="s">
        <v>149</v>
      </c>
      <c r="J10" s="429"/>
      <c r="K10" s="263"/>
      <c r="L10" s="264"/>
    </row>
    <row r="11" spans="1:19" ht="16.5" customHeight="1" x14ac:dyDescent="0.2">
      <c r="A11" s="248"/>
      <c r="B11" s="1078" t="s">
        <v>11</v>
      </c>
      <c r="C11" s="1079"/>
      <c r="D11" s="1080"/>
      <c r="E11" s="1944">
        <f>SUM(H11:I11)</f>
        <v>47</v>
      </c>
      <c r="F11" s="1945"/>
      <c r="G11" s="491">
        <v>51</v>
      </c>
      <c r="H11" s="52" t="s">
        <v>449</v>
      </c>
      <c r="I11" s="439">
        <v>47</v>
      </c>
      <c r="J11" s="267"/>
      <c r="K11" s="266"/>
      <c r="L11" s="388"/>
    </row>
    <row r="12" spans="1:19" ht="16.5" customHeight="1" x14ac:dyDescent="0.2">
      <c r="A12" s="248"/>
      <c r="B12" s="1078" t="s">
        <v>12</v>
      </c>
      <c r="C12" s="1079"/>
      <c r="D12" s="1080"/>
      <c r="E12" s="1944">
        <f>SUM(H12:I12)</f>
        <v>45</v>
      </c>
      <c r="F12" s="1945"/>
      <c r="G12" s="491">
        <v>49</v>
      </c>
      <c r="H12" s="52" t="s">
        <v>449</v>
      </c>
      <c r="I12" s="439">
        <v>45</v>
      </c>
      <c r="J12" s="267"/>
      <c r="K12" s="266"/>
      <c r="L12" s="388"/>
    </row>
    <row r="13" spans="1:19" ht="16.5" customHeight="1" x14ac:dyDescent="0.2">
      <c r="A13" s="248"/>
      <c r="B13" s="1101" t="s">
        <v>13</v>
      </c>
      <c r="C13" s="1102"/>
      <c r="D13" s="1103"/>
      <c r="E13" s="1383">
        <f>E12/E11*100</f>
        <v>95.744680851063833</v>
      </c>
      <c r="F13" s="1384"/>
      <c r="G13" s="491">
        <v>96.1</v>
      </c>
      <c r="H13" s="492" t="s">
        <v>449</v>
      </c>
      <c r="I13" s="15">
        <f>I12/I11*100</f>
        <v>95.744680851063833</v>
      </c>
      <c r="J13" s="267"/>
      <c r="K13" s="266"/>
      <c r="L13" s="388"/>
      <c r="S13" s="431"/>
    </row>
    <row r="14" spans="1:19" ht="16.5" customHeight="1" x14ac:dyDescent="0.2">
      <c r="A14" s="248"/>
      <c r="B14" s="265"/>
      <c r="C14" s="266"/>
      <c r="D14" s="266"/>
      <c r="E14" s="266"/>
      <c r="F14" s="266"/>
      <c r="G14" s="266"/>
      <c r="H14" s="266"/>
      <c r="I14" s="266"/>
      <c r="J14" s="266"/>
      <c r="K14" s="266"/>
      <c r="L14" s="388"/>
    </row>
    <row r="15" spans="1:19" ht="16.5" customHeight="1" x14ac:dyDescent="0.2">
      <c r="A15" s="248"/>
      <c r="B15" s="1074"/>
      <c r="C15" s="1075"/>
      <c r="D15" s="1075"/>
      <c r="E15" s="1075"/>
      <c r="F15" s="1075"/>
      <c r="G15" s="1076"/>
      <c r="H15" s="52" t="s">
        <v>14</v>
      </c>
      <c r="I15" s="52" t="s">
        <v>10</v>
      </c>
      <c r="J15" s="52" t="s">
        <v>15</v>
      </c>
      <c r="K15" s="266"/>
      <c r="L15" s="388"/>
    </row>
    <row r="16" spans="1:19" ht="16.5" customHeight="1" x14ac:dyDescent="0.2">
      <c r="A16" s="248"/>
      <c r="B16" s="1105" t="s">
        <v>135</v>
      </c>
      <c r="C16" s="1106"/>
      <c r="D16" s="1106"/>
      <c r="E16" s="1106"/>
      <c r="F16" s="1106"/>
      <c r="G16" s="1107"/>
      <c r="H16" s="407">
        <v>93.3</v>
      </c>
      <c r="I16" s="415">
        <v>93.1</v>
      </c>
      <c r="J16" s="493" t="s">
        <v>449</v>
      </c>
      <c r="K16" s="266"/>
      <c r="L16" s="388"/>
    </row>
    <row r="17" spans="1:13" ht="16.5" customHeight="1" x14ac:dyDescent="0.2">
      <c r="A17" s="392"/>
      <c r="B17" s="1108" t="s">
        <v>136</v>
      </c>
      <c r="C17" s="1109"/>
      <c r="D17" s="1109"/>
      <c r="E17" s="1109"/>
      <c r="F17" s="1109"/>
      <c r="G17" s="1110"/>
      <c r="H17" s="407">
        <v>4.8</v>
      </c>
      <c r="I17" s="415">
        <v>4.7</v>
      </c>
      <c r="J17" s="493" t="s">
        <v>449</v>
      </c>
      <c r="K17" s="393"/>
      <c r="L17" s="394"/>
    </row>
    <row r="18" spans="1:13" s="21" customFormat="1" ht="30" customHeight="1" x14ac:dyDescent="0.2">
      <c r="A18" s="1083" t="s">
        <v>18</v>
      </c>
      <c r="B18" s="1199" t="s">
        <v>151</v>
      </c>
      <c r="C18" s="1200"/>
      <c r="D18" s="1087" t="s">
        <v>925</v>
      </c>
      <c r="E18" s="1088"/>
      <c r="F18" s="1088"/>
      <c r="G18" s="1088"/>
      <c r="H18" s="1088"/>
      <c r="I18" s="1088"/>
      <c r="J18" s="1088"/>
      <c r="K18" s="1088"/>
      <c r="L18" s="1089"/>
    </row>
    <row r="19" spans="1:13" ht="16.5" customHeight="1" x14ac:dyDescent="0.2">
      <c r="A19" s="1084"/>
      <c r="B19" s="1171" t="s">
        <v>20</v>
      </c>
      <c r="C19" s="1172"/>
      <c r="D19" s="1173" t="s">
        <v>926</v>
      </c>
      <c r="E19" s="1093"/>
      <c r="F19" s="1093"/>
      <c r="G19" s="1093"/>
      <c r="H19" s="1093"/>
      <c r="I19" s="1093"/>
      <c r="J19" s="1093"/>
      <c r="K19" s="1093"/>
      <c r="L19" s="1094"/>
    </row>
    <row r="20" spans="1:13" ht="16.5" customHeight="1" x14ac:dyDescent="0.2">
      <c r="A20" s="244" t="s">
        <v>153</v>
      </c>
      <c r="B20" s="1077" t="s">
        <v>22</v>
      </c>
      <c r="C20" s="1077"/>
      <c r="D20" s="1503" t="s">
        <v>154</v>
      </c>
      <c r="E20" s="1504"/>
      <c r="F20" s="1505"/>
      <c r="G20" s="52" t="s">
        <v>23</v>
      </c>
      <c r="H20" s="433" t="s">
        <v>155</v>
      </c>
      <c r="I20" s="1114" t="s">
        <v>24</v>
      </c>
      <c r="J20" s="1114"/>
      <c r="K20" s="1114"/>
      <c r="L20" s="1114"/>
    </row>
    <row r="21" spans="1:13" ht="16.5" customHeight="1" x14ac:dyDescent="0.2">
      <c r="A21" s="247" t="s">
        <v>156</v>
      </c>
      <c r="B21" s="1078" t="s">
        <v>26</v>
      </c>
      <c r="C21" s="1079"/>
      <c r="D21" s="1079"/>
      <c r="E21" s="1079"/>
      <c r="F21" s="1079"/>
      <c r="G21" s="1080"/>
      <c r="H21" s="355" t="s">
        <v>27</v>
      </c>
      <c r="I21" s="1078" t="s">
        <v>28</v>
      </c>
      <c r="J21" s="1079"/>
      <c r="K21" s="1079"/>
      <c r="L21" s="1080"/>
    </row>
    <row r="22" spans="1:13" ht="16.5" customHeight="1" x14ac:dyDescent="0.2">
      <c r="A22" s="248"/>
      <c r="B22" s="30" t="s">
        <v>29</v>
      </c>
      <c r="C22" s="1116" t="s">
        <v>927</v>
      </c>
      <c r="D22" s="1116"/>
      <c r="E22" s="1116"/>
      <c r="F22" s="1116"/>
      <c r="G22" s="1117"/>
      <c r="H22" s="30"/>
      <c r="I22" s="1623"/>
      <c r="J22" s="1623"/>
      <c r="K22" s="1623"/>
      <c r="L22" s="1623"/>
      <c r="M22" s="270"/>
    </row>
    <row r="23" spans="1:13" ht="16.5" customHeight="1" x14ac:dyDescent="0.2">
      <c r="A23" s="265"/>
      <c r="B23" s="30"/>
      <c r="C23" s="1116"/>
      <c r="D23" s="1116"/>
      <c r="E23" s="1116"/>
      <c r="F23" s="1116"/>
      <c r="G23" s="1117"/>
      <c r="H23" s="30"/>
      <c r="I23" s="270"/>
      <c r="J23" s="720"/>
      <c r="K23" s="720"/>
      <c r="L23" s="404"/>
      <c r="M23" s="270"/>
    </row>
    <row r="24" spans="1:13" ht="16.5" customHeight="1" x14ac:dyDescent="0.2">
      <c r="A24" s="265"/>
      <c r="B24" s="30"/>
      <c r="C24" s="1230" t="s">
        <v>702</v>
      </c>
      <c r="D24" s="1230"/>
      <c r="E24" s="1230"/>
      <c r="F24" s="1230"/>
      <c r="G24" s="1131"/>
      <c r="H24" s="728" t="s">
        <v>155</v>
      </c>
      <c r="I24" s="1624" t="s">
        <v>928</v>
      </c>
      <c r="J24" s="1624"/>
      <c r="K24" s="1624"/>
      <c r="L24" s="1624"/>
      <c r="M24" s="270"/>
    </row>
    <row r="25" spans="1:13" ht="16.5" customHeight="1" x14ac:dyDescent="0.2">
      <c r="A25" s="265"/>
      <c r="B25" s="30"/>
      <c r="C25" s="1116" t="s">
        <v>929</v>
      </c>
      <c r="D25" s="1116"/>
      <c r="E25" s="1116"/>
      <c r="F25" s="1116"/>
      <c r="G25" s="1117"/>
      <c r="H25" s="30"/>
      <c r="I25" s="1624" t="s">
        <v>930</v>
      </c>
      <c r="J25" s="1624"/>
      <c r="K25" s="1624"/>
      <c r="L25" s="1624"/>
      <c r="M25" s="270"/>
    </row>
    <row r="26" spans="1:13" ht="16.5" customHeight="1" x14ac:dyDescent="0.2">
      <c r="A26" s="265"/>
      <c r="B26" s="30"/>
      <c r="C26" s="1116"/>
      <c r="D26" s="1116"/>
      <c r="E26" s="1116"/>
      <c r="F26" s="1116"/>
      <c r="G26" s="1117"/>
      <c r="I26" s="1626" t="s">
        <v>931</v>
      </c>
      <c r="J26" s="1626"/>
      <c r="K26" s="1626"/>
      <c r="L26" s="1626"/>
      <c r="M26" s="270"/>
    </row>
    <row r="27" spans="1:13" ht="16.5" customHeight="1" x14ac:dyDescent="0.2">
      <c r="A27" s="265"/>
      <c r="B27" s="30"/>
      <c r="C27" s="1116"/>
      <c r="D27" s="1116"/>
      <c r="E27" s="1116"/>
      <c r="F27" s="1116"/>
      <c r="G27" s="1117"/>
      <c r="H27" s="30"/>
      <c r="I27" s="1626" t="s">
        <v>932</v>
      </c>
      <c r="J27" s="1626"/>
      <c r="K27" s="1626"/>
      <c r="L27" s="1626"/>
      <c r="M27" s="270"/>
    </row>
    <row r="28" spans="1:13" ht="16.5" customHeight="1" x14ac:dyDescent="0.2">
      <c r="A28" s="265"/>
      <c r="B28" s="30"/>
      <c r="C28" s="1116"/>
      <c r="D28" s="1116"/>
      <c r="E28" s="1116"/>
      <c r="F28" s="1116"/>
      <c r="G28" s="1117"/>
      <c r="H28" s="30"/>
      <c r="I28" s="1626"/>
      <c r="J28" s="1626"/>
      <c r="K28" s="1626"/>
      <c r="L28" s="1626"/>
      <c r="M28" s="270"/>
    </row>
    <row r="29" spans="1:13" ht="16.5" customHeight="1" x14ac:dyDescent="0.2">
      <c r="A29" s="265"/>
      <c r="B29" s="30"/>
      <c r="C29" s="1116"/>
      <c r="D29" s="1116"/>
      <c r="E29" s="1116"/>
      <c r="F29" s="1116"/>
      <c r="G29" s="1117"/>
      <c r="H29" s="30"/>
      <c r="I29" s="270"/>
      <c r="J29" s="720"/>
      <c r="K29" s="720"/>
      <c r="L29" s="404"/>
      <c r="M29" s="270"/>
    </row>
    <row r="30" spans="1:13" ht="16.5" customHeight="1" x14ac:dyDescent="0.2">
      <c r="A30" s="265"/>
      <c r="B30" s="30"/>
      <c r="C30" s="1116"/>
      <c r="D30" s="1116"/>
      <c r="E30" s="1116"/>
      <c r="F30" s="1116"/>
      <c r="G30" s="1117"/>
      <c r="H30" s="30"/>
      <c r="I30" s="1626"/>
      <c r="J30" s="1626"/>
      <c r="K30" s="1626"/>
      <c r="L30" s="1626"/>
      <c r="M30" s="270"/>
    </row>
    <row r="31" spans="1:13" ht="16.5" customHeight="1" x14ac:dyDescent="0.2">
      <c r="A31" s="265"/>
      <c r="B31" s="30"/>
      <c r="C31" s="1116"/>
      <c r="D31" s="1116"/>
      <c r="E31" s="1116"/>
      <c r="F31" s="1116"/>
      <c r="G31" s="1117"/>
      <c r="H31" s="30"/>
      <c r="I31" s="1626"/>
      <c r="J31" s="1626"/>
      <c r="K31" s="1626"/>
      <c r="L31" s="1626"/>
      <c r="M31" s="270"/>
    </row>
    <row r="32" spans="1:13" ht="16.5" customHeight="1" x14ac:dyDescent="0.2">
      <c r="A32" s="265"/>
      <c r="B32" s="30"/>
      <c r="C32" s="1116"/>
      <c r="D32" s="1116"/>
      <c r="E32" s="1116"/>
      <c r="F32" s="1116"/>
      <c r="G32" s="1117"/>
      <c r="H32" s="30"/>
      <c r="I32" s="1626"/>
      <c r="J32" s="1626"/>
      <c r="K32" s="1626"/>
      <c r="L32" s="1626"/>
      <c r="M32" s="270"/>
    </row>
    <row r="33" spans="1:13" ht="16.5" customHeight="1" x14ac:dyDescent="0.2">
      <c r="A33" s="265"/>
      <c r="B33" s="30"/>
      <c r="C33" s="1116"/>
      <c r="D33" s="1116"/>
      <c r="E33" s="1116"/>
      <c r="F33" s="1116"/>
      <c r="G33" s="1117"/>
      <c r="H33" s="30"/>
      <c r="I33" s="1626"/>
      <c r="J33" s="1626"/>
      <c r="K33" s="1626"/>
      <c r="L33" s="1626"/>
      <c r="M33" s="270"/>
    </row>
    <row r="34" spans="1:13" ht="16.5" customHeight="1" x14ac:dyDescent="0.2">
      <c r="A34" s="265"/>
      <c r="B34" s="30"/>
      <c r="C34" s="423"/>
      <c r="D34" s="423"/>
      <c r="E34" s="423"/>
      <c r="F34" s="423"/>
      <c r="G34" s="363"/>
      <c r="H34" s="30"/>
      <c r="I34" s="1626"/>
      <c r="J34" s="1626"/>
      <c r="K34" s="1626"/>
      <c r="L34" s="1626"/>
      <c r="M34" s="270"/>
    </row>
    <row r="35" spans="1:13" ht="16.5" customHeight="1" x14ac:dyDescent="0.2">
      <c r="A35" s="399"/>
      <c r="B35" s="32"/>
      <c r="C35" s="1541"/>
      <c r="D35" s="1541"/>
      <c r="E35" s="1541"/>
      <c r="F35" s="1541"/>
      <c r="G35" s="1542"/>
      <c r="H35" s="260"/>
      <c r="I35" s="1540"/>
      <c r="J35" s="1541"/>
      <c r="K35" s="1541"/>
      <c r="L35" s="1542"/>
      <c r="M35" s="270"/>
    </row>
  </sheetData>
  <mergeCells count="53">
    <mergeCell ref="C35:G35"/>
    <mergeCell ref="I35:L35"/>
    <mergeCell ref="C29:G29"/>
    <mergeCell ref="I27:L27"/>
    <mergeCell ref="C30:G30"/>
    <mergeCell ref="I30:L30"/>
    <mergeCell ref="C31:G31"/>
    <mergeCell ref="I31:L31"/>
    <mergeCell ref="C32:G32"/>
    <mergeCell ref="I32:L32"/>
    <mergeCell ref="C33:G33"/>
    <mergeCell ref="I33:L33"/>
    <mergeCell ref="I34:L34"/>
    <mergeCell ref="C26:G26"/>
    <mergeCell ref="C27:G27"/>
    <mergeCell ref="I26:L26"/>
    <mergeCell ref="C28:G28"/>
    <mergeCell ref="I28:L28"/>
    <mergeCell ref="C23:G23"/>
    <mergeCell ref="I24:L24"/>
    <mergeCell ref="C24:G24"/>
    <mergeCell ref="C25:G25"/>
    <mergeCell ref="I25:L25"/>
    <mergeCell ref="C22:G22"/>
    <mergeCell ref="I22:L22"/>
    <mergeCell ref="B13:D13"/>
    <mergeCell ref="E13:F13"/>
    <mergeCell ref="B15:G15"/>
    <mergeCell ref="B16:G16"/>
    <mergeCell ref="B17:G17"/>
    <mergeCell ref="B20:C20"/>
    <mergeCell ref="D20:F20"/>
    <mergeCell ref="I20:L20"/>
    <mergeCell ref="B21:G21"/>
    <mergeCell ref="I21:L21"/>
    <mergeCell ref="A18:A19"/>
    <mergeCell ref="B18:C18"/>
    <mergeCell ref="D18:L18"/>
    <mergeCell ref="B19:C19"/>
    <mergeCell ref="D19:L19"/>
    <mergeCell ref="B12:D12"/>
    <mergeCell ref="E12:F12"/>
    <mergeCell ref="A1:L1"/>
    <mergeCell ref="A3:J3"/>
    <mergeCell ref="A5:L5"/>
    <mergeCell ref="A6:A7"/>
    <mergeCell ref="B6:L7"/>
    <mergeCell ref="A8:L8"/>
    <mergeCell ref="B9:L9"/>
    <mergeCell ref="B10:D10"/>
    <mergeCell ref="E10:F10"/>
    <mergeCell ref="B11:D11"/>
    <mergeCell ref="E11:F11"/>
  </mergeCells>
  <phoneticPr fontId="3"/>
  <conditionalFormatting sqref="E11:F12">
    <cfRule type="cellIs" dxfId="87" priority="18" operator="lessThanOrEqual">
      <formula>0</formula>
    </cfRule>
  </conditionalFormatting>
  <conditionalFormatting sqref="H16">
    <cfRule type="cellIs" dxfId="86" priority="17" operator="lessThanOrEqual">
      <formula>0</formula>
    </cfRule>
  </conditionalFormatting>
  <conditionalFormatting sqref="H17">
    <cfRule type="cellIs" dxfId="85" priority="16" operator="lessThanOrEqual">
      <formula>0</formula>
    </cfRule>
  </conditionalFormatting>
  <conditionalFormatting sqref="E13:F13">
    <cfRule type="cellIs" dxfId="84" priority="14" operator="lessThanOrEqual">
      <formula>0</formula>
    </cfRule>
  </conditionalFormatting>
  <conditionalFormatting sqref="E12:F12">
    <cfRule type="cellIs" dxfId="83" priority="13" operator="lessThanOrEqual">
      <formula>0</formula>
    </cfRule>
  </conditionalFormatting>
  <conditionalFormatting sqref="H11:I12 I13 E11:F13">
    <cfRule type="containsBlanks" dxfId="82" priority="12">
      <formula>LEN(TRIM(E11))=0</formula>
    </cfRule>
  </conditionalFormatting>
  <conditionalFormatting sqref="H16:H17">
    <cfRule type="containsBlanks" dxfId="81" priority="11">
      <formula>LEN(TRIM(H16))=0</formula>
    </cfRule>
  </conditionalFormatting>
  <conditionalFormatting sqref="I16">
    <cfRule type="cellIs" dxfId="80" priority="7" operator="lessThanOrEqual">
      <formula>0</formula>
    </cfRule>
  </conditionalFormatting>
  <conditionalFormatting sqref="I17">
    <cfRule type="cellIs" dxfId="79" priority="6" operator="lessThanOrEqual">
      <formula>0</formula>
    </cfRule>
  </conditionalFormatting>
  <conditionalFormatting sqref="I16:I17">
    <cfRule type="containsBlanks" dxfId="78" priority="5">
      <formula>LEN(TRIM(I16))=0</formula>
    </cfRule>
  </conditionalFormatting>
  <printOptions horizontalCentered="1"/>
  <pageMargins left="0.59055118110236227" right="0.59055118110236227" top="0.59055118110236227" bottom="0.59055118110236227" header="0.51181102362204722" footer="0.39370078740157483"/>
  <pageSetup paperSize="9" scale="99" fitToHeight="0" orientation="portrait" verticalDpi="200"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7A9B4-052D-407D-99EE-95639F5AB528}">
  <sheetPr>
    <tabColor theme="8" tint="0.59999389629810485"/>
  </sheetPr>
  <dimension ref="A1:S35"/>
  <sheetViews>
    <sheetView view="pageBreakPreview" zoomScaleNormal="130" zoomScaleSheetLayoutView="100" workbookViewId="0">
      <selection activeCell="I37" sqref="I37:L37"/>
    </sheetView>
  </sheetViews>
  <sheetFormatPr defaultColWidth="9" defaultRowHeight="13.2" x14ac:dyDescent="0.2"/>
  <cols>
    <col min="1" max="1" width="18" style="217" customWidth="1"/>
    <col min="2" max="5" width="3.109375" style="217" customWidth="1"/>
    <col min="6" max="6" width="6.33203125" style="217" customWidth="1"/>
    <col min="7" max="12" width="9.109375" style="217" customWidth="1"/>
    <col min="13" max="13" width="9" style="217"/>
    <col min="14" max="14" width="6.3320312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19" ht="18" customHeight="1" x14ac:dyDescent="0.2">
      <c r="A1" s="1060" t="s">
        <v>0</v>
      </c>
      <c r="B1" s="1060"/>
      <c r="C1" s="1060"/>
      <c r="D1" s="1060"/>
      <c r="E1" s="1060"/>
      <c r="F1" s="1060"/>
      <c r="G1" s="1060"/>
      <c r="H1" s="1060"/>
      <c r="I1" s="1060"/>
      <c r="J1" s="1060"/>
      <c r="K1" s="1060"/>
      <c r="L1" s="1060"/>
    </row>
    <row r="2" spans="1:19" ht="18" customHeight="1" x14ac:dyDescent="0.2"/>
    <row r="3" spans="1:19" ht="18" customHeight="1" x14ac:dyDescent="0.2">
      <c r="A3" s="1061" t="s">
        <v>933</v>
      </c>
      <c r="B3" s="1061"/>
      <c r="C3" s="1061"/>
      <c r="D3" s="1061"/>
      <c r="E3" s="1061"/>
      <c r="F3" s="1061"/>
      <c r="G3" s="1061"/>
      <c r="H3" s="1061"/>
      <c r="I3" s="1061"/>
      <c r="J3" s="1061"/>
      <c r="K3" s="218"/>
      <c r="L3" s="3"/>
    </row>
    <row r="4" spans="1:19" ht="16.5" customHeight="1" x14ac:dyDescent="0.2"/>
    <row r="5" spans="1:19" ht="16.5" customHeight="1" x14ac:dyDescent="0.2">
      <c r="A5" s="1062" t="s">
        <v>140</v>
      </c>
      <c r="B5" s="1063"/>
      <c r="C5" s="1063"/>
      <c r="D5" s="1063"/>
      <c r="E5" s="1063"/>
      <c r="F5" s="1063"/>
      <c r="G5" s="1063"/>
      <c r="H5" s="1063"/>
      <c r="I5" s="1063"/>
      <c r="J5" s="1063"/>
      <c r="K5" s="1063"/>
      <c r="L5" s="1064"/>
    </row>
    <row r="6" spans="1:19" ht="16.5" customHeight="1" x14ac:dyDescent="0.2">
      <c r="A6" s="1545" t="s">
        <v>141</v>
      </c>
      <c r="B6" s="1098" t="s">
        <v>934</v>
      </c>
      <c r="C6" s="1099"/>
      <c r="D6" s="1099"/>
      <c r="E6" s="1099"/>
      <c r="F6" s="1099"/>
      <c r="G6" s="1099"/>
      <c r="H6" s="1099"/>
      <c r="I6" s="1099"/>
      <c r="J6" s="1099"/>
      <c r="K6" s="1099"/>
      <c r="L6" s="1100"/>
      <c r="M6" s="217" t="s">
        <v>143</v>
      </c>
    </row>
    <row r="7" spans="1:19" ht="16.5" customHeight="1" x14ac:dyDescent="0.2">
      <c r="A7" s="1546"/>
      <c r="B7" s="1249"/>
      <c r="C7" s="1250"/>
      <c r="D7" s="1250"/>
      <c r="E7" s="1250"/>
      <c r="F7" s="1250"/>
      <c r="G7" s="1250"/>
      <c r="H7" s="1250"/>
      <c r="I7" s="1250"/>
      <c r="J7" s="1250"/>
      <c r="K7" s="1250"/>
      <c r="L7" s="1251"/>
    </row>
    <row r="8" spans="1:19" ht="16.5" customHeight="1" x14ac:dyDescent="0.2">
      <c r="A8" s="1071" t="s">
        <v>144</v>
      </c>
      <c r="B8" s="1072"/>
      <c r="C8" s="1072"/>
      <c r="D8" s="1072"/>
      <c r="E8" s="1072"/>
      <c r="F8" s="1072"/>
      <c r="G8" s="1072"/>
      <c r="H8" s="1072"/>
      <c r="I8" s="1072"/>
      <c r="J8" s="1072"/>
      <c r="K8" s="1072"/>
      <c r="L8" s="1073"/>
    </row>
    <row r="9" spans="1:19" ht="41.25" customHeight="1" x14ac:dyDescent="0.2">
      <c r="A9" s="38" t="s">
        <v>697</v>
      </c>
      <c r="B9" s="1173" t="s">
        <v>935</v>
      </c>
      <c r="C9" s="1226"/>
      <c r="D9" s="1226"/>
      <c r="E9" s="1226"/>
      <c r="F9" s="1226"/>
      <c r="G9" s="1226"/>
      <c r="H9" s="1226"/>
      <c r="I9" s="1226"/>
      <c r="J9" s="1226"/>
      <c r="K9" s="1226"/>
      <c r="L9" s="1227"/>
    </row>
    <row r="10" spans="1:19" ht="16.5" customHeight="1" x14ac:dyDescent="0.2">
      <c r="A10" s="247" t="s">
        <v>146</v>
      </c>
      <c r="B10" s="1074"/>
      <c r="C10" s="1075"/>
      <c r="D10" s="1076"/>
      <c r="E10" s="1078" t="s">
        <v>147</v>
      </c>
      <c r="F10" s="1080"/>
      <c r="G10" s="52" t="s">
        <v>10</v>
      </c>
      <c r="H10" s="52" t="s">
        <v>148</v>
      </c>
      <c r="I10" s="52" t="s">
        <v>149</v>
      </c>
      <c r="J10" s="429"/>
      <c r="K10" s="263"/>
      <c r="L10" s="264"/>
    </row>
    <row r="11" spans="1:19" ht="16.5" customHeight="1" x14ac:dyDescent="0.2">
      <c r="A11" s="248"/>
      <c r="B11" s="1078" t="s">
        <v>11</v>
      </c>
      <c r="C11" s="1079"/>
      <c r="D11" s="1080"/>
      <c r="E11" s="1228">
        <f>SUM(H11:I11)</f>
        <v>50</v>
      </c>
      <c r="F11" s="1229"/>
      <c r="G11" s="469">
        <v>74</v>
      </c>
      <c r="H11" s="439">
        <v>0</v>
      </c>
      <c r="I11" s="439">
        <v>50</v>
      </c>
      <c r="J11" s="267"/>
      <c r="K11" s="266"/>
      <c r="L11" s="388"/>
    </row>
    <row r="12" spans="1:19" ht="16.5" customHeight="1" x14ac:dyDescent="0.2">
      <c r="A12" s="248"/>
      <c r="B12" s="1078" t="s">
        <v>12</v>
      </c>
      <c r="C12" s="1079"/>
      <c r="D12" s="1080"/>
      <c r="E12" s="1228">
        <f>SUM(H12:I12)</f>
        <v>44</v>
      </c>
      <c r="F12" s="1229"/>
      <c r="G12" s="469">
        <v>66</v>
      </c>
      <c r="H12" s="439">
        <v>0</v>
      </c>
      <c r="I12" s="439">
        <v>44</v>
      </c>
      <c r="J12" s="267"/>
      <c r="K12" s="266"/>
      <c r="L12" s="388"/>
    </row>
    <row r="13" spans="1:19" ht="16.5" customHeight="1" x14ac:dyDescent="0.2">
      <c r="A13" s="248"/>
      <c r="B13" s="1101" t="s">
        <v>13</v>
      </c>
      <c r="C13" s="1102"/>
      <c r="D13" s="1103"/>
      <c r="E13" s="1383">
        <f>E12/E11*100</f>
        <v>88</v>
      </c>
      <c r="F13" s="1384"/>
      <c r="G13" s="15">
        <f>G12/G11*100</f>
        <v>89.189189189189193</v>
      </c>
      <c r="H13" s="469"/>
      <c r="I13" s="15">
        <f>I12/I11*100</f>
        <v>88</v>
      </c>
      <c r="J13" s="267"/>
      <c r="K13" s="266"/>
      <c r="L13" s="388"/>
      <c r="S13" s="431"/>
    </row>
    <row r="14" spans="1:19" ht="16.5" customHeight="1" x14ac:dyDescent="0.2">
      <c r="A14" s="248"/>
      <c r="B14" s="265"/>
      <c r="C14" s="266"/>
      <c r="D14" s="266"/>
      <c r="E14" s="266"/>
      <c r="F14" s="266"/>
      <c r="G14" s="266"/>
      <c r="H14" s="266"/>
      <c r="I14" s="266"/>
      <c r="J14" s="266"/>
      <c r="K14" s="266"/>
      <c r="L14" s="388"/>
    </row>
    <row r="15" spans="1:19" ht="16.5" customHeight="1" x14ac:dyDescent="0.2">
      <c r="A15" s="248"/>
      <c r="B15" s="1074"/>
      <c r="C15" s="1075"/>
      <c r="D15" s="1075"/>
      <c r="E15" s="1075"/>
      <c r="F15" s="1075"/>
      <c r="G15" s="1076"/>
      <c r="H15" s="52" t="s">
        <v>14</v>
      </c>
      <c r="I15" s="52" t="s">
        <v>10</v>
      </c>
      <c r="J15" s="52" t="s">
        <v>15</v>
      </c>
      <c r="K15" s="266"/>
      <c r="L15" s="388"/>
    </row>
    <row r="16" spans="1:19" ht="16.5" customHeight="1" x14ac:dyDescent="0.2">
      <c r="A16" s="248"/>
      <c r="B16" s="1105" t="s">
        <v>135</v>
      </c>
      <c r="C16" s="1106"/>
      <c r="D16" s="1106"/>
      <c r="E16" s="1106"/>
      <c r="F16" s="1106"/>
      <c r="G16" s="1107"/>
      <c r="H16" s="407">
        <v>87.3</v>
      </c>
      <c r="I16" s="407">
        <v>87.4</v>
      </c>
      <c r="J16" s="494">
        <f>H16-I16</f>
        <v>-0.10000000000000853</v>
      </c>
      <c r="K16" s="266"/>
      <c r="L16" s="388"/>
    </row>
    <row r="17" spans="1:13" ht="16.5" customHeight="1" x14ac:dyDescent="0.2">
      <c r="A17" s="392"/>
      <c r="B17" s="1108" t="s">
        <v>136</v>
      </c>
      <c r="C17" s="1109"/>
      <c r="D17" s="1109"/>
      <c r="E17" s="1109"/>
      <c r="F17" s="1109"/>
      <c r="G17" s="1110"/>
      <c r="H17" s="407">
        <v>4.5</v>
      </c>
      <c r="I17" s="407">
        <v>4.5</v>
      </c>
      <c r="J17" s="494">
        <f>H17-I17</f>
        <v>0</v>
      </c>
      <c r="K17" s="393"/>
      <c r="L17" s="394"/>
    </row>
    <row r="18" spans="1:13" s="21" customFormat="1" ht="30" customHeight="1" x14ac:dyDescent="0.2">
      <c r="A18" s="1083" t="s">
        <v>18</v>
      </c>
      <c r="B18" s="1199" t="s">
        <v>151</v>
      </c>
      <c r="C18" s="1200"/>
      <c r="D18" s="1087" t="s">
        <v>936</v>
      </c>
      <c r="E18" s="1088"/>
      <c r="F18" s="1088"/>
      <c r="G18" s="1088"/>
      <c r="H18" s="1088"/>
      <c r="I18" s="1088"/>
      <c r="J18" s="1088"/>
      <c r="K18" s="1088"/>
      <c r="L18" s="1089"/>
    </row>
    <row r="19" spans="1:13" ht="16.5" customHeight="1" x14ac:dyDescent="0.2">
      <c r="A19" s="1084"/>
      <c r="B19" s="1171" t="s">
        <v>20</v>
      </c>
      <c r="C19" s="1172"/>
      <c r="D19" s="1173" t="s">
        <v>926</v>
      </c>
      <c r="E19" s="1093"/>
      <c r="F19" s="1093"/>
      <c r="G19" s="1093"/>
      <c r="H19" s="1093"/>
      <c r="I19" s="1093"/>
      <c r="J19" s="1093"/>
      <c r="K19" s="1093"/>
      <c r="L19" s="1094"/>
    </row>
    <row r="20" spans="1:13" ht="16.5" customHeight="1" x14ac:dyDescent="0.2">
      <c r="A20" s="244" t="s">
        <v>153</v>
      </c>
      <c r="B20" s="1077" t="s">
        <v>22</v>
      </c>
      <c r="C20" s="1077"/>
      <c r="D20" s="1503" t="s">
        <v>154</v>
      </c>
      <c r="E20" s="1504"/>
      <c r="F20" s="1505"/>
      <c r="G20" s="52" t="s">
        <v>23</v>
      </c>
      <c r="H20" s="433" t="s">
        <v>155</v>
      </c>
      <c r="I20" s="1114" t="s">
        <v>24</v>
      </c>
      <c r="J20" s="1114"/>
      <c r="K20" s="1114"/>
      <c r="L20" s="1114"/>
    </row>
    <row r="21" spans="1:13" ht="16.5" customHeight="1" x14ac:dyDescent="0.2">
      <c r="A21" s="247" t="s">
        <v>156</v>
      </c>
      <c r="B21" s="1078" t="s">
        <v>26</v>
      </c>
      <c r="C21" s="1079"/>
      <c r="D21" s="1079"/>
      <c r="E21" s="1079"/>
      <c r="F21" s="1079"/>
      <c r="G21" s="1080"/>
      <c r="H21" s="355" t="s">
        <v>27</v>
      </c>
      <c r="I21" s="1078" t="s">
        <v>28</v>
      </c>
      <c r="J21" s="1079"/>
      <c r="K21" s="1079"/>
      <c r="L21" s="1080"/>
    </row>
    <row r="22" spans="1:13" ht="16.5" customHeight="1" x14ac:dyDescent="0.2">
      <c r="A22" s="248"/>
      <c r="B22" s="30" t="s">
        <v>29</v>
      </c>
      <c r="C22" s="1116" t="s">
        <v>927</v>
      </c>
      <c r="D22" s="1116"/>
      <c r="E22" s="1116"/>
      <c r="F22" s="1116"/>
      <c r="G22" s="1117"/>
      <c r="H22" s="30"/>
      <c r="I22" s="1623"/>
      <c r="J22" s="1623"/>
      <c r="K22" s="1623"/>
      <c r="L22" s="1623"/>
      <c r="M22" s="270"/>
    </row>
    <row r="23" spans="1:13" ht="16.5" customHeight="1" x14ac:dyDescent="0.2">
      <c r="A23" s="265"/>
      <c r="B23" s="30"/>
      <c r="C23" s="1116"/>
      <c r="D23" s="1116"/>
      <c r="E23" s="1116"/>
      <c r="F23" s="1116"/>
      <c r="G23" s="1117"/>
      <c r="H23" s="30"/>
      <c r="I23" s="1624" t="s">
        <v>937</v>
      </c>
      <c r="J23" s="1624"/>
      <c r="K23" s="1624"/>
      <c r="L23" s="1624"/>
      <c r="M23" s="270"/>
    </row>
    <row r="24" spans="1:13" ht="16.5" customHeight="1" x14ac:dyDescent="0.2">
      <c r="A24" s="265"/>
      <c r="B24" s="30"/>
      <c r="C24" s="1230" t="s">
        <v>702</v>
      </c>
      <c r="D24" s="1230"/>
      <c r="E24" s="1230"/>
      <c r="F24" s="1230"/>
      <c r="G24" s="1131"/>
      <c r="H24" s="434" t="s">
        <v>155</v>
      </c>
      <c r="I24" s="1884" t="s">
        <v>938</v>
      </c>
      <c r="J24" s="1884"/>
      <c r="K24" s="1884"/>
      <c r="L24" s="1884"/>
      <c r="M24" s="270"/>
    </row>
    <row r="25" spans="1:13" ht="16.5" customHeight="1" x14ac:dyDescent="0.2">
      <c r="A25" s="265"/>
      <c r="B25" s="30"/>
      <c r="C25" s="1116" t="s">
        <v>939</v>
      </c>
      <c r="D25" s="1116"/>
      <c r="E25" s="1116"/>
      <c r="F25" s="1116"/>
      <c r="G25" s="1117"/>
      <c r="H25" s="30"/>
      <c r="I25" s="1624" t="s">
        <v>940</v>
      </c>
      <c r="J25" s="1624"/>
      <c r="K25" s="1624"/>
      <c r="L25" s="1624"/>
      <c r="M25" s="270"/>
    </row>
    <row r="26" spans="1:13" ht="16.5" customHeight="1" x14ac:dyDescent="0.2">
      <c r="A26" s="265"/>
      <c r="B26" s="30"/>
      <c r="C26" s="1116"/>
      <c r="D26" s="1116"/>
      <c r="E26" s="1116"/>
      <c r="F26" s="1116"/>
      <c r="G26" s="1117"/>
      <c r="I26" s="1624" t="s">
        <v>941</v>
      </c>
      <c r="J26" s="1624"/>
      <c r="K26" s="1624"/>
      <c r="L26" s="1624"/>
      <c r="M26" s="270"/>
    </row>
    <row r="27" spans="1:13" ht="16.5" customHeight="1" x14ac:dyDescent="0.2">
      <c r="A27" s="265"/>
      <c r="B27" s="30"/>
      <c r="C27" s="1116"/>
      <c r="D27" s="1116"/>
      <c r="E27" s="1116"/>
      <c r="F27" s="1116"/>
      <c r="G27" s="1117"/>
      <c r="H27" s="30"/>
      <c r="I27" s="1626" t="s">
        <v>942</v>
      </c>
      <c r="J27" s="1626"/>
      <c r="K27" s="1626"/>
      <c r="L27" s="1626"/>
      <c r="M27" s="270"/>
    </row>
    <row r="28" spans="1:13" ht="16.5" customHeight="1" x14ac:dyDescent="0.2">
      <c r="A28" s="265"/>
      <c r="B28" s="30"/>
      <c r="C28" s="1116"/>
      <c r="D28" s="1116"/>
      <c r="E28" s="1116"/>
      <c r="F28" s="1116"/>
      <c r="G28" s="1117"/>
      <c r="H28" s="30"/>
      <c r="I28" s="1626" t="s">
        <v>943</v>
      </c>
      <c r="J28" s="1626"/>
      <c r="K28" s="1626"/>
      <c r="L28" s="1626"/>
      <c r="M28" s="270"/>
    </row>
    <row r="29" spans="1:13" ht="16.5" customHeight="1" x14ac:dyDescent="0.2">
      <c r="A29" s="265"/>
      <c r="B29" s="30"/>
      <c r="C29" s="1116"/>
      <c r="D29" s="1116"/>
      <c r="E29" s="1116"/>
      <c r="F29" s="1116"/>
      <c r="G29" s="1117"/>
      <c r="H29" s="30"/>
      <c r="I29" s="1626" t="s">
        <v>944</v>
      </c>
      <c r="J29" s="1626"/>
      <c r="K29" s="1626"/>
      <c r="L29" s="1626"/>
      <c r="M29" s="270"/>
    </row>
    <row r="30" spans="1:13" ht="16.5" customHeight="1" x14ac:dyDescent="0.2">
      <c r="A30" s="265"/>
      <c r="B30" s="30"/>
      <c r="C30" s="1116"/>
      <c r="D30" s="1116"/>
      <c r="E30" s="1116"/>
      <c r="F30" s="1116"/>
      <c r="G30" s="1117"/>
      <c r="H30" s="30"/>
      <c r="I30" s="1626" t="s">
        <v>945</v>
      </c>
      <c r="J30" s="1626"/>
      <c r="K30" s="1626"/>
      <c r="L30" s="1626"/>
      <c r="M30" s="270"/>
    </row>
    <row r="31" spans="1:13" ht="16.5" customHeight="1" x14ac:dyDescent="0.2">
      <c r="A31" s="265"/>
      <c r="B31" s="30"/>
      <c r="C31" s="1116"/>
      <c r="D31" s="1116"/>
      <c r="E31" s="1116"/>
      <c r="F31" s="1116"/>
      <c r="G31" s="1117"/>
      <c r="H31" s="30"/>
      <c r="I31" s="1626" t="s">
        <v>946</v>
      </c>
      <c r="J31" s="1626"/>
      <c r="K31" s="1626"/>
      <c r="L31" s="1626"/>
      <c r="M31" s="270"/>
    </row>
    <row r="32" spans="1:13" ht="16.5" customHeight="1" x14ac:dyDescent="0.2">
      <c r="A32" s="265"/>
      <c r="B32" s="30"/>
      <c r="C32" s="1116"/>
      <c r="D32" s="1116"/>
      <c r="E32" s="1116"/>
      <c r="F32" s="1116"/>
      <c r="G32" s="1117"/>
      <c r="H32" s="30"/>
      <c r="I32" s="1626" t="s">
        <v>947</v>
      </c>
      <c r="J32" s="1626"/>
      <c r="K32" s="1626"/>
      <c r="L32" s="1626"/>
      <c r="M32" s="270"/>
    </row>
    <row r="33" spans="1:13" ht="16.5" customHeight="1" x14ac:dyDescent="0.2">
      <c r="A33" s="265"/>
      <c r="B33" s="30"/>
      <c r="C33" s="1116"/>
      <c r="D33" s="1116"/>
      <c r="E33" s="1116"/>
      <c r="F33" s="1116"/>
      <c r="G33" s="1117"/>
      <c r="H33" s="30"/>
      <c r="I33" s="1626" t="s">
        <v>948</v>
      </c>
      <c r="J33" s="1626"/>
      <c r="K33" s="1626"/>
      <c r="L33" s="1626"/>
      <c r="M33" s="270"/>
    </row>
    <row r="34" spans="1:13" ht="16.5" customHeight="1" x14ac:dyDescent="0.2">
      <c r="A34" s="265"/>
      <c r="B34" s="30"/>
      <c r="C34" s="423"/>
      <c r="D34" s="423"/>
      <c r="E34" s="423"/>
      <c r="F34" s="423"/>
      <c r="G34" s="363"/>
      <c r="H34" s="30"/>
      <c r="I34" s="1626"/>
      <c r="J34" s="1626"/>
      <c r="K34" s="1626"/>
      <c r="L34" s="1626"/>
      <c r="M34" s="270"/>
    </row>
    <row r="35" spans="1:13" ht="16.5" customHeight="1" x14ac:dyDescent="0.2">
      <c r="A35" s="399"/>
      <c r="B35" s="32"/>
      <c r="C35" s="1541"/>
      <c r="D35" s="1541"/>
      <c r="E35" s="1541"/>
      <c r="F35" s="1541"/>
      <c r="G35" s="1542"/>
      <c r="H35" s="260"/>
      <c r="I35" s="1540"/>
      <c r="J35" s="1541"/>
      <c r="K35" s="1541"/>
      <c r="L35" s="1542"/>
      <c r="M35" s="270"/>
    </row>
  </sheetData>
  <mergeCells count="55">
    <mergeCell ref="C35:G35"/>
    <mergeCell ref="I35:L35"/>
    <mergeCell ref="C29:G29"/>
    <mergeCell ref="I29:L29"/>
    <mergeCell ref="C30:G30"/>
    <mergeCell ref="I30:L30"/>
    <mergeCell ref="C31:G31"/>
    <mergeCell ref="I31:L31"/>
    <mergeCell ref="C32:G32"/>
    <mergeCell ref="I32:L32"/>
    <mergeCell ref="C33:G33"/>
    <mergeCell ref="I33:L33"/>
    <mergeCell ref="I34:L34"/>
    <mergeCell ref="C26:G26"/>
    <mergeCell ref="I26:L26"/>
    <mergeCell ref="C27:G27"/>
    <mergeCell ref="I27:L27"/>
    <mergeCell ref="C28:G28"/>
    <mergeCell ref="I28:L28"/>
    <mergeCell ref="C23:G23"/>
    <mergeCell ref="I23:L23"/>
    <mergeCell ref="C24:G24"/>
    <mergeCell ref="I24:L24"/>
    <mergeCell ref="C25:G25"/>
    <mergeCell ref="I25:L25"/>
    <mergeCell ref="C22:G22"/>
    <mergeCell ref="I22:L22"/>
    <mergeCell ref="B13:D13"/>
    <mergeCell ref="E13:F13"/>
    <mergeCell ref="B15:G15"/>
    <mergeCell ref="B16:G16"/>
    <mergeCell ref="B17:G17"/>
    <mergeCell ref="B20:C20"/>
    <mergeCell ref="D20:F20"/>
    <mergeCell ref="I20:L20"/>
    <mergeCell ref="B21:G21"/>
    <mergeCell ref="I21:L21"/>
    <mergeCell ref="A18:A19"/>
    <mergeCell ref="B18:C18"/>
    <mergeCell ref="D18:L18"/>
    <mergeCell ref="B19:C19"/>
    <mergeCell ref="D19:L19"/>
    <mergeCell ref="B12:D12"/>
    <mergeCell ref="E12:F12"/>
    <mergeCell ref="A1:L1"/>
    <mergeCell ref="A3:J3"/>
    <mergeCell ref="A5:L5"/>
    <mergeCell ref="A6:A7"/>
    <mergeCell ref="B6:L7"/>
    <mergeCell ref="A8:L8"/>
    <mergeCell ref="B9:L9"/>
    <mergeCell ref="B10:D10"/>
    <mergeCell ref="E10:F10"/>
    <mergeCell ref="B11:D11"/>
    <mergeCell ref="E11:F11"/>
  </mergeCells>
  <phoneticPr fontId="3"/>
  <conditionalFormatting sqref="E11:F12">
    <cfRule type="cellIs" dxfId="77" priority="19" operator="lessThanOrEqual">
      <formula>0</formula>
    </cfRule>
  </conditionalFormatting>
  <conditionalFormatting sqref="H16">
    <cfRule type="cellIs" dxfId="76" priority="18" operator="lessThanOrEqual">
      <formula>0</formula>
    </cfRule>
  </conditionalFormatting>
  <conditionalFormatting sqref="H17">
    <cfRule type="cellIs" dxfId="75" priority="17" operator="lessThanOrEqual">
      <formula>0</formula>
    </cfRule>
  </conditionalFormatting>
  <conditionalFormatting sqref="E13:F13">
    <cfRule type="cellIs" dxfId="74" priority="15" operator="lessThanOrEqual">
      <formula>0</formula>
    </cfRule>
  </conditionalFormatting>
  <conditionalFormatting sqref="E12:F12">
    <cfRule type="cellIs" dxfId="73" priority="14" operator="lessThanOrEqual">
      <formula>0</formula>
    </cfRule>
  </conditionalFormatting>
  <conditionalFormatting sqref="H11:I12 I13 E11:F13">
    <cfRule type="containsBlanks" dxfId="72" priority="13">
      <formula>LEN(TRIM(E11))=0</formula>
    </cfRule>
  </conditionalFormatting>
  <conditionalFormatting sqref="H16:H17">
    <cfRule type="containsBlanks" dxfId="71" priority="12">
      <formula>LEN(TRIM(H16))=0</formula>
    </cfRule>
  </conditionalFormatting>
  <conditionalFormatting sqref="G13">
    <cfRule type="containsBlanks" dxfId="70" priority="8">
      <formula>LEN(TRIM(G13))=0</formula>
    </cfRule>
  </conditionalFormatting>
  <conditionalFormatting sqref="I16">
    <cfRule type="cellIs" dxfId="69" priority="7" operator="lessThanOrEqual">
      <formula>0</formula>
    </cfRule>
  </conditionalFormatting>
  <conditionalFormatting sqref="I17">
    <cfRule type="cellIs" dxfId="68" priority="6" operator="lessThanOrEqual">
      <formula>0</formula>
    </cfRule>
  </conditionalFormatting>
  <conditionalFormatting sqref="I16:I17">
    <cfRule type="containsBlanks" dxfId="67" priority="5">
      <formula>LEN(TRIM(I16))=0</formula>
    </cfRule>
  </conditionalFormatting>
  <printOptions horizontalCentered="1"/>
  <pageMargins left="0.59055118110236227" right="0.59055118110236227" top="0.59055118110236227" bottom="0.59055118110236227" header="0.51181102362204722" footer="0.39370078740157483"/>
  <pageSetup paperSize="9" scale="99" fitToHeight="0" orientation="portrait" verticalDpi="200"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C2933-27D3-484E-A675-72A2E48EB19A}">
  <sheetPr>
    <tabColor theme="8" tint="0.59999389629810485"/>
  </sheetPr>
  <dimension ref="A1:R30"/>
  <sheetViews>
    <sheetView view="pageBreakPreview" zoomScaleNormal="100" zoomScaleSheetLayoutView="100" workbookViewId="0">
      <selection activeCell="I37" sqref="I37:L37"/>
    </sheetView>
  </sheetViews>
  <sheetFormatPr defaultColWidth="9" defaultRowHeight="13.2" x14ac:dyDescent="0.2"/>
  <cols>
    <col min="1" max="1" width="18" style="217" customWidth="1"/>
    <col min="2" max="5" width="3.109375" style="217" customWidth="1"/>
    <col min="6" max="6" width="6.33203125" style="217" customWidth="1"/>
    <col min="7" max="12" width="9.109375" style="217" customWidth="1"/>
    <col min="13" max="13" width="6.33203125" style="217" customWidth="1"/>
    <col min="14" max="14" width="3.33203125" style="217" bestFit="1" customWidth="1"/>
    <col min="15" max="15" width="2.21875" style="217" customWidth="1"/>
    <col min="16" max="16" width="4.44140625" style="217" bestFit="1" customWidth="1"/>
    <col min="17" max="17" width="2.44140625" style="217" bestFit="1" customWidth="1"/>
    <col min="18" max="18" width="4.44140625" style="217" bestFit="1" customWidth="1"/>
    <col min="19" max="19" width="9" style="217"/>
    <col min="20" max="20" width="12.21875" style="217" customWidth="1"/>
    <col min="21" max="16384" width="9" style="217"/>
  </cols>
  <sheetData>
    <row r="1" spans="1:18" ht="18" customHeight="1" x14ac:dyDescent="0.2">
      <c r="A1" s="1060" t="s">
        <v>0</v>
      </c>
      <c r="B1" s="1060"/>
      <c r="C1" s="1060"/>
      <c r="D1" s="1060"/>
      <c r="E1" s="1060"/>
      <c r="F1" s="1060"/>
      <c r="G1" s="1060"/>
      <c r="H1" s="1060"/>
      <c r="I1" s="1060"/>
      <c r="J1" s="1060"/>
      <c r="K1" s="1060"/>
      <c r="L1" s="1060"/>
    </row>
    <row r="2" spans="1:18" ht="18" customHeight="1" x14ac:dyDescent="0.2"/>
    <row r="3" spans="1:18" ht="18" customHeight="1" x14ac:dyDescent="0.2">
      <c r="A3" s="1061" t="s">
        <v>949</v>
      </c>
      <c r="B3" s="1061"/>
      <c r="C3" s="1061"/>
      <c r="D3" s="1061"/>
      <c r="E3" s="1061"/>
      <c r="F3" s="1061"/>
      <c r="G3" s="1061"/>
      <c r="H3" s="1061"/>
      <c r="I3" s="1061"/>
      <c r="J3" s="1061"/>
      <c r="K3" s="1061"/>
      <c r="L3" s="1061"/>
    </row>
    <row r="4" spans="1:18" ht="16.5" customHeight="1" x14ac:dyDescent="0.2"/>
    <row r="5" spans="1:18" ht="16.5" customHeight="1" x14ac:dyDescent="0.2">
      <c r="A5" s="1062" t="s">
        <v>140</v>
      </c>
      <c r="B5" s="1063"/>
      <c r="C5" s="1063"/>
      <c r="D5" s="1063"/>
      <c r="E5" s="1063"/>
      <c r="F5" s="1063"/>
      <c r="G5" s="1063"/>
      <c r="H5" s="1063"/>
      <c r="I5" s="1063"/>
      <c r="J5" s="1063"/>
      <c r="K5" s="1063"/>
      <c r="L5" s="1064"/>
    </row>
    <row r="6" spans="1:18" ht="16.5" customHeight="1" x14ac:dyDescent="0.2">
      <c r="A6" s="1545" t="s">
        <v>141</v>
      </c>
      <c r="B6" s="1083" t="s">
        <v>950</v>
      </c>
      <c r="C6" s="1095"/>
      <c r="D6" s="1095"/>
      <c r="E6" s="1095"/>
      <c r="F6" s="1095"/>
      <c r="G6" s="1095"/>
      <c r="H6" s="1095"/>
      <c r="I6" s="1095"/>
      <c r="J6" s="1095"/>
      <c r="K6" s="1095"/>
      <c r="L6" s="1255"/>
    </row>
    <row r="7" spans="1:18" ht="16.5" customHeight="1" x14ac:dyDescent="0.2">
      <c r="A7" s="1546"/>
      <c r="B7" s="1084"/>
      <c r="C7" s="1256"/>
      <c r="D7" s="1256"/>
      <c r="E7" s="1256"/>
      <c r="F7" s="1256"/>
      <c r="G7" s="1256"/>
      <c r="H7" s="1256"/>
      <c r="I7" s="1256"/>
      <c r="J7" s="1256"/>
      <c r="K7" s="1256"/>
      <c r="L7" s="1257"/>
    </row>
    <row r="8" spans="1:18" ht="16.5" customHeight="1" x14ac:dyDescent="0.2">
      <c r="A8" s="1071" t="s">
        <v>144</v>
      </c>
      <c r="B8" s="1497"/>
      <c r="C8" s="1497"/>
      <c r="D8" s="1497"/>
      <c r="E8" s="1497"/>
      <c r="F8" s="1497"/>
      <c r="G8" s="1497"/>
      <c r="H8" s="1497"/>
      <c r="I8" s="1497"/>
      <c r="J8" s="1497"/>
      <c r="K8" s="1497"/>
      <c r="L8" s="1073"/>
    </row>
    <row r="9" spans="1:18" ht="30" customHeight="1" x14ac:dyDescent="0.2">
      <c r="A9" s="38" t="s">
        <v>145</v>
      </c>
      <c r="B9" s="1173" t="s">
        <v>951</v>
      </c>
      <c r="C9" s="1226"/>
      <c r="D9" s="1226"/>
      <c r="E9" s="1226"/>
      <c r="F9" s="1226"/>
      <c r="G9" s="1226"/>
      <c r="H9" s="1226"/>
      <c r="I9" s="1226"/>
      <c r="J9" s="1226"/>
      <c r="K9" s="1226"/>
      <c r="L9" s="1227"/>
    </row>
    <row r="10" spans="1:18" ht="16.5" customHeight="1" x14ac:dyDescent="0.2">
      <c r="A10" s="247" t="s">
        <v>146</v>
      </c>
      <c r="B10" s="1074"/>
      <c r="C10" s="1075"/>
      <c r="D10" s="1076"/>
      <c r="E10" s="1078" t="s">
        <v>147</v>
      </c>
      <c r="F10" s="1080"/>
      <c r="G10" s="52" t="s">
        <v>10</v>
      </c>
      <c r="H10" s="52" t="s">
        <v>148</v>
      </c>
      <c r="I10" s="52" t="s">
        <v>149</v>
      </c>
      <c r="J10" s="429"/>
      <c r="K10" s="263"/>
      <c r="L10" s="264"/>
    </row>
    <row r="11" spans="1:18" ht="16.5" customHeight="1" x14ac:dyDescent="0.2">
      <c r="A11" s="248"/>
      <c r="B11" s="1078" t="s">
        <v>11</v>
      </c>
      <c r="C11" s="1079"/>
      <c r="D11" s="1080"/>
      <c r="E11" s="1501">
        <f>SUM(H11:I11)</f>
        <v>49</v>
      </c>
      <c r="F11" s="1502"/>
      <c r="G11" s="495">
        <v>48</v>
      </c>
      <c r="H11" s="496"/>
      <c r="I11" s="213">
        <v>49</v>
      </c>
      <c r="J11" s="1536"/>
      <c r="K11" s="1946"/>
      <c r="L11" s="1538"/>
    </row>
    <row r="12" spans="1:18" ht="16.5" customHeight="1" x14ac:dyDescent="0.2">
      <c r="A12" s="248"/>
      <c r="B12" s="1078" t="s">
        <v>12</v>
      </c>
      <c r="C12" s="1079"/>
      <c r="D12" s="1080"/>
      <c r="E12" s="1501">
        <f>SUM(H12:I12)</f>
        <v>41</v>
      </c>
      <c r="F12" s="1502"/>
      <c r="G12" s="495">
        <v>43</v>
      </c>
      <c r="H12" s="496"/>
      <c r="I12" s="213">
        <v>41</v>
      </c>
      <c r="J12" s="1536"/>
      <c r="K12" s="1946"/>
      <c r="L12" s="1538"/>
    </row>
    <row r="13" spans="1:18" ht="16.5" customHeight="1" x14ac:dyDescent="0.2">
      <c r="A13" s="248"/>
      <c r="B13" s="1101" t="s">
        <v>13</v>
      </c>
      <c r="C13" s="1102"/>
      <c r="D13" s="1103"/>
      <c r="E13" s="1947">
        <f>E12/E11*100</f>
        <v>83.673469387755105</v>
      </c>
      <c r="F13" s="1948"/>
      <c r="G13" s="497">
        <v>89.583333333333343</v>
      </c>
      <c r="H13" s="496"/>
      <c r="I13" s="214">
        <f>I12/I11*100</f>
        <v>83.673469387755105</v>
      </c>
      <c r="J13" s="1536"/>
      <c r="K13" s="1946"/>
      <c r="L13" s="1538"/>
      <c r="R13" s="431"/>
    </row>
    <row r="14" spans="1:18" ht="16.5" customHeight="1" x14ac:dyDescent="0.2">
      <c r="A14" s="248"/>
      <c r="B14" s="265"/>
      <c r="C14" s="626"/>
      <c r="D14" s="626"/>
      <c r="E14" s="626"/>
      <c r="F14" s="626"/>
      <c r="G14" s="626"/>
      <c r="H14" s="626"/>
      <c r="I14" s="626"/>
      <c r="J14" s="626"/>
      <c r="K14" s="626"/>
      <c r="L14" s="388"/>
    </row>
    <row r="15" spans="1:18" ht="16.5" customHeight="1" x14ac:dyDescent="0.2">
      <c r="A15" s="248"/>
      <c r="B15" s="1074"/>
      <c r="C15" s="1075"/>
      <c r="D15" s="1075"/>
      <c r="E15" s="1075"/>
      <c r="F15" s="1075"/>
      <c r="G15" s="1076"/>
      <c r="H15" s="52" t="s">
        <v>14</v>
      </c>
      <c r="I15" s="52" t="s">
        <v>10</v>
      </c>
      <c r="J15" s="52" t="s">
        <v>15</v>
      </c>
      <c r="K15" s="626"/>
      <c r="L15" s="388"/>
    </row>
    <row r="16" spans="1:18" ht="16.5" customHeight="1" x14ac:dyDescent="0.2">
      <c r="A16" s="248"/>
      <c r="B16" s="1105" t="s">
        <v>135</v>
      </c>
      <c r="C16" s="1106"/>
      <c r="D16" s="1106"/>
      <c r="E16" s="1106"/>
      <c r="F16" s="1106"/>
      <c r="G16" s="1107"/>
      <c r="H16" s="407">
        <v>90.8</v>
      </c>
      <c r="I16" s="469">
        <v>91.4</v>
      </c>
      <c r="J16" s="151">
        <f>H16-I16</f>
        <v>-0.60000000000000853</v>
      </c>
      <c r="K16" s="626"/>
      <c r="L16" s="388"/>
    </row>
    <row r="17" spans="1:12" ht="16.5" customHeight="1" x14ac:dyDescent="0.2">
      <c r="A17" s="392"/>
      <c r="B17" s="1108" t="s">
        <v>136</v>
      </c>
      <c r="C17" s="1109"/>
      <c r="D17" s="1109"/>
      <c r="E17" s="1109"/>
      <c r="F17" s="1109"/>
      <c r="G17" s="1110"/>
      <c r="H17" s="407">
        <v>4.5999999999999996</v>
      </c>
      <c r="I17" s="469">
        <v>4.7</v>
      </c>
      <c r="J17" s="151">
        <f>H17-I17</f>
        <v>-0.10000000000000053</v>
      </c>
      <c r="K17" s="393"/>
      <c r="L17" s="394"/>
    </row>
    <row r="18" spans="1:12" s="21" customFormat="1" ht="30" customHeight="1" x14ac:dyDescent="0.2">
      <c r="A18" s="1083" t="s">
        <v>18</v>
      </c>
      <c r="B18" s="1199" t="s">
        <v>151</v>
      </c>
      <c r="C18" s="1200"/>
      <c r="D18" s="1087" t="s">
        <v>952</v>
      </c>
      <c r="E18" s="1088"/>
      <c r="F18" s="1088"/>
      <c r="G18" s="1088"/>
      <c r="H18" s="1088"/>
      <c r="I18" s="1088"/>
      <c r="J18" s="1088"/>
      <c r="K18" s="1088"/>
      <c r="L18" s="1089"/>
    </row>
    <row r="19" spans="1:12" ht="23.25" customHeight="1" x14ac:dyDescent="0.2">
      <c r="A19" s="1084"/>
      <c r="B19" s="1171" t="s">
        <v>20</v>
      </c>
      <c r="C19" s="1172"/>
      <c r="D19" s="1949" t="s">
        <v>926</v>
      </c>
      <c r="E19" s="1950"/>
      <c r="F19" s="1950"/>
      <c r="G19" s="1950"/>
      <c r="H19" s="1950"/>
      <c r="I19" s="1950"/>
      <c r="J19" s="1950"/>
      <c r="K19" s="1950"/>
      <c r="L19" s="1951"/>
    </row>
    <row r="20" spans="1:12" ht="16.5" customHeight="1" x14ac:dyDescent="0.2">
      <c r="A20" s="244" t="s">
        <v>153</v>
      </c>
      <c r="B20" s="1077" t="s">
        <v>22</v>
      </c>
      <c r="C20" s="1077"/>
      <c r="D20" s="1503" t="s">
        <v>154</v>
      </c>
      <c r="E20" s="1504"/>
      <c r="F20" s="1505"/>
      <c r="G20" s="52" t="s">
        <v>23</v>
      </c>
      <c r="H20" s="433" t="s">
        <v>155</v>
      </c>
      <c r="I20" s="1114" t="s">
        <v>24</v>
      </c>
      <c r="J20" s="1114"/>
      <c r="K20" s="1114"/>
      <c r="L20" s="1114"/>
    </row>
    <row r="21" spans="1:12" ht="16.5" customHeight="1" x14ac:dyDescent="0.2">
      <c r="A21" s="247" t="s">
        <v>156</v>
      </c>
      <c r="B21" s="1078" t="s">
        <v>26</v>
      </c>
      <c r="C21" s="1079"/>
      <c r="D21" s="1079"/>
      <c r="E21" s="1079"/>
      <c r="F21" s="1079"/>
      <c r="G21" s="1080"/>
      <c r="H21" s="355" t="s">
        <v>27</v>
      </c>
      <c r="I21" s="1078" t="s">
        <v>28</v>
      </c>
      <c r="J21" s="1079"/>
      <c r="K21" s="1079"/>
      <c r="L21" s="1080"/>
    </row>
    <row r="22" spans="1:12" ht="16.5" customHeight="1" x14ac:dyDescent="0.2">
      <c r="A22" s="248"/>
      <c r="B22" s="30" t="s">
        <v>29</v>
      </c>
      <c r="C22" s="1680" t="s">
        <v>927</v>
      </c>
      <c r="D22" s="1680"/>
      <c r="E22" s="1680"/>
      <c r="F22" s="1680"/>
      <c r="G22" s="1117"/>
      <c r="H22" s="30"/>
      <c r="I22" s="1623"/>
      <c r="J22" s="1623"/>
      <c r="K22" s="1623"/>
      <c r="L22" s="1623"/>
    </row>
    <row r="23" spans="1:12" ht="16.5" customHeight="1" x14ac:dyDescent="0.2">
      <c r="A23" s="265"/>
      <c r="B23" s="30"/>
      <c r="C23" s="1130" t="s">
        <v>702</v>
      </c>
      <c r="D23" s="1130"/>
      <c r="E23" s="1130"/>
      <c r="F23" s="1130"/>
      <c r="G23" s="1131"/>
      <c r="H23" s="30"/>
      <c r="I23" s="1624" t="s">
        <v>953</v>
      </c>
      <c r="J23" s="1624"/>
      <c r="K23" s="1624"/>
      <c r="L23" s="1624"/>
    </row>
    <row r="24" spans="1:12" ht="16.5" customHeight="1" x14ac:dyDescent="0.2">
      <c r="A24" s="265"/>
      <c r="B24" s="30"/>
      <c r="C24" s="1680" t="s">
        <v>929</v>
      </c>
      <c r="D24" s="1680"/>
      <c r="E24" s="1680"/>
      <c r="F24" s="1680"/>
      <c r="G24" s="1117"/>
      <c r="H24" s="30"/>
      <c r="I24" s="1624" t="s">
        <v>954</v>
      </c>
      <c r="J24" s="1624"/>
      <c r="K24" s="1624"/>
      <c r="L24" s="1624"/>
    </row>
    <row r="25" spans="1:12" ht="16.5" customHeight="1" x14ac:dyDescent="0.2">
      <c r="A25" s="265"/>
      <c r="B25" s="30"/>
      <c r="C25" s="1680"/>
      <c r="D25" s="1680"/>
      <c r="E25" s="1680"/>
      <c r="F25" s="1680"/>
      <c r="G25" s="1117"/>
      <c r="H25" s="434" t="s">
        <v>155</v>
      </c>
      <c r="I25" s="1626" t="s">
        <v>955</v>
      </c>
      <c r="J25" s="1626"/>
      <c r="K25" s="1626"/>
      <c r="L25" s="1626"/>
    </row>
    <row r="26" spans="1:12" ht="16.5" customHeight="1" x14ac:dyDescent="0.2">
      <c r="A26" s="265"/>
      <c r="B26" s="30"/>
      <c r="C26" s="1680"/>
      <c r="D26" s="1680"/>
      <c r="E26" s="1680"/>
      <c r="F26" s="1680"/>
      <c r="G26" s="1117"/>
      <c r="H26" s="30"/>
      <c r="I26" s="1626" t="s">
        <v>956</v>
      </c>
      <c r="J26" s="1626"/>
      <c r="K26" s="1626"/>
      <c r="L26" s="1626"/>
    </row>
    <row r="27" spans="1:12" ht="16.5" customHeight="1" x14ac:dyDescent="0.2">
      <c r="A27" s="265"/>
      <c r="B27" s="30"/>
      <c r="C27" s="1130"/>
      <c r="D27" s="1130"/>
      <c r="E27" s="1130"/>
      <c r="F27" s="1130"/>
      <c r="G27" s="1131"/>
      <c r="H27" s="30"/>
      <c r="I27" s="1626" t="s">
        <v>957</v>
      </c>
      <c r="J27" s="1626"/>
      <c r="K27" s="1626"/>
      <c r="L27" s="1626"/>
    </row>
    <row r="28" spans="1:12" ht="16.5" customHeight="1" x14ac:dyDescent="0.2">
      <c r="A28" s="265"/>
      <c r="B28" s="30"/>
      <c r="C28" s="1680"/>
      <c r="D28" s="1680"/>
      <c r="E28" s="1680"/>
      <c r="F28" s="1680"/>
      <c r="G28" s="1117"/>
      <c r="H28" s="30"/>
      <c r="I28" s="1626" t="s">
        <v>958</v>
      </c>
      <c r="J28" s="1626"/>
      <c r="K28" s="1626"/>
      <c r="L28" s="1626"/>
    </row>
    <row r="29" spans="1:12" ht="16.5" customHeight="1" x14ac:dyDescent="0.2">
      <c r="A29" s="265"/>
      <c r="B29" s="30"/>
      <c r="C29" s="1680"/>
      <c r="D29" s="1680"/>
      <c r="E29" s="1680"/>
      <c r="F29" s="1680"/>
      <c r="G29" s="1117"/>
      <c r="H29" s="30"/>
      <c r="I29" s="1626" t="s">
        <v>959</v>
      </c>
      <c r="J29" s="1626"/>
      <c r="K29" s="1626"/>
      <c r="L29" s="1626"/>
    </row>
    <row r="30" spans="1:12" ht="16.5" customHeight="1" x14ac:dyDescent="0.2">
      <c r="A30" s="399"/>
      <c r="B30" s="32"/>
      <c r="C30" s="1541"/>
      <c r="D30" s="1541"/>
      <c r="E30" s="1541"/>
      <c r="F30" s="1541"/>
      <c r="G30" s="1542"/>
      <c r="H30" s="260"/>
      <c r="I30" s="1540"/>
      <c r="J30" s="1541"/>
      <c r="K30" s="1541"/>
      <c r="L30" s="1542"/>
    </row>
  </sheetData>
  <mergeCells count="47">
    <mergeCell ref="C29:G29"/>
    <mergeCell ref="I29:L29"/>
    <mergeCell ref="C30:G30"/>
    <mergeCell ref="I30:L30"/>
    <mergeCell ref="C26:G26"/>
    <mergeCell ref="I26:L26"/>
    <mergeCell ref="C27:G27"/>
    <mergeCell ref="I27:L27"/>
    <mergeCell ref="C28:G28"/>
    <mergeCell ref="I28:L28"/>
    <mergeCell ref="C23:G23"/>
    <mergeCell ref="I23:L23"/>
    <mergeCell ref="C24:G24"/>
    <mergeCell ref="I24:L24"/>
    <mergeCell ref="C25:G25"/>
    <mergeCell ref="I25:L25"/>
    <mergeCell ref="C22:G22"/>
    <mergeCell ref="I22:L22"/>
    <mergeCell ref="B15:G15"/>
    <mergeCell ref="B16:G16"/>
    <mergeCell ref="B17:G17"/>
    <mergeCell ref="B20:C20"/>
    <mergeCell ref="D20:F20"/>
    <mergeCell ref="I20:L20"/>
    <mergeCell ref="B21:G21"/>
    <mergeCell ref="I21:L21"/>
    <mergeCell ref="A18:A19"/>
    <mergeCell ref="B18:C18"/>
    <mergeCell ref="D18:L18"/>
    <mergeCell ref="B19:C19"/>
    <mergeCell ref="D19:L19"/>
    <mergeCell ref="B9:L9"/>
    <mergeCell ref="B10:D10"/>
    <mergeCell ref="E10:F10"/>
    <mergeCell ref="B11:D11"/>
    <mergeCell ref="E11:F11"/>
    <mergeCell ref="J11:L13"/>
    <mergeCell ref="B12:D12"/>
    <mergeCell ref="E12:F12"/>
    <mergeCell ref="B13:D13"/>
    <mergeCell ref="E13:F13"/>
    <mergeCell ref="A8:L8"/>
    <mergeCell ref="A1:L1"/>
    <mergeCell ref="A3:L3"/>
    <mergeCell ref="A5:L5"/>
    <mergeCell ref="A6:A7"/>
    <mergeCell ref="B6:L7"/>
  </mergeCells>
  <phoneticPr fontId="3"/>
  <conditionalFormatting sqref="E11:F12">
    <cfRule type="cellIs" dxfId="66" priority="9" operator="lessThanOrEqual">
      <formula>0</formula>
    </cfRule>
  </conditionalFormatting>
  <conditionalFormatting sqref="H16">
    <cfRule type="cellIs" dxfId="65" priority="8" operator="lessThanOrEqual">
      <formula>0</formula>
    </cfRule>
  </conditionalFormatting>
  <conditionalFormatting sqref="H17">
    <cfRule type="cellIs" dxfId="64" priority="7" operator="lessThanOrEqual">
      <formula>0</formula>
    </cfRule>
  </conditionalFormatting>
  <conditionalFormatting sqref="E13:F13">
    <cfRule type="cellIs" dxfId="63" priority="6" operator="lessThanOrEqual">
      <formula>0</formula>
    </cfRule>
  </conditionalFormatting>
  <conditionalFormatting sqref="E12:F12">
    <cfRule type="cellIs" dxfId="62" priority="5" operator="lessThanOrEqual">
      <formula>0</formula>
    </cfRule>
  </conditionalFormatting>
  <conditionalFormatting sqref="I11:I13 E11:F13">
    <cfRule type="containsBlanks" dxfId="61" priority="4">
      <formula>LEN(TRIM(E11))=0</formula>
    </cfRule>
  </conditionalFormatting>
  <conditionalFormatting sqref="H16:H17">
    <cfRule type="containsBlanks" dxfId="60" priority="3">
      <formula>LEN(TRIM(H16))=0</formula>
    </cfRule>
  </conditionalFormatting>
  <printOptions horizontalCentered="1"/>
  <pageMargins left="0.59055118110236227" right="0.59055118110236227" top="0.59055118110236227" bottom="0.59055118110236227" header="0.51181102362204722" footer="0.39370078740157483"/>
  <pageSetup paperSize="9" fitToHeight="0" orientation="portrait" verticalDpi="20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063D5-154C-455B-B3B1-9216A2A6FBCF}">
  <sheetPr>
    <tabColor theme="8" tint="0.59999389629810485"/>
  </sheetPr>
  <dimension ref="A1:S32"/>
  <sheetViews>
    <sheetView view="pageBreakPreview" zoomScaleNormal="130" zoomScaleSheetLayoutView="100" workbookViewId="0">
      <selection activeCell="O7" sqref="O7"/>
    </sheetView>
  </sheetViews>
  <sheetFormatPr defaultColWidth="9" defaultRowHeight="13.2" x14ac:dyDescent="0.2"/>
  <cols>
    <col min="1" max="1" width="18" style="217" customWidth="1"/>
    <col min="2" max="5" width="3.109375" style="217" customWidth="1"/>
    <col min="6" max="6" width="6.33203125" style="217" customWidth="1"/>
    <col min="7" max="12" width="9.109375" style="217" customWidth="1"/>
    <col min="13" max="13" width="9" style="217"/>
    <col min="14" max="14" width="6.3320312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19" ht="18" customHeight="1" x14ac:dyDescent="0.2">
      <c r="A1" s="1060" t="s">
        <v>0</v>
      </c>
      <c r="B1" s="1060"/>
      <c r="C1" s="1060"/>
      <c r="D1" s="1060"/>
      <c r="E1" s="1060"/>
      <c r="F1" s="1060"/>
      <c r="G1" s="1060"/>
      <c r="H1" s="1060"/>
      <c r="I1" s="1060"/>
      <c r="J1" s="1060"/>
      <c r="K1" s="1060"/>
      <c r="L1" s="1060"/>
    </row>
    <row r="2" spans="1:19" ht="18" customHeight="1" x14ac:dyDescent="0.2"/>
    <row r="3" spans="1:19" ht="18" customHeight="1" x14ac:dyDescent="0.2">
      <c r="A3" s="1061" t="s">
        <v>1797</v>
      </c>
      <c r="B3" s="1061"/>
      <c r="C3" s="1061"/>
      <c r="D3" s="1061"/>
      <c r="E3" s="1061"/>
      <c r="F3" s="1061"/>
      <c r="G3" s="1061"/>
      <c r="H3" s="1061"/>
      <c r="I3" s="1061"/>
      <c r="J3" s="1061"/>
      <c r="K3" s="218"/>
      <c r="L3" s="3"/>
    </row>
    <row r="4" spans="1:19" ht="16.5" customHeight="1" x14ac:dyDescent="0.2">
      <c r="A4" s="428"/>
      <c r="B4" s="428"/>
      <c r="C4" s="428"/>
      <c r="D4" s="428"/>
      <c r="E4" s="428"/>
      <c r="F4" s="428"/>
      <c r="G4" s="428"/>
      <c r="H4" s="428"/>
      <c r="I4" s="428"/>
      <c r="J4" s="428"/>
      <c r="K4" s="428"/>
      <c r="L4" s="428"/>
    </row>
    <row r="5" spans="1:19" ht="16.5" customHeight="1" x14ac:dyDescent="0.2">
      <c r="A5" s="1062" t="s">
        <v>140</v>
      </c>
      <c r="B5" s="1063"/>
      <c r="C5" s="1063"/>
      <c r="D5" s="1063"/>
      <c r="E5" s="1063"/>
      <c r="F5" s="1063"/>
      <c r="G5" s="1063"/>
      <c r="H5" s="1063"/>
      <c r="I5" s="1063"/>
      <c r="J5" s="1063"/>
      <c r="K5" s="1063"/>
      <c r="L5" s="1064"/>
    </row>
    <row r="6" spans="1:19" ht="16.5" customHeight="1" x14ac:dyDescent="0.2">
      <c r="A6" s="1545" t="s">
        <v>141</v>
      </c>
      <c r="B6" s="1098" t="s">
        <v>960</v>
      </c>
      <c r="C6" s="1099"/>
      <c r="D6" s="1099"/>
      <c r="E6" s="1099"/>
      <c r="F6" s="1099"/>
      <c r="G6" s="1099"/>
      <c r="H6" s="1099"/>
      <c r="I6" s="1099"/>
      <c r="J6" s="1099"/>
      <c r="K6" s="1099"/>
      <c r="L6" s="1100"/>
      <c r="M6" s="217" t="s">
        <v>143</v>
      </c>
    </row>
    <row r="7" spans="1:19" ht="16.5" customHeight="1" x14ac:dyDescent="0.2">
      <c r="A7" s="1546"/>
      <c r="B7" s="1249"/>
      <c r="C7" s="1250"/>
      <c r="D7" s="1250"/>
      <c r="E7" s="1250"/>
      <c r="F7" s="1250"/>
      <c r="G7" s="1250"/>
      <c r="H7" s="1250"/>
      <c r="I7" s="1250"/>
      <c r="J7" s="1250"/>
      <c r="K7" s="1250"/>
      <c r="L7" s="1251"/>
    </row>
    <row r="8" spans="1:19" ht="16.5" customHeight="1" x14ac:dyDescent="0.2">
      <c r="A8" s="1071" t="s">
        <v>144</v>
      </c>
      <c r="B8" s="1072"/>
      <c r="C8" s="1072"/>
      <c r="D8" s="1072"/>
      <c r="E8" s="1072"/>
      <c r="F8" s="1072"/>
      <c r="G8" s="1072"/>
      <c r="H8" s="1072"/>
      <c r="I8" s="1072"/>
      <c r="J8" s="1072"/>
      <c r="K8" s="1072"/>
      <c r="L8" s="1073"/>
    </row>
    <row r="9" spans="1:19" ht="30" customHeight="1" x14ac:dyDescent="0.2">
      <c r="A9" s="38" t="s">
        <v>145</v>
      </c>
      <c r="B9" s="1173" t="s">
        <v>961</v>
      </c>
      <c r="C9" s="1226"/>
      <c r="D9" s="1226"/>
      <c r="E9" s="1226"/>
      <c r="F9" s="1226"/>
      <c r="G9" s="1226"/>
      <c r="H9" s="1226"/>
      <c r="I9" s="1226"/>
      <c r="J9" s="1226"/>
      <c r="K9" s="1226"/>
      <c r="L9" s="1227"/>
    </row>
    <row r="10" spans="1:19" ht="16.5" customHeight="1" x14ac:dyDescent="0.2">
      <c r="A10" s="247" t="s">
        <v>146</v>
      </c>
      <c r="B10" s="1074"/>
      <c r="C10" s="1075"/>
      <c r="D10" s="1076"/>
      <c r="E10" s="1078" t="s">
        <v>147</v>
      </c>
      <c r="F10" s="1080"/>
      <c r="G10" s="52" t="s">
        <v>962</v>
      </c>
      <c r="H10" s="52" t="s">
        <v>148</v>
      </c>
      <c r="I10" s="52" t="s">
        <v>149</v>
      </c>
      <c r="J10" s="429"/>
      <c r="K10" s="263"/>
      <c r="L10" s="264"/>
    </row>
    <row r="11" spans="1:19" ht="16.5" customHeight="1" x14ac:dyDescent="0.2">
      <c r="A11" s="248"/>
      <c r="B11" s="1078" t="s">
        <v>11</v>
      </c>
      <c r="C11" s="1079"/>
      <c r="D11" s="1080"/>
      <c r="E11" s="1952">
        <f>SUM(H11:I11)</f>
        <v>61</v>
      </c>
      <c r="F11" s="1953"/>
      <c r="G11" s="498">
        <v>76</v>
      </c>
      <c r="H11" s="417" t="s">
        <v>449</v>
      </c>
      <c r="I11" s="499">
        <v>61</v>
      </c>
      <c r="J11" s="500"/>
      <c r="K11" s="501"/>
      <c r="L11" s="502"/>
    </row>
    <row r="12" spans="1:19" ht="16.5" customHeight="1" x14ac:dyDescent="0.2">
      <c r="A12" s="248"/>
      <c r="B12" s="1078" t="s">
        <v>12</v>
      </c>
      <c r="C12" s="1079"/>
      <c r="D12" s="1080"/>
      <c r="E12" s="1952">
        <f>SUM(H12:I12)</f>
        <v>55</v>
      </c>
      <c r="F12" s="1953"/>
      <c r="G12" s="498">
        <v>59</v>
      </c>
      <c r="H12" s="417" t="s">
        <v>449</v>
      </c>
      <c r="I12" s="499">
        <v>55</v>
      </c>
      <c r="J12" s="1954" t="s">
        <v>963</v>
      </c>
      <c r="K12" s="1954"/>
      <c r="L12" s="1955"/>
    </row>
    <row r="13" spans="1:19" ht="16.5" customHeight="1" x14ac:dyDescent="0.2">
      <c r="A13" s="248"/>
      <c r="B13" s="1101" t="s">
        <v>13</v>
      </c>
      <c r="C13" s="1102"/>
      <c r="D13" s="1103"/>
      <c r="E13" s="1956">
        <f>E12/E11*100</f>
        <v>90.163934426229503</v>
      </c>
      <c r="F13" s="1957"/>
      <c r="G13" s="503">
        <f>IF(OR(G11="",G11=0),"",G12/G11*100)</f>
        <v>77.631578947368425</v>
      </c>
      <c r="H13" s="417" t="s">
        <v>449</v>
      </c>
      <c r="I13" s="503">
        <f t="shared" ref="I13" si="0">IF(OR(I11="",I11=0),"",I12/I11*100)</f>
        <v>90.163934426229503</v>
      </c>
      <c r="J13" s="1954"/>
      <c r="K13" s="1954"/>
      <c r="L13" s="1955"/>
      <c r="S13" s="431"/>
    </row>
    <row r="14" spans="1:19" ht="16.5" customHeight="1" x14ac:dyDescent="0.2">
      <c r="A14" s="248"/>
      <c r="B14" s="265"/>
      <c r="C14" s="266"/>
      <c r="D14" s="266"/>
      <c r="E14" s="266"/>
      <c r="F14" s="266"/>
      <c r="G14" s="266"/>
      <c r="H14" s="266"/>
      <c r="I14" s="266"/>
      <c r="J14" s="1954"/>
      <c r="K14" s="1954"/>
      <c r="L14" s="1955"/>
    </row>
    <row r="15" spans="1:19" ht="16.5" customHeight="1" x14ac:dyDescent="0.2">
      <c r="A15" s="248"/>
      <c r="B15" s="1074"/>
      <c r="C15" s="1075"/>
      <c r="D15" s="1075"/>
      <c r="E15" s="1075"/>
      <c r="F15" s="1075"/>
      <c r="G15" s="1076"/>
      <c r="H15" s="52" t="s">
        <v>14</v>
      </c>
      <c r="I15" s="52" t="s">
        <v>962</v>
      </c>
      <c r="J15" s="52" t="s">
        <v>15</v>
      </c>
      <c r="K15" s="266"/>
      <c r="L15" s="388"/>
    </row>
    <row r="16" spans="1:19" ht="16.5" customHeight="1" x14ac:dyDescent="0.2">
      <c r="A16" s="248"/>
      <c r="B16" s="1105" t="s">
        <v>135</v>
      </c>
      <c r="C16" s="1106"/>
      <c r="D16" s="1106"/>
      <c r="E16" s="1106"/>
      <c r="F16" s="1106"/>
      <c r="G16" s="1107"/>
      <c r="H16" s="504">
        <f>0.857407407407407*100</f>
        <v>85.740740740740691</v>
      </c>
      <c r="I16" s="504">
        <v>89.5</v>
      </c>
      <c r="J16" s="505">
        <f>IF(H16="","",H16-I16)</f>
        <v>-3.7592592592593093</v>
      </c>
      <c r="K16" s="266"/>
      <c r="L16" s="388"/>
    </row>
    <row r="17" spans="1:13" ht="16.5" customHeight="1" x14ac:dyDescent="0.2">
      <c r="A17" s="392"/>
      <c r="B17" s="1108" t="s">
        <v>136</v>
      </c>
      <c r="C17" s="1109"/>
      <c r="D17" s="1109"/>
      <c r="E17" s="1109"/>
      <c r="F17" s="1109"/>
      <c r="G17" s="1110"/>
      <c r="H17" s="504">
        <v>4.4109090909090911</v>
      </c>
      <c r="I17" s="504">
        <v>4.7</v>
      </c>
      <c r="J17" s="505">
        <f>IF(H17="","",H17-I17)</f>
        <v>-0.28909090909090907</v>
      </c>
      <c r="K17" s="393"/>
      <c r="L17" s="394"/>
    </row>
    <row r="18" spans="1:13" s="21" customFormat="1" ht="30" customHeight="1" x14ac:dyDescent="0.2">
      <c r="A18" s="1083" t="s">
        <v>18</v>
      </c>
      <c r="B18" s="1199" t="s">
        <v>151</v>
      </c>
      <c r="C18" s="1200"/>
      <c r="D18" s="1087" t="s">
        <v>964</v>
      </c>
      <c r="E18" s="1088"/>
      <c r="F18" s="1088"/>
      <c r="G18" s="1088"/>
      <c r="H18" s="1088"/>
      <c r="I18" s="1088"/>
      <c r="J18" s="1088"/>
      <c r="K18" s="1088"/>
      <c r="L18" s="1089"/>
    </row>
    <row r="19" spans="1:13" ht="16.5" customHeight="1" x14ac:dyDescent="0.2">
      <c r="A19" s="1084"/>
      <c r="B19" s="1171" t="s">
        <v>20</v>
      </c>
      <c r="C19" s="1172"/>
      <c r="D19" s="1173" t="s">
        <v>926</v>
      </c>
      <c r="E19" s="1093"/>
      <c r="F19" s="1093"/>
      <c r="G19" s="1093"/>
      <c r="H19" s="1093"/>
      <c r="I19" s="1093"/>
      <c r="J19" s="1093"/>
      <c r="K19" s="1093"/>
      <c r="L19" s="1094"/>
    </row>
    <row r="20" spans="1:13" ht="16.5" customHeight="1" x14ac:dyDescent="0.2">
      <c r="A20" s="244" t="s">
        <v>153</v>
      </c>
      <c r="B20" s="1077" t="s">
        <v>22</v>
      </c>
      <c r="C20" s="1077"/>
      <c r="D20" s="1503" t="s">
        <v>154</v>
      </c>
      <c r="E20" s="1504"/>
      <c r="F20" s="1505"/>
      <c r="G20" s="52" t="s">
        <v>23</v>
      </c>
      <c r="H20" s="433" t="s">
        <v>155</v>
      </c>
      <c r="I20" s="1114" t="s">
        <v>24</v>
      </c>
      <c r="J20" s="1114"/>
      <c r="K20" s="1114"/>
      <c r="L20" s="1114"/>
    </row>
    <row r="21" spans="1:13" ht="16.5" customHeight="1" x14ac:dyDescent="0.2">
      <c r="A21" s="247" t="s">
        <v>156</v>
      </c>
      <c r="B21" s="1078" t="s">
        <v>26</v>
      </c>
      <c r="C21" s="1079"/>
      <c r="D21" s="1079"/>
      <c r="E21" s="1079"/>
      <c r="F21" s="1079"/>
      <c r="G21" s="1080"/>
      <c r="H21" s="355" t="s">
        <v>27</v>
      </c>
      <c r="I21" s="1078" t="s">
        <v>28</v>
      </c>
      <c r="J21" s="1079"/>
      <c r="K21" s="1079"/>
      <c r="L21" s="1080"/>
    </row>
    <row r="22" spans="1:13" ht="16.5" customHeight="1" x14ac:dyDescent="0.2">
      <c r="A22" s="248"/>
      <c r="B22" s="30" t="s">
        <v>29</v>
      </c>
      <c r="C22" s="1116" t="s">
        <v>927</v>
      </c>
      <c r="D22" s="1116"/>
      <c r="E22" s="1116"/>
      <c r="F22" s="1116"/>
      <c r="G22" s="1117"/>
      <c r="H22" s="30"/>
      <c r="I22" s="1623"/>
      <c r="J22" s="1623"/>
      <c r="K22" s="1623"/>
      <c r="L22" s="1623"/>
      <c r="M22" s="270"/>
    </row>
    <row r="23" spans="1:13" ht="16.5" customHeight="1" x14ac:dyDescent="0.2">
      <c r="A23" s="265"/>
      <c r="B23" s="30"/>
      <c r="C23" s="1116"/>
      <c r="D23" s="1116"/>
      <c r="E23" s="1116"/>
      <c r="F23" s="1116"/>
      <c r="G23" s="1117"/>
      <c r="H23" s="30"/>
      <c r="I23" s="1624" t="s">
        <v>965</v>
      </c>
      <c r="J23" s="1624"/>
      <c r="K23" s="1624"/>
      <c r="L23" s="1624"/>
      <c r="M23" s="270"/>
    </row>
    <row r="24" spans="1:13" ht="16.5" customHeight="1" x14ac:dyDescent="0.2">
      <c r="A24" s="265"/>
      <c r="B24" s="30"/>
      <c r="C24" s="1230" t="s">
        <v>702</v>
      </c>
      <c r="D24" s="1230"/>
      <c r="E24" s="1230"/>
      <c r="F24" s="1230"/>
      <c r="G24" s="1131"/>
      <c r="H24" s="30"/>
      <c r="I24" s="1624" t="s">
        <v>966</v>
      </c>
      <c r="J24" s="1624"/>
      <c r="K24" s="1624"/>
      <c r="L24" s="1624"/>
      <c r="M24" s="270"/>
    </row>
    <row r="25" spans="1:13" ht="16.5" customHeight="1" x14ac:dyDescent="0.2">
      <c r="A25" s="265"/>
      <c r="B25" s="30"/>
      <c r="C25" s="1863" t="s">
        <v>967</v>
      </c>
      <c r="D25" s="1863"/>
      <c r="E25" s="1863"/>
      <c r="F25" s="1863"/>
      <c r="G25" s="1864"/>
      <c r="H25" s="30"/>
      <c r="I25" s="1626" t="s">
        <v>968</v>
      </c>
      <c r="J25" s="1626"/>
      <c r="K25" s="1626"/>
      <c r="L25" s="1626"/>
      <c r="M25" s="270"/>
    </row>
    <row r="26" spans="1:13" ht="16.5" customHeight="1" x14ac:dyDescent="0.2">
      <c r="A26" s="265"/>
      <c r="B26" s="30"/>
      <c r="C26" s="1116"/>
      <c r="D26" s="1116"/>
      <c r="E26" s="1116"/>
      <c r="F26" s="1116"/>
      <c r="G26" s="1117"/>
      <c r="H26" s="434" t="s">
        <v>155</v>
      </c>
      <c r="I26" s="1626" t="s">
        <v>969</v>
      </c>
      <c r="J26" s="1626"/>
      <c r="K26" s="1626"/>
      <c r="L26" s="1626"/>
      <c r="M26" s="270"/>
    </row>
    <row r="27" spans="1:13" ht="16.5" customHeight="1" x14ac:dyDescent="0.2">
      <c r="A27" s="265"/>
      <c r="B27" s="30"/>
      <c r="C27" s="1116" t="s">
        <v>970</v>
      </c>
      <c r="D27" s="1116"/>
      <c r="E27" s="1116"/>
      <c r="F27" s="1116"/>
      <c r="G27" s="1117"/>
      <c r="H27" s="30"/>
      <c r="I27" s="1626" t="s">
        <v>971</v>
      </c>
      <c r="J27" s="1626"/>
      <c r="K27" s="1626"/>
      <c r="L27" s="1626"/>
      <c r="M27" s="270"/>
    </row>
    <row r="28" spans="1:13" ht="16.5" customHeight="1" x14ac:dyDescent="0.2">
      <c r="A28" s="265"/>
      <c r="B28" s="30"/>
      <c r="C28" s="1230" t="s">
        <v>702</v>
      </c>
      <c r="D28" s="1230"/>
      <c r="E28" s="1230"/>
      <c r="F28" s="1230"/>
      <c r="G28" s="1131"/>
      <c r="H28" s="30"/>
      <c r="I28" s="1626" t="s">
        <v>972</v>
      </c>
      <c r="J28" s="1626"/>
      <c r="K28" s="1626"/>
      <c r="L28" s="1626"/>
      <c r="M28" s="270"/>
    </row>
    <row r="29" spans="1:13" ht="16.5" customHeight="1" x14ac:dyDescent="0.2">
      <c r="A29" s="265"/>
      <c r="B29" s="30"/>
      <c r="C29" s="1863" t="s">
        <v>973</v>
      </c>
      <c r="D29" s="1863"/>
      <c r="E29" s="1863"/>
      <c r="F29" s="1863"/>
      <c r="G29" s="1864"/>
      <c r="H29" s="30"/>
      <c r="I29" s="1626" t="s">
        <v>974</v>
      </c>
      <c r="J29" s="1626"/>
      <c r="K29" s="1626"/>
      <c r="L29" s="1626"/>
      <c r="M29" s="270"/>
    </row>
    <row r="30" spans="1:13" ht="16.5" customHeight="1" x14ac:dyDescent="0.2">
      <c r="A30" s="265"/>
      <c r="B30" s="30"/>
      <c r="C30" s="1116"/>
      <c r="D30" s="1116"/>
      <c r="E30" s="1116"/>
      <c r="F30" s="1116"/>
      <c r="G30" s="1117"/>
      <c r="H30" s="30"/>
      <c r="I30" s="1626" t="s">
        <v>975</v>
      </c>
      <c r="J30" s="1626"/>
      <c r="K30" s="1626"/>
      <c r="L30" s="1626"/>
      <c r="M30" s="270"/>
    </row>
    <row r="31" spans="1:13" ht="16.5" customHeight="1" x14ac:dyDescent="0.2">
      <c r="A31" s="265"/>
      <c r="B31" s="30"/>
      <c r="C31" s="1116"/>
      <c r="D31" s="1116"/>
      <c r="E31" s="1116"/>
      <c r="F31" s="1116"/>
      <c r="G31" s="1117"/>
      <c r="H31" s="30"/>
      <c r="I31" s="1626"/>
      <c r="J31" s="1626"/>
      <c r="K31" s="1626"/>
      <c r="L31" s="1626"/>
      <c r="M31" s="270"/>
    </row>
    <row r="32" spans="1:13" ht="16.5" customHeight="1" x14ac:dyDescent="0.2">
      <c r="A32" s="399"/>
      <c r="B32" s="32"/>
      <c r="C32" s="1541"/>
      <c r="D32" s="1541"/>
      <c r="E32" s="1541"/>
      <c r="F32" s="1541"/>
      <c r="G32" s="1542"/>
      <c r="H32" s="260"/>
      <c r="I32" s="1540"/>
      <c r="J32" s="1541"/>
      <c r="K32" s="1541"/>
      <c r="L32" s="1542"/>
      <c r="M32" s="270"/>
    </row>
  </sheetData>
  <mergeCells count="51">
    <mergeCell ref="C32:G32"/>
    <mergeCell ref="I32:L32"/>
    <mergeCell ref="C29:G29"/>
    <mergeCell ref="I29:L29"/>
    <mergeCell ref="C30:G30"/>
    <mergeCell ref="I30:L30"/>
    <mergeCell ref="C31:G31"/>
    <mergeCell ref="I31:L31"/>
    <mergeCell ref="C26:G26"/>
    <mergeCell ref="I26:L26"/>
    <mergeCell ref="C27:G27"/>
    <mergeCell ref="I27:L27"/>
    <mergeCell ref="C28:G28"/>
    <mergeCell ref="I28:L28"/>
    <mergeCell ref="C23:G23"/>
    <mergeCell ref="I23:L23"/>
    <mergeCell ref="C24:G24"/>
    <mergeCell ref="I24:L24"/>
    <mergeCell ref="C25:G25"/>
    <mergeCell ref="I25:L25"/>
    <mergeCell ref="C22:G22"/>
    <mergeCell ref="I22:L22"/>
    <mergeCell ref="B15:G15"/>
    <mergeCell ref="B16:G16"/>
    <mergeCell ref="B17:G17"/>
    <mergeCell ref="B20:C20"/>
    <mergeCell ref="D20:F20"/>
    <mergeCell ref="I20:L20"/>
    <mergeCell ref="B21:G21"/>
    <mergeCell ref="I21:L21"/>
    <mergeCell ref="A18:A19"/>
    <mergeCell ref="B18:C18"/>
    <mergeCell ref="D18:L18"/>
    <mergeCell ref="B19:C19"/>
    <mergeCell ref="D19:L19"/>
    <mergeCell ref="B9:L9"/>
    <mergeCell ref="B10:D10"/>
    <mergeCell ref="E10:F10"/>
    <mergeCell ref="B11:D11"/>
    <mergeCell ref="E11:F11"/>
    <mergeCell ref="B12:D12"/>
    <mergeCell ref="E12:F12"/>
    <mergeCell ref="J12:L14"/>
    <mergeCell ref="B13:D13"/>
    <mergeCell ref="E13:F13"/>
    <mergeCell ref="A8:L8"/>
    <mergeCell ref="A1:L1"/>
    <mergeCell ref="A3:J3"/>
    <mergeCell ref="A5:L5"/>
    <mergeCell ref="A6:A7"/>
    <mergeCell ref="B6:L7"/>
  </mergeCells>
  <phoneticPr fontId="3"/>
  <conditionalFormatting sqref="E11:F12">
    <cfRule type="cellIs" dxfId="59" priority="20" operator="lessThanOrEqual">
      <formula>0</formula>
    </cfRule>
  </conditionalFormatting>
  <conditionalFormatting sqref="H16">
    <cfRule type="cellIs" dxfId="58" priority="19" operator="lessThanOrEqual">
      <formula>0</formula>
    </cfRule>
  </conditionalFormatting>
  <conditionalFormatting sqref="H17">
    <cfRule type="cellIs" dxfId="57" priority="18" operator="lessThanOrEqual">
      <formula>0</formula>
    </cfRule>
  </conditionalFormatting>
  <conditionalFormatting sqref="E13:F13">
    <cfRule type="cellIs" dxfId="56" priority="16" operator="lessThanOrEqual">
      <formula>0</formula>
    </cfRule>
  </conditionalFormatting>
  <conditionalFormatting sqref="E12:F12">
    <cfRule type="cellIs" dxfId="55" priority="15" operator="lessThanOrEqual">
      <formula>0</formula>
    </cfRule>
  </conditionalFormatting>
  <conditionalFormatting sqref="H11:I12 I13 E11:F13">
    <cfRule type="containsBlanks" dxfId="54" priority="14">
      <formula>LEN(TRIM(E11))=0</formula>
    </cfRule>
  </conditionalFormatting>
  <conditionalFormatting sqref="H16:H17">
    <cfRule type="containsBlanks" dxfId="53" priority="13">
      <formula>LEN(TRIM(H16))=0</formula>
    </cfRule>
  </conditionalFormatting>
  <conditionalFormatting sqref="I16">
    <cfRule type="cellIs" dxfId="52" priority="8" operator="lessThanOrEqual">
      <formula>0</formula>
    </cfRule>
  </conditionalFormatting>
  <conditionalFormatting sqref="I17">
    <cfRule type="cellIs" dxfId="51" priority="7" operator="lessThanOrEqual">
      <formula>0</formula>
    </cfRule>
  </conditionalFormatting>
  <conditionalFormatting sqref="I16:I17">
    <cfRule type="containsBlanks" dxfId="50" priority="6">
      <formula>LEN(TRIM(I16))=0</formula>
    </cfRule>
  </conditionalFormatting>
  <conditionalFormatting sqref="H13">
    <cfRule type="containsBlanks" dxfId="49" priority="9">
      <formula>LEN(TRIM(H13))=0</formula>
    </cfRule>
  </conditionalFormatting>
  <printOptions horizontalCentered="1"/>
  <pageMargins left="0.59055118110236227" right="0.59055118110236227" top="0.59055118110236227" bottom="0.59055118110236227" header="0.51181102362204722" footer="0.39370078740157483"/>
  <pageSetup paperSize="9" scale="9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02304-632D-4AB1-8418-9994332C5963}">
  <sheetPr>
    <tabColor theme="5" tint="0.59999389629810485"/>
  </sheetPr>
  <dimension ref="A1:M36"/>
  <sheetViews>
    <sheetView view="pageBreakPreview" zoomScaleNormal="130" zoomScaleSheetLayoutView="100" workbookViewId="0">
      <selection activeCell="I37" sqref="I37:L37"/>
    </sheetView>
  </sheetViews>
  <sheetFormatPr defaultColWidth="9" defaultRowHeight="13.2" x14ac:dyDescent="0.2"/>
  <cols>
    <col min="1" max="1" width="18.77734375" style="217" customWidth="1"/>
    <col min="2" max="5" width="3" style="217" customWidth="1"/>
    <col min="6" max="6" width="6" style="217" customWidth="1"/>
    <col min="7" max="12" width="8.77734375" style="217" customWidth="1"/>
    <col min="13" max="14" width="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13" ht="18" customHeight="1" x14ac:dyDescent="0.2">
      <c r="A1" s="1060" t="s">
        <v>364</v>
      </c>
      <c r="B1" s="1060"/>
      <c r="C1" s="1060"/>
      <c r="D1" s="1060"/>
      <c r="E1" s="1060"/>
      <c r="F1" s="1060"/>
      <c r="G1" s="1060"/>
      <c r="H1" s="1060"/>
      <c r="I1" s="1060"/>
      <c r="J1" s="1060"/>
      <c r="K1" s="1060"/>
      <c r="L1" s="1060"/>
    </row>
    <row r="2" spans="1:13" ht="18" customHeight="1" x14ac:dyDescent="0.2"/>
    <row r="3" spans="1:13" ht="18" customHeight="1" x14ac:dyDescent="0.2">
      <c r="A3" s="1061" t="s">
        <v>721</v>
      </c>
      <c r="B3" s="1061"/>
      <c r="C3" s="1061"/>
      <c r="D3" s="1061"/>
      <c r="E3" s="1061"/>
      <c r="F3" s="1061"/>
      <c r="G3" s="1061"/>
      <c r="H3" s="1061"/>
      <c r="I3" s="1061"/>
      <c r="J3" s="1061"/>
      <c r="K3" s="1061"/>
      <c r="L3" s="1061"/>
    </row>
    <row r="4" spans="1:13" ht="16.5" customHeight="1" x14ac:dyDescent="0.2"/>
    <row r="5" spans="1:13" ht="16.5" customHeight="1" x14ac:dyDescent="0.2">
      <c r="A5" s="1062" t="s">
        <v>140</v>
      </c>
      <c r="B5" s="1063"/>
      <c r="C5" s="1063"/>
      <c r="D5" s="1063"/>
      <c r="E5" s="1063"/>
      <c r="F5" s="1063"/>
      <c r="G5" s="1063"/>
      <c r="H5" s="1063"/>
      <c r="I5" s="1063"/>
      <c r="J5" s="1063"/>
      <c r="K5" s="1063"/>
      <c r="L5" s="1064"/>
    </row>
    <row r="6" spans="1:13" ht="16.5" customHeight="1" x14ac:dyDescent="0.2">
      <c r="A6" s="347" t="s">
        <v>171</v>
      </c>
      <c r="B6" s="1083" t="s">
        <v>722</v>
      </c>
      <c r="C6" s="1095"/>
      <c r="D6" s="1095"/>
      <c r="E6" s="1095"/>
      <c r="F6" s="1095"/>
      <c r="G6" s="1095"/>
      <c r="H6" s="1095"/>
      <c r="I6" s="1095"/>
      <c r="J6" s="1095"/>
      <c r="K6" s="1095"/>
      <c r="L6" s="1255"/>
      <c r="M6" s="217" t="s">
        <v>143</v>
      </c>
    </row>
    <row r="7" spans="1:13" ht="10.5" customHeight="1" x14ac:dyDescent="0.2">
      <c r="A7" s="359"/>
      <c r="B7" s="1084"/>
      <c r="C7" s="1256"/>
      <c r="D7" s="1256"/>
      <c r="E7" s="1256"/>
      <c r="F7" s="1256"/>
      <c r="G7" s="1256"/>
      <c r="H7" s="1256"/>
      <c r="I7" s="1256"/>
      <c r="J7" s="1256"/>
      <c r="K7" s="1256"/>
      <c r="L7" s="1257"/>
    </row>
    <row r="8" spans="1:13" ht="16.5" customHeight="1" x14ac:dyDescent="0.2">
      <c r="A8" s="1071" t="s">
        <v>144</v>
      </c>
      <c r="B8" s="1072"/>
      <c r="C8" s="1072"/>
      <c r="D8" s="1072"/>
      <c r="E8" s="1072"/>
      <c r="F8" s="1072"/>
      <c r="G8" s="1072"/>
      <c r="H8" s="1072"/>
      <c r="I8" s="1072"/>
      <c r="J8" s="1072"/>
      <c r="K8" s="1072"/>
      <c r="L8" s="1073"/>
    </row>
    <row r="9" spans="1:13" ht="61.5" customHeight="1" x14ac:dyDescent="0.2">
      <c r="A9" s="75" t="s">
        <v>145</v>
      </c>
      <c r="B9" s="1254" t="s">
        <v>723</v>
      </c>
      <c r="C9" s="1254"/>
      <c r="D9" s="1254"/>
      <c r="E9" s="1254"/>
      <c r="F9" s="1254"/>
      <c r="G9" s="1254"/>
      <c r="H9" s="1254"/>
      <c r="I9" s="1254"/>
      <c r="J9" s="1254"/>
      <c r="K9" s="1254"/>
      <c r="L9" s="1254"/>
    </row>
    <row r="10" spans="1:13" ht="15" customHeight="1" x14ac:dyDescent="0.2">
      <c r="A10" s="53" t="s">
        <v>146</v>
      </c>
      <c r="B10" s="1258"/>
      <c r="C10" s="1259"/>
      <c r="D10" s="1260"/>
      <c r="E10" s="1077" t="s">
        <v>618</v>
      </c>
      <c r="F10" s="1077"/>
      <c r="G10" s="52" t="s">
        <v>619</v>
      </c>
      <c r="H10" s="52" t="s">
        <v>148</v>
      </c>
      <c r="I10" s="52" t="s">
        <v>149</v>
      </c>
      <c r="J10" s="438"/>
      <c r="K10" s="266"/>
      <c r="L10" s="388"/>
    </row>
    <row r="11" spans="1:13" ht="16.5" customHeight="1" x14ac:dyDescent="0.2">
      <c r="A11" s="248"/>
      <c r="B11" s="1078" t="s">
        <v>11</v>
      </c>
      <c r="C11" s="1079"/>
      <c r="D11" s="1080"/>
      <c r="E11" s="1228">
        <f>H11+I11</f>
        <v>27</v>
      </c>
      <c r="F11" s="1229"/>
      <c r="G11" s="439">
        <v>27</v>
      </c>
      <c r="H11" s="439">
        <v>27</v>
      </c>
      <c r="I11" s="440"/>
      <c r="J11" s="267"/>
      <c r="K11" s="266"/>
      <c r="L11" s="388"/>
    </row>
    <row r="12" spans="1:13" ht="16.5" customHeight="1" x14ac:dyDescent="0.2">
      <c r="A12" s="248"/>
      <c r="B12" s="1078" t="s">
        <v>12</v>
      </c>
      <c r="C12" s="1079"/>
      <c r="D12" s="1080"/>
      <c r="E12" s="1228">
        <f>H12+I12</f>
        <v>27</v>
      </c>
      <c r="F12" s="1229"/>
      <c r="G12" s="439">
        <v>26</v>
      </c>
      <c r="H12" s="439">
        <v>27</v>
      </c>
      <c r="I12" s="440"/>
      <c r="J12" s="267"/>
      <c r="K12" s="266"/>
      <c r="L12" s="388"/>
    </row>
    <row r="13" spans="1:13" ht="16.5" customHeight="1" x14ac:dyDescent="0.2">
      <c r="A13" s="248"/>
      <c r="B13" s="1101" t="s">
        <v>13</v>
      </c>
      <c r="C13" s="1102"/>
      <c r="D13" s="1103"/>
      <c r="E13" s="1261">
        <f>E12/E11</f>
        <v>1</v>
      </c>
      <c r="F13" s="1262"/>
      <c r="G13" s="692">
        <f>G12/G11</f>
        <v>0.96296296296296291</v>
      </c>
      <c r="H13" s="692">
        <f>H12/H11</f>
        <v>1</v>
      </c>
      <c r="I13" s="442"/>
      <c r="J13" s="267"/>
      <c r="K13" s="266"/>
      <c r="L13" s="388"/>
    </row>
    <row r="14" spans="1:13" ht="16.5" customHeight="1" x14ac:dyDescent="0.2">
      <c r="A14" s="248"/>
      <c r="B14" s="265"/>
      <c r="C14" s="266"/>
      <c r="D14" s="266"/>
      <c r="E14" s="266"/>
      <c r="F14" s="266"/>
      <c r="G14" s="266"/>
      <c r="H14" s="266"/>
      <c r="I14" s="266"/>
      <c r="J14" s="266"/>
      <c r="K14" s="266"/>
      <c r="L14" s="388"/>
    </row>
    <row r="15" spans="1:13" s="21" customFormat="1" ht="16.5" customHeight="1" x14ac:dyDescent="0.2">
      <c r="A15" s="1083" t="s">
        <v>18</v>
      </c>
      <c r="B15" s="1085" t="s">
        <v>19</v>
      </c>
      <c r="C15" s="1086"/>
      <c r="D15" s="1267" t="s">
        <v>724</v>
      </c>
      <c r="E15" s="1268"/>
      <c r="F15" s="1268"/>
      <c r="G15" s="1268"/>
      <c r="H15" s="1268"/>
      <c r="I15" s="1268"/>
      <c r="J15" s="1268"/>
      <c r="K15" s="1268"/>
      <c r="L15" s="1269"/>
    </row>
    <row r="16" spans="1:13" s="21" customFormat="1" ht="16.5" customHeight="1" x14ac:dyDescent="0.2">
      <c r="A16" s="1238"/>
      <c r="B16" s="1263"/>
      <c r="C16" s="1264"/>
      <c r="D16" s="1270" t="s">
        <v>725</v>
      </c>
      <c r="E16" s="1271"/>
      <c r="F16" s="1271"/>
      <c r="G16" s="1271"/>
      <c r="H16" s="1271"/>
      <c r="I16" s="1271"/>
      <c r="J16" s="1271"/>
      <c r="K16" s="1271"/>
      <c r="L16" s="1272"/>
    </row>
    <row r="17" spans="1:12" s="21" customFormat="1" ht="16.5" customHeight="1" x14ac:dyDescent="0.2">
      <c r="A17" s="1238"/>
      <c r="B17" s="1265"/>
      <c r="C17" s="1266"/>
      <c r="D17" s="1233" t="s">
        <v>726</v>
      </c>
      <c r="E17" s="1234"/>
      <c r="F17" s="1234"/>
      <c r="G17" s="1234"/>
      <c r="H17" s="1234"/>
      <c r="I17" s="1234"/>
      <c r="J17" s="1234"/>
      <c r="K17" s="1234"/>
      <c r="L17" s="1235"/>
    </row>
    <row r="18" spans="1:12" s="21" customFormat="1" ht="16.5" customHeight="1" x14ac:dyDescent="0.2">
      <c r="A18" s="1238"/>
      <c r="B18" s="1090" t="s">
        <v>20</v>
      </c>
      <c r="C18" s="1091"/>
      <c r="D18" s="1273" t="s">
        <v>727</v>
      </c>
      <c r="E18" s="1274"/>
      <c r="F18" s="1274"/>
      <c r="G18" s="1274"/>
      <c r="H18" s="1274"/>
      <c r="I18" s="1274"/>
      <c r="J18" s="1274"/>
      <c r="K18" s="1274"/>
      <c r="L18" s="1275"/>
    </row>
    <row r="19" spans="1:12" ht="16.5" customHeight="1" x14ac:dyDescent="0.2">
      <c r="A19" s="53" t="s">
        <v>153</v>
      </c>
      <c r="B19" s="1276" t="s">
        <v>22</v>
      </c>
      <c r="C19" s="1277"/>
      <c r="D19" s="1280">
        <v>5</v>
      </c>
      <c r="E19" s="1281"/>
      <c r="F19" s="1282"/>
      <c r="G19" s="1283" t="s">
        <v>23</v>
      </c>
      <c r="H19" s="443" t="s">
        <v>728</v>
      </c>
      <c r="I19" s="1114" t="s">
        <v>24</v>
      </c>
      <c r="J19" s="1114"/>
      <c r="K19" s="1114"/>
      <c r="L19" s="1114"/>
    </row>
    <row r="20" spans="1:12" ht="16.5" customHeight="1" x14ac:dyDescent="0.2">
      <c r="A20" s="444"/>
      <c r="B20" s="1278"/>
      <c r="C20" s="1279"/>
      <c r="D20" s="1285" t="s">
        <v>729</v>
      </c>
      <c r="E20" s="1285"/>
      <c r="F20" s="1285"/>
      <c r="G20" s="1284"/>
      <c r="H20" s="445" t="s">
        <v>1774</v>
      </c>
      <c r="I20" s="353"/>
      <c r="J20" s="354"/>
      <c r="K20" s="354"/>
      <c r="L20" s="360"/>
    </row>
    <row r="21" spans="1:12" ht="16.5" customHeight="1" x14ac:dyDescent="0.2">
      <c r="A21" s="53" t="s">
        <v>156</v>
      </c>
      <c r="B21" s="1078" t="s">
        <v>26</v>
      </c>
      <c r="C21" s="1079"/>
      <c r="D21" s="1079"/>
      <c r="E21" s="1079"/>
      <c r="F21" s="1079"/>
      <c r="G21" s="1080"/>
      <c r="H21" s="355" t="s">
        <v>27</v>
      </c>
      <c r="I21" s="1078" t="s">
        <v>28</v>
      </c>
      <c r="J21" s="1079"/>
      <c r="K21" s="1079"/>
      <c r="L21" s="1080"/>
    </row>
    <row r="22" spans="1:12" ht="16.5" customHeight="1" x14ac:dyDescent="0.2">
      <c r="A22" s="113"/>
      <c r="B22" s="152" t="s">
        <v>157</v>
      </c>
      <c r="C22" s="1230" t="s">
        <v>730</v>
      </c>
      <c r="D22" s="1230"/>
      <c r="E22" s="1230"/>
      <c r="F22" s="1230"/>
      <c r="G22" s="1131"/>
      <c r="H22" s="30"/>
      <c r="I22" s="1286"/>
      <c r="J22" s="1287"/>
      <c r="K22" s="1287"/>
      <c r="L22" s="1288"/>
    </row>
    <row r="23" spans="1:12" ht="16.5" customHeight="1" x14ac:dyDescent="0.2">
      <c r="A23" s="113"/>
      <c r="B23" s="30" t="s">
        <v>33</v>
      </c>
      <c r="C23" s="1230" t="s">
        <v>731</v>
      </c>
      <c r="D23" s="1230"/>
      <c r="E23" s="1230"/>
      <c r="F23" s="1230"/>
      <c r="G23" s="1131"/>
      <c r="H23" s="30" t="s">
        <v>68</v>
      </c>
      <c r="I23" s="1289" t="s">
        <v>732</v>
      </c>
      <c r="J23" s="1116"/>
      <c r="K23" s="1116"/>
      <c r="L23" s="1117"/>
    </row>
    <row r="24" spans="1:12" ht="16.5" customHeight="1" x14ac:dyDescent="0.2">
      <c r="A24" s="113"/>
      <c r="B24" s="30"/>
      <c r="C24" s="1230" t="s">
        <v>733</v>
      </c>
      <c r="D24" s="1230"/>
      <c r="E24" s="1230"/>
      <c r="F24" s="1230"/>
      <c r="G24" s="1131"/>
      <c r="H24" s="30"/>
      <c r="I24" s="1289"/>
      <c r="J24" s="1116"/>
      <c r="K24" s="1116"/>
      <c r="L24" s="1117"/>
    </row>
    <row r="25" spans="1:12" ht="16.5" customHeight="1" x14ac:dyDescent="0.2">
      <c r="A25" s="113"/>
      <c r="B25" s="30"/>
      <c r="C25" s="1230"/>
      <c r="D25" s="1230"/>
      <c r="E25" s="1230"/>
      <c r="F25" s="1230"/>
      <c r="G25" s="1131"/>
      <c r="H25" s="30"/>
      <c r="I25" s="1289"/>
      <c r="J25" s="1116"/>
      <c r="K25" s="1116"/>
      <c r="L25" s="1117"/>
    </row>
    <row r="26" spans="1:12" ht="16.5" customHeight="1" x14ac:dyDescent="0.2">
      <c r="A26" s="113"/>
      <c r="B26" s="30"/>
      <c r="C26" s="1116"/>
      <c r="D26" s="1116"/>
      <c r="E26" s="1116"/>
      <c r="F26" s="1116"/>
      <c r="G26" s="1117"/>
      <c r="H26" s="30"/>
      <c r="I26" s="1289"/>
      <c r="J26" s="1116"/>
      <c r="K26" s="1116"/>
      <c r="L26" s="1117"/>
    </row>
    <row r="27" spans="1:12" ht="16.5" customHeight="1" x14ac:dyDescent="0.2">
      <c r="A27" s="265"/>
      <c r="B27" s="152" t="s">
        <v>33</v>
      </c>
      <c r="C27" s="1230" t="s">
        <v>734</v>
      </c>
      <c r="D27" s="1230"/>
      <c r="E27" s="1230"/>
      <c r="F27" s="1230"/>
      <c r="G27" s="1131"/>
      <c r="H27" s="30" t="s">
        <v>327</v>
      </c>
      <c r="I27" s="1290" t="s">
        <v>735</v>
      </c>
      <c r="J27" s="1291"/>
      <c r="K27" s="1291"/>
      <c r="L27" s="1292"/>
    </row>
    <row r="28" spans="1:12" ht="16.5" customHeight="1" x14ac:dyDescent="0.2">
      <c r="A28" s="265"/>
      <c r="B28" s="152"/>
      <c r="C28" s="1230"/>
      <c r="D28" s="1230"/>
      <c r="E28" s="1230"/>
      <c r="F28" s="1230"/>
      <c r="G28" s="1131"/>
      <c r="H28" s="30"/>
      <c r="I28" s="1289" t="s">
        <v>736</v>
      </c>
      <c r="J28" s="1116"/>
      <c r="K28" s="1116"/>
      <c r="L28" s="1117"/>
    </row>
    <row r="29" spans="1:12" ht="16.5" customHeight="1" x14ac:dyDescent="0.2">
      <c r="A29" s="265"/>
      <c r="B29" s="152"/>
      <c r="C29" s="1230"/>
      <c r="D29" s="1230"/>
      <c r="E29" s="1230"/>
      <c r="F29" s="1230"/>
      <c r="G29" s="1131"/>
      <c r="H29" s="30"/>
      <c r="I29" s="1293" t="s">
        <v>737</v>
      </c>
      <c r="J29" s="1230"/>
      <c r="K29" s="1230"/>
      <c r="L29" s="1131"/>
    </row>
    <row r="30" spans="1:12" ht="16.5" customHeight="1" x14ac:dyDescent="0.2">
      <c r="A30" s="265"/>
      <c r="B30" s="152"/>
      <c r="C30" s="1230"/>
      <c r="D30" s="1230"/>
      <c r="E30" s="1230"/>
      <c r="F30" s="1230"/>
      <c r="G30" s="1131"/>
      <c r="H30" s="30"/>
      <c r="I30" s="1293"/>
      <c r="J30" s="1230"/>
      <c r="K30" s="1230"/>
      <c r="L30" s="1131"/>
    </row>
    <row r="31" spans="1:12" ht="16.5" customHeight="1" x14ac:dyDescent="0.2">
      <c r="A31" s="265"/>
      <c r="B31" s="152" t="s">
        <v>33</v>
      </c>
      <c r="C31" s="1230" t="s">
        <v>738</v>
      </c>
      <c r="D31" s="1230"/>
      <c r="E31" s="1230"/>
      <c r="F31" s="1230"/>
      <c r="G31" s="1131"/>
      <c r="H31" s="30" t="s">
        <v>68</v>
      </c>
      <c r="I31" s="1293" t="s">
        <v>739</v>
      </c>
      <c r="J31" s="1230"/>
      <c r="K31" s="1230"/>
      <c r="L31" s="1131"/>
    </row>
    <row r="32" spans="1:12" ht="16.5" customHeight="1" x14ac:dyDescent="0.2">
      <c r="A32" s="265"/>
      <c r="B32" s="152"/>
      <c r="C32" s="1230" t="s">
        <v>740</v>
      </c>
      <c r="D32" s="1230"/>
      <c r="E32" s="1230"/>
      <c r="F32" s="1230"/>
      <c r="G32" s="1131"/>
      <c r="H32" s="30"/>
      <c r="I32" s="1293"/>
      <c r="J32" s="1230"/>
      <c r="K32" s="1230"/>
      <c r="L32" s="1131"/>
    </row>
    <row r="33" spans="1:12" ht="17.25" customHeight="1" x14ac:dyDescent="0.2">
      <c r="A33" s="265"/>
      <c r="B33" s="152"/>
      <c r="C33" s="1230" t="s">
        <v>741</v>
      </c>
      <c r="D33" s="1230"/>
      <c r="E33" s="1230"/>
      <c r="F33" s="1230"/>
      <c r="G33" s="1131"/>
      <c r="H33" s="30"/>
      <c r="I33" s="1293"/>
      <c r="J33" s="1230"/>
      <c r="K33" s="1230"/>
      <c r="L33" s="1131"/>
    </row>
    <row r="34" spans="1:12" ht="17.25" customHeight="1" x14ac:dyDescent="0.2">
      <c r="A34" s="265"/>
      <c r="B34" s="152"/>
      <c r="C34" s="1230"/>
      <c r="D34" s="1230"/>
      <c r="E34" s="1230"/>
      <c r="F34" s="1230"/>
      <c r="G34" s="1131"/>
      <c r="H34" s="30"/>
      <c r="I34" s="1293"/>
      <c r="J34" s="1230"/>
      <c r="K34" s="1230"/>
      <c r="L34" s="1131"/>
    </row>
    <row r="35" spans="1:12" ht="16.5" customHeight="1" x14ac:dyDescent="0.2">
      <c r="A35" s="265"/>
      <c r="B35" s="152"/>
      <c r="C35" s="1294"/>
      <c r="D35" s="1230"/>
      <c r="E35" s="1230"/>
      <c r="F35" s="1230"/>
      <c r="G35" s="1131"/>
      <c r="H35" s="30"/>
      <c r="I35" s="1293"/>
      <c r="J35" s="1230"/>
      <c r="K35" s="1230"/>
      <c r="L35" s="1131"/>
    </row>
    <row r="36" spans="1:12" ht="16.5" customHeight="1" x14ac:dyDescent="0.2">
      <c r="A36" s="399"/>
      <c r="B36" s="446"/>
      <c r="C36" s="1125"/>
      <c r="D36" s="1125"/>
      <c r="E36" s="1125"/>
      <c r="F36" s="1125"/>
      <c r="G36" s="1126"/>
      <c r="H36" s="32"/>
      <c r="I36" s="1295"/>
      <c r="J36" s="1125"/>
      <c r="K36" s="1125"/>
      <c r="L36" s="1126"/>
    </row>
  </sheetData>
  <mergeCells count="58">
    <mergeCell ref="C34:G34"/>
    <mergeCell ref="I34:L34"/>
    <mergeCell ref="C35:G35"/>
    <mergeCell ref="I35:L35"/>
    <mergeCell ref="C36:G36"/>
    <mergeCell ref="I36:L36"/>
    <mergeCell ref="C31:G31"/>
    <mergeCell ref="I31:L31"/>
    <mergeCell ref="C32:G32"/>
    <mergeCell ref="I32:L32"/>
    <mergeCell ref="C33:G33"/>
    <mergeCell ref="I33:L33"/>
    <mergeCell ref="C28:G28"/>
    <mergeCell ref="I28:L28"/>
    <mergeCell ref="C29:G29"/>
    <mergeCell ref="I29:L29"/>
    <mergeCell ref="C30:G30"/>
    <mergeCell ref="I30:L30"/>
    <mergeCell ref="C25:G25"/>
    <mergeCell ref="I25:L25"/>
    <mergeCell ref="C26:G26"/>
    <mergeCell ref="I26:L26"/>
    <mergeCell ref="C27:G27"/>
    <mergeCell ref="I27:L27"/>
    <mergeCell ref="C22:G22"/>
    <mergeCell ref="I22:L22"/>
    <mergeCell ref="C23:G23"/>
    <mergeCell ref="I23:L23"/>
    <mergeCell ref="C24:G24"/>
    <mergeCell ref="I24:L24"/>
    <mergeCell ref="B21:G21"/>
    <mergeCell ref="I21:L21"/>
    <mergeCell ref="B13:D13"/>
    <mergeCell ref="E13:F13"/>
    <mergeCell ref="A15:A18"/>
    <mergeCell ref="B15:C17"/>
    <mergeCell ref="D15:L15"/>
    <mergeCell ref="D16:L16"/>
    <mergeCell ref="D17:L17"/>
    <mergeCell ref="B18:C18"/>
    <mergeCell ref="D18:L18"/>
    <mergeCell ref="B19:C20"/>
    <mergeCell ref="D19:F19"/>
    <mergeCell ref="G19:G20"/>
    <mergeCell ref="I19:L19"/>
    <mergeCell ref="D20:F20"/>
    <mergeCell ref="B10:D10"/>
    <mergeCell ref="E10:F10"/>
    <mergeCell ref="B11:D11"/>
    <mergeCell ref="E11:F11"/>
    <mergeCell ref="B12:D12"/>
    <mergeCell ref="E12:F12"/>
    <mergeCell ref="B9:L9"/>
    <mergeCell ref="A1:L1"/>
    <mergeCell ref="A3:L3"/>
    <mergeCell ref="A5:L5"/>
    <mergeCell ref="B6:L7"/>
    <mergeCell ref="A8:L8"/>
  </mergeCells>
  <phoneticPr fontId="3"/>
  <pageMargins left="0.78740157480314965" right="0.59055118110236227" top="0.59055118110236227" bottom="0.59055118110236227" header="0.51181102362204722" footer="0.39370078740157483"/>
  <pageSetup paperSize="9" fitToHeight="0" orientation="portrait" verticalDpi="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286DE-2D65-48D8-8649-BE96BCE040E1}">
  <sheetPr>
    <tabColor theme="8" tint="0.59999389629810485"/>
  </sheetPr>
  <dimension ref="A1:Q45"/>
  <sheetViews>
    <sheetView view="pageBreakPreview" zoomScaleNormal="130" zoomScaleSheetLayoutView="100" workbookViewId="0">
      <selection activeCell="I37" sqref="I37:L37"/>
    </sheetView>
  </sheetViews>
  <sheetFormatPr defaultColWidth="9" defaultRowHeight="13.2" x14ac:dyDescent="0.2"/>
  <cols>
    <col min="1" max="1" width="18" style="217" customWidth="1"/>
    <col min="2" max="5" width="3.109375" style="217" customWidth="1"/>
    <col min="6" max="6" width="6.33203125" style="217" customWidth="1"/>
    <col min="7" max="12" width="9.109375" style="217" customWidth="1"/>
    <col min="13" max="13" width="9" style="217"/>
    <col min="14" max="14" width="6.3320312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17" ht="18" customHeight="1" x14ac:dyDescent="0.2">
      <c r="A1" s="1060" t="s">
        <v>0</v>
      </c>
      <c r="B1" s="1060"/>
      <c r="C1" s="1060"/>
      <c r="D1" s="1060"/>
      <c r="E1" s="1060"/>
      <c r="F1" s="1060"/>
      <c r="G1" s="1060"/>
      <c r="H1" s="1060"/>
      <c r="I1" s="1060"/>
      <c r="J1" s="1060"/>
      <c r="K1" s="1060"/>
      <c r="L1" s="1060"/>
    </row>
    <row r="2" spans="1:17" ht="18" customHeight="1" x14ac:dyDescent="0.2"/>
    <row r="3" spans="1:17" ht="18" customHeight="1" x14ac:dyDescent="0.2">
      <c r="A3" s="1061" t="s">
        <v>976</v>
      </c>
      <c r="B3" s="1061"/>
      <c r="C3" s="1061"/>
      <c r="D3" s="1061"/>
      <c r="E3" s="1061"/>
      <c r="F3" s="1061"/>
      <c r="G3" s="1061"/>
      <c r="H3" s="1061"/>
      <c r="I3" s="1061"/>
      <c r="J3" s="1061"/>
      <c r="K3" s="218"/>
      <c r="L3" s="3"/>
    </row>
    <row r="4" spans="1:17" ht="16.5" customHeight="1" x14ac:dyDescent="0.2"/>
    <row r="5" spans="1:17" ht="16.5" customHeight="1" x14ac:dyDescent="0.2">
      <c r="A5" s="1062" t="s">
        <v>140</v>
      </c>
      <c r="B5" s="1063"/>
      <c r="C5" s="1063"/>
      <c r="D5" s="1063"/>
      <c r="E5" s="1063"/>
      <c r="F5" s="1063"/>
      <c r="G5" s="1063"/>
      <c r="H5" s="1063"/>
      <c r="I5" s="1063"/>
      <c r="J5" s="1063"/>
      <c r="K5" s="1063"/>
      <c r="L5" s="1064"/>
    </row>
    <row r="6" spans="1:17" ht="16.5" customHeight="1" x14ac:dyDescent="0.2">
      <c r="A6" s="1545" t="s">
        <v>141</v>
      </c>
      <c r="B6" s="1098" t="s">
        <v>977</v>
      </c>
      <c r="C6" s="1099"/>
      <c r="D6" s="1099"/>
      <c r="E6" s="1099"/>
      <c r="F6" s="1099"/>
      <c r="G6" s="1099"/>
      <c r="H6" s="1099"/>
      <c r="I6" s="1099"/>
      <c r="J6" s="1099"/>
      <c r="K6" s="1099"/>
      <c r="L6" s="1100"/>
      <c r="M6" s="217" t="s">
        <v>143</v>
      </c>
    </row>
    <row r="7" spans="1:17" ht="16.5" customHeight="1" x14ac:dyDescent="0.2">
      <c r="A7" s="1546"/>
      <c r="B7" s="1249"/>
      <c r="C7" s="1250"/>
      <c r="D7" s="1250"/>
      <c r="E7" s="1250"/>
      <c r="F7" s="1250"/>
      <c r="G7" s="1250"/>
      <c r="H7" s="1250"/>
      <c r="I7" s="1250"/>
      <c r="J7" s="1250"/>
      <c r="K7" s="1250"/>
      <c r="L7" s="1251"/>
    </row>
    <row r="8" spans="1:17" ht="16.5" customHeight="1" x14ac:dyDescent="0.2">
      <c r="A8" s="1071" t="s">
        <v>144</v>
      </c>
      <c r="B8" s="1072"/>
      <c r="C8" s="1072"/>
      <c r="D8" s="1072"/>
      <c r="E8" s="1072"/>
      <c r="F8" s="1072"/>
      <c r="G8" s="1072"/>
      <c r="H8" s="1072"/>
      <c r="I8" s="1072"/>
      <c r="J8" s="1072"/>
      <c r="K8" s="1072"/>
      <c r="L8" s="1073"/>
    </row>
    <row r="9" spans="1:17" ht="33" customHeight="1" x14ac:dyDescent="0.2">
      <c r="A9" s="38" t="s">
        <v>145</v>
      </c>
      <c r="B9" s="1173" t="s">
        <v>951</v>
      </c>
      <c r="C9" s="1226"/>
      <c r="D9" s="1226"/>
      <c r="E9" s="1226"/>
      <c r="F9" s="1226"/>
      <c r="G9" s="1226"/>
      <c r="H9" s="1226"/>
      <c r="I9" s="1226"/>
      <c r="J9" s="1226"/>
      <c r="K9" s="1226"/>
      <c r="L9" s="1227"/>
    </row>
    <row r="10" spans="1:17" ht="16.5" customHeight="1" x14ac:dyDescent="0.2">
      <c r="A10" s="247" t="s">
        <v>146</v>
      </c>
      <c r="B10" s="1074"/>
      <c r="C10" s="1075"/>
      <c r="D10" s="1076"/>
      <c r="E10" s="1078" t="s">
        <v>147</v>
      </c>
      <c r="F10" s="1080"/>
      <c r="G10" s="268" t="s">
        <v>10</v>
      </c>
      <c r="H10" s="52" t="s">
        <v>148</v>
      </c>
      <c r="I10" s="52" t="s">
        <v>149</v>
      </c>
      <c r="J10" s="261"/>
      <c r="K10" s="466"/>
      <c r="L10" s="467"/>
    </row>
    <row r="11" spans="1:17" ht="16.5" customHeight="1" x14ac:dyDescent="0.2">
      <c r="A11" s="248"/>
      <c r="B11" s="1078" t="s">
        <v>11</v>
      </c>
      <c r="C11" s="1079"/>
      <c r="D11" s="1080"/>
      <c r="E11" s="1952">
        <f>H11+I11</f>
        <v>36</v>
      </c>
      <c r="F11" s="1953"/>
      <c r="G11" s="506">
        <v>58</v>
      </c>
      <c r="H11" s="468"/>
      <c r="I11" s="506">
        <v>36</v>
      </c>
      <c r="J11" s="265"/>
      <c r="L11" s="404"/>
    </row>
    <row r="12" spans="1:17" ht="16.5" customHeight="1" x14ac:dyDescent="0.2">
      <c r="A12" s="248"/>
      <c r="B12" s="1078" t="s">
        <v>12</v>
      </c>
      <c r="C12" s="1079"/>
      <c r="D12" s="1080"/>
      <c r="E12" s="1952">
        <f>H12+I12</f>
        <v>28</v>
      </c>
      <c r="F12" s="1953"/>
      <c r="G12" s="506">
        <v>50</v>
      </c>
      <c r="H12" s="468"/>
      <c r="I12" s="506">
        <v>28</v>
      </c>
      <c r="J12" s="265"/>
      <c r="L12" s="404"/>
    </row>
    <row r="13" spans="1:17" ht="16.5" customHeight="1" x14ac:dyDescent="0.2">
      <c r="A13" s="248"/>
      <c r="B13" s="1101" t="s">
        <v>13</v>
      </c>
      <c r="C13" s="1102"/>
      <c r="D13" s="1103"/>
      <c r="E13" s="1956">
        <f>E12/E11*100</f>
        <v>77.777777777777786</v>
      </c>
      <c r="F13" s="1957"/>
      <c r="G13" s="507">
        <f t="shared" ref="G13" si="0">G12/G11*100</f>
        <v>86.206896551724128</v>
      </c>
      <c r="H13" s="468"/>
      <c r="I13" s="507">
        <f>I12/I11*100</f>
        <v>77.777777777777786</v>
      </c>
      <c r="J13" s="265"/>
      <c r="L13" s="404"/>
      <c r="Q13" s="431"/>
    </row>
    <row r="14" spans="1:17" ht="17.25" customHeight="1" x14ac:dyDescent="0.2">
      <c r="A14" s="248"/>
      <c r="B14" s="265"/>
      <c r="C14" s="266"/>
      <c r="D14" s="266"/>
      <c r="E14" s="266"/>
      <c r="F14" s="266"/>
      <c r="G14" s="508"/>
      <c r="H14" s="509"/>
      <c r="I14" s="509"/>
      <c r="J14" s="510"/>
      <c r="K14" s="511"/>
      <c r="L14" s="388"/>
    </row>
    <row r="15" spans="1:17" ht="16.5" customHeight="1" x14ac:dyDescent="0.2">
      <c r="A15" s="248"/>
      <c r="B15" s="1074"/>
      <c r="C15" s="1075"/>
      <c r="D15" s="1075"/>
      <c r="E15" s="1075"/>
      <c r="F15" s="1075"/>
      <c r="G15" s="1076"/>
      <c r="H15" s="52" t="s">
        <v>14</v>
      </c>
      <c r="I15" s="268" t="s">
        <v>10</v>
      </c>
      <c r="J15" s="268" t="s">
        <v>15</v>
      </c>
      <c r="K15" s="271"/>
      <c r="L15" s="388"/>
    </row>
    <row r="16" spans="1:17" ht="16.5" customHeight="1" x14ac:dyDescent="0.2">
      <c r="A16" s="248"/>
      <c r="B16" s="1105" t="s">
        <v>135</v>
      </c>
      <c r="C16" s="1106"/>
      <c r="D16" s="1106"/>
      <c r="E16" s="1106"/>
      <c r="F16" s="1106"/>
      <c r="G16" s="1107"/>
      <c r="H16" s="512">
        <f>0.873076923076923*100</f>
        <v>87.307692307692292</v>
      </c>
      <c r="I16" s="513">
        <v>90.6</v>
      </c>
      <c r="J16" s="493">
        <f>H16-I16</f>
        <v>-3.2923076923077019</v>
      </c>
      <c r="K16" s="514"/>
      <c r="L16" s="388"/>
    </row>
    <row r="17" spans="1:13" ht="16.5" customHeight="1" x14ac:dyDescent="0.2">
      <c r="A17" s="392"/>
      <c r="B17" s="1108" t="s">
        <v>136</v>
      </c>
      <c r="C17" s="1109"/>
      <c r="D17" s="1109"/>
      <c r="E17" s="1109"/>
      <c r="F17" s="1109"/>
      <c r="G17" s="1110"/>
      <c r="H17" s="512">
        <v>4.5857142857142854</v>
      </c>
      <c r="I17" s="513">
        <v>4.7</v>
      </c>
      <c r="J17" s="493">
        <f>H17-I17</f>
        <v>-0.11428571428571477</v>
      </c>
      <c r="K17" s="515"/>
      <c r="L17" s="394"/>
    </row>
    <row r="18" spans="1:13" s="21" customFormat="1" ht="30" customHeight="1" x14ac:dyDescent="0.2">
      <c r="A18" s="1083" t="s">
        <v>978</v>
      </c>
      <c r="B18" s="1171" t="s">
        <v>151</v>
      </c>
      <c r="C18" s="1172"/>
      <c r="D18" s="1958" t="s">
        <v>979</v>
      </c>
      <c r="E18" s="1959"/>
      <c r="F18" s="1959"/>
      <c r="G18" s="1959"/>
      <c r="H18" s="1959"/>
      <c r="I18" s="1959"/>
      <c r="J18" s="1959"/>
      <c r="K18" s="1959"/>
      <c r="L18" s="1960"/>
    </row>
    <row r="19" spans="1:13" ht="16.5" customHeight="1" x14ac:dyDescent="0.2">
      <c r="A19" s="1084"/>
      <c r="B19" s="1171" t="s">
        <v>20</v>
      </c>
      <c r="C19" s="1172"/>
      <c r="D19" s="1173" t="s">
        <v>926</v>
      </c>
      <c r="E19" s="1093"/>
      <c r="F19" s="1093"/>
      <c r="G19" s="1093"/>
      <c r="H19" s="1093"/>
      <c r="I19" s="1093"/>
      <c r="J19" s="1093"/>
      <c r="K19" s="1093"/>
      <c r="L19" s="1094"/>
    </row>
    <row r="20" spans="1:13" ht="16.5" customHeight="1" x14ac:dyDescent="0.2">
      <c r="A20" s="244" t="s">
        <v>153</v>
      </c>
      <c r="B20" s="1077" t="s">
        <v>22</v>
      </c>
      <c r="C20" s="1077"/>
      <c r="D20" s="1503" t="s">
        <v>154</v>
      </c>
      <c r="E20" s="1504"/>
      <c r="F20" s="1505"/>
      <c r="G20" s="52" t="s">
        <v>23</v>
      </c>
      <c r="H20" s="433" t="s">
        <v>155</v>
      </c>
      <c r="I20" s="1114" t="s">
        <v>24</v>
      </c>
      <c r="J20" s="1114"/>
      <c r="K20" s="1114"/>
      <c r="L20" s="1114"/>
    </row>
    <row r="21" spans="1:13" ht="16.5" customHeight="1" x14ac:dyDescent="0.2">
      <c r="A21" s="247" t="s">
        <v>156</v>
      </c>
      <c r="B21" s="1078" t="s">
        <v>26</v>
      </c>
      <c r="C21" s="1079"/>
      <c r="D21" s="1079"/>
      <c r="E21" s="1079"/>
      <c r="F21" s="1079"/>
      <c r="G21" s="1080"/>
      <c r="H21" s="355" t="s">
        <v>27</v>
      </c>
      <c r="I21" s="1078" t="s">
        <v>28</v>
      </c>
      <c r="J21" s="1079"/>
      <c r="K21" s="1079"/>
      <c r="L21" s="1080"/>
    </row>
    <row r="22" spans="1:13" ht="16.5" customHeight="1" x14ac:dyDescent="0.2">
      <c r="A22" s="248"/>
      <c r="B22" s="30" t="s">
        <v>29</v>
      </c>
      <c r="C22" s="1116" t="s">
        <v>927</v>
      </c>
      <c r="D22" s="1116"/>
      <c r="E22" s="1116"/>
      <c r="F22" s="1116"/>
      <c r="G22" s="1117"/>
      <c r="H22" s="30"/>
      <c r="I22" s="1623"/>
      <c r="J22" s="1623"/>
      <c r="K22" s="1623"/>
      <c r="L22" s="1623"/>
      <c r="M22" s="270"/>
    </row>
    <row r="23" spans="1:13" ht="16.5" customHeight="1" x14ac:dyDescent="0.2">
      <c r="A23" s="265"/>
      <c r="B23" s="30"/>
      <c r="C23" s="1116"/>
      <c r="D23" s="1116"/>
      <c r="E23" s="1116"/>
      <c r="F23" s="1116"/>
      <c r="G23" s="1117"/>
      <c r="H23" s="30"/>
      <c r="I23" s="1624" t="s">
        <v>980</v>
      </c>
      <c r="J23" s="1624"/>
      <c r="K23" s="1624"/>
      <c r="L23" s="1624"/>
      <c r="M23" s="270"/>
    </row>
    <row r="24" spans="1:13" ht="16.5" customHeight="1" x14ac:dyDescent="0.2">
      <c r="A24" s="265"/>
      <c r="B24" s="30"/>
      <c r="C24" s="1230" t="s">
        <v>702</v>
      </c>
      <c r="D24" s="1230"/>
      <c r="E24" s="1230"/>
      <c r="F24" s="1230"/>
      <c r="G24" s="1131"/>
      <c r="H24" s="30"/>
      <c r="I24" s="1625" t="s">
        <v>981</v>
      </c>
      <c r="J24" s="1625"/>
      <c r="K24" s="1625"/>
      <c r="L24" s="1625"/>
      <c r="M24" s="270"/>
    </row>
    <row r="25" spans="1:13" ht="16.5" customHeight="1" x14ac:dyDescent="0.2">
      <c r="A25" s="265"/>
      <c r="B25" s="30"/>
      <c r="C25" s="1116" t="s">
        <v>982</v>
      </c>
      <c r="D25" s="1116"/>
      <c r="E25" s="1116"/>
      <c r="F25" s="1116"/>
      <c r="G25" s="1117"/>
      <c r="H25" s="30"/>
      <c r="I25" s="1625" t="s">
        <v>983</v>
      </c>
      <c r="J25" s="1625"/>
      <c r="K25" s="1625"/>
      <c r="L25" s="1625"/>
      <c r="M25" s="270"/>
    </row>
    <row r="26" spans="1:13" ht="16.5" customHeight="1" x14ac:dyDescent="0.2">
      <c r="A26" s="265"/>
      <c r="B26" s="30"/>
      <c r="C26" s="1237"/>
      <c r="D26" s="1237"/>
      <c r="E26" s="1237"/>
      <c r="F26" s="1237"/>
      <c r="G26" s="1556"/>
      <c r="H26" s="30"/>
      <c r="I26" s="1961" t="s">
        <v>984</v>
      </c>
      <c r="J26" s="1962"/>
      <c r="K26" s="1962"/>
      <c r="L26" s="1963"/>
      <c r="M26" s="270"/>
    </row>
    <row r="27" spans="1:13" ht="16.5" customHeight="1" x14ac:dyDescent="0.2">
      <c r="A27" s="265"/>
      <c r="B27" s="30"/>
      <c r="C27" s="1237"/>
      <c r="D27" s="1237"/>
      <c r="E27" s="1237"/>
      <c r="F27" s="1237"/>
      <c r="G27" s="1556"/>
      <c r="H27" s="434" t="s">
        <v>155</v>
      </c>
      <c r="I27" s="1961" t="s">
        <v>985</v>
      </c>
      <c r="J27" s="1962"/>
      <c r="K27" s="1962"/>
      <c r="L27" s="1963"/>
      <c r="M27" s="270"/>
    </row>
    <row r="28" spans="1:13" ht="16.5" customHeight="1" x14ac:dyDescent="0.2">
      <c r="A28" s="265"/>
      <c r="B28" s="30"/>
      <c r="C28" s="1116"/>
      <c r="D28" s="1116"/>
      <c r="E28" s="1116"/>
      <c r="F28" s="1116"/>
      <c r="G28" s="1117"/>
      <c r="H28" s="434"/>
      <c r="I28" s="1626" t="s">
        <v>986</v>
      </c>
      <c r="J28" s="1626"/>
      <c r="K28" s="1626"/>
      <c r="L28" s="1626"/>
      <c r="M28" s="270"/>
    </row>
    <row r="29" spans="1:13" ht="16.5" customHeight="1" x14ac:dyDescent="0.2">
      <c r="A29" s="265"/>
      <c r="B29" s="30"/>
      <c r="C29" s="1116"/>
      <c r="D29" s="1116"/>
      <c r="E29" s="1116"/>
      <c r="F29" s="1116"/>
      <c r="G29" s="1117"/>
      <c r="H29" s="30"/>
      <c r="I29" s="1961" t="s">
        <v>987</v>
      </c>
      <c r="J29" s="1962"/>
      <c r="K29" s="1962"/>
      <c r="L29" s="1963"/>
      <c r="M29" s="270"/>
    </row>
    <row r="30" spans="1:13" ht="16.5" customHeight="1" x14ac:dyDescent="0.2">
      <c r="A30" s="265"/>
      <c r="B30" s="30"/>
      <c r="C30" s="1116"/>
      <c r="D30" s="1116"/>
      <c r="E30" s="1116"/>
      <c r="F30" s="1116"/>
      <c r="G30" s="1117"/>
      <c r="H30" s="30"/>
      <c r="I30" s="1625" t="s">
        <v>988</v>
      </c>
      <c r="J30" s="1625"/>
      <c r="K30" s="1625"/>
      <c r="L30" s="1625"/>
      <c r="M30" s="270"/>
    </row>
    <row r="31" spans="1:13" ht="16.5" customHeight="1" x14ac:dyDescent="0.2">
      <c r="A31" s="265"/>
      <c r="B31" s="30"/>
      <c r="C31" s="1116"/>
      <c r="D31" s="1116"/>
      <c r="E31" s="1116"/>
      <c r="F31" s="1116"/>
      <c r="G31" s="1117"/>
      <c r="H31" s="30"/>
      <c r="I31" s="1625" t="s">
        <v>989</v>
      </c>
      <c r="J31" s="1625"/>
      <c r="K31" s="1625"/>
      <c r="L31" s="1625"/>
      <c r="M31" s="270"/>
    </row>
    <row r="32" spans="1:13" ht="16.5" customHeight="1" x14ac:dyDescent="0.2">
      <c r="A32" s="265"/>
      <c r="B32" s="30"/>
      <c r="C32" s="1116"/>
      <c r="D32" s="1116"/>
      <c r="E32" s="1116"/>
      <c r="F32" s="1116"/>
      <c r="G32" s="1117"/>
      <c r="H32" s="30"/>
      <c r="I32" s="1625" t="s">
        <v>990</v>
      </c>
      <c r="J32" s="1625"/>
      <c r="K32" s="1625"/>
      <c r="L32" s="1625"/>
      <c r="M32" s="270"/>
    </row>
    <row r="33" spans="1:13" ht="16.5" customHeight="1" x14ac:dyDescent="0.2">
      <c r="A33" s="265"/>
      <c r="B33" s="30"/>
      <c r="C33" s="1116"/>
      <c r="D33" s="1116"/>
      <c r="E33" s="1116"/>
      <c r="F33" s="1116"/>
      <c r="G33" s="1117"/>
      <c r="H33" s="30"/>
      <c r="I33" s="1625" t="s">
        <v>991</v>
      </c>
      <c r="J33" s="1625"/>
      <c r="K33" s="1625"/>
      <c r="L33" s="1625"/>
      <c r="M33" s="270"/>
    </row>
    <row r="34" spans="1:13" ht="16.5" customHeight="1" x14ac:dyDescent="0.2">
      <c r="A34" s="265"/>
      <c r="B34" s="30"/>
      <c r="C34" s="1116"/>
      <c r="D34" s="1116"/>
      <c r="E34" s="1116"/>
      <c r="F34" s="1116"/>
      <c r="G34" s="1117"/>
      <c r="H34" s="30"/>
      <c r="I34" s="1624" t="s">
        <v>992</v>
      </c>
      <c r="J34" s="1624"/>
      <c r="K34" s="1624"/>
      <c r="L34" s="1624"/>
      <c r="M34" s="270"/>
    </row>
    <row r="35" spans="1:13" ht="16.5" customHeight="1" x14ac:dyDescent="0.2">
      <c r="A35" s="265"/>
      <c r="B35" s="30"/>
      <c r="C35" s="1116"/>
      <c r="D35" s="1116"/>
      <c r="E35" s="1116"/>
      <c r="F35" s="1116"/>
      <c r="G35" s="1117"/>
      <c r="H35" s="30"/>
      <c r="I35" s="1624" t="s">
        <v>993</v>
      </c>
      <c r="J35" s="1624"/>
      <c r="K35" s="1624"/>
      <c r="L35" s="1624"/>
      <c r="M35" s="270"/>
    </row>
    <row r="36" spans="1:13" ht="16.5" customHeight="1" x14ac:dyDescent="0.2">
      <c r="A36" s="265"/>
      <c r="B36" s="30"/>
      <c r="C36" s="1116"/>
      <c r="D36" s="1116"/>
      <c r="E36" s="1116"/>
      <c r="F36" s="1116"/>
      <c r="G36" s="1117"/>
      <c r="H36" s="30"/>
      <c r="I36" s="1624" t="s">
        <v>994</v>
      </c>
      <c r="J36" s="1624"/>
      <c r="K36" s="1624"/>
      <c r="L36" s="1624"/>
      <c r="M36" s="270"/>
    </row>
    <row r="37" spans="1:13" ht="16.5" customHeight="1" x14ac:dyDescent="0.2">
      <c r="A37" s="265"/>
      <c r="B37" s="30"/>
      <c r="C37" s="1116"/>
      <c r="D37" s="1116"/>
      <c r="E37" s="1116"/>
      <c r="F37" s="1116"/>
      <c r="G37" s="1117"/>
      <c r="H37" s="30"/>
      <c r="I37" s="1120" t="s">
        <v>995</v>
      </c>
      <c r="J37" s="1115"/>
      <c r="K37" s="1115"/>
      <c r="L37" s="1122"/>
      <c r="M37" s="270"/>
    </row>
    <row r="38" spans="1:13" ht="16.5" customHeight="1" x14ac:dyDescent="0.2">
      <c r="A38" s="265"/>
      <c r="B38" s="30"/>
      <c r="C38" s="1116"/>
      <c r="D38" s="1116"/>
      <c r="E38" s="1116"/>
      <c r="F38" s="1116"/>
      <c r="G38" s="1117"/>
      <c r="H38" s="30"/>
      <c r="I38" s="1624" t="s">
        <v>996</v>
      </c>
      <c r="J38" s="1624"/>
      <c r="K38" s="1624"/>
      <c r="L38" s="1624"/>
      <c r="M38" s="270"/>
    </row>
    <row r="39" spans="1:13" ht="16.5" customHeight="1" x14ac:dyDescent="0.2">
      <c r="A39" s="265"/>
      <c r="B39" s="30"/>
      <c r="C39" s="1116"/>
      <c r="D39" s="1116"/>
      <c r="E39" s="1116"/>
      <c r="F39" s="1116"/>
      <c r="G39" s="1117"/>
      <c r="H39" s="30"/>
      <c r="I39" s="1120" t="s">
        <v>997</v>
      </c>
      <c r="J39" s="1115"/>
      <c r="K39" s="1115"/>
      <c r="L39" s="1122"/>
      <c r="M39" s="270"/>
    </row>
    <row r="40" spans="1:13" ht="16.5" customHeight="1" x14ac:dyDescent="0.2">
      <c r="A40" s="265"/>
      <c r="B40" s="30"/>
      <c r="C40" s="1116"/>
      <c r="D40" s="1116"/>
      <c r="E40" s="1116"/>
      <c r="F40" s="1116"/>
      <c r="G40" s="1117"/>
      <c r="H40" s="30"/>
      <c r="I40" s="1626" t="s">
        <v>998</v>
      </c>
      <c r="J40" s="1626"/>
      <c r="K40" s="1626"/>
      <c r="L40" s="1626"/>
      <c r="M40" s="270"/>
    </row>
    <row r="41" spans="1:13" ht="16.5" customHeight="1" x14ac:dyDescent="0.2">
      <c r="A41" s="265"/>
      <c r="B41" s="30"/>
      <c r="C41" s="1116"/>
      <c r="D41" s="1116"/>
      <c r="E41" s="1116"/>
      <c r="F41" s="1116"/>
      <c r="G41" s="1117"/>
      <c r="H41" s="30"/>
      <c r="I41" s="1120" t="s">
        <v>999</v>
      </c>
      <c r="J41" s="1115"/>
      <c r="K41" s="1115"/>
      <c r="L41" s="1122"/>
      <c r="M41" s="270"/>
    </row>
    <row r="42" spans="1:13" ht="16.5" customHeight="1" x14ac:dyDescent="0.2">
      <c r="A42" s="265"/>
      <c r="B42" s="30"/>
      <c r="C42" s="1116"/>
      <c r="D42" s="1116"/>
      <c r="E42" s="1116"/>
      <c r="F42" s="1116"/>
      <c r="G42" s="1117"/>
      <c r="H42" s="30"/>
      <c r="I42" s="1626" t="s">
        <v>1000</v>
      </c>
      <c r="J42" s="1626"/>
      <c r="K42" s="1626"/>
      <c r="L42" s="1626"/>
      <c r="M42" s="270"/>
    </row>
    <row r="43" spans="1:13" ht="16.5" customHeight="1" x14ac:dyDescent="0.2">
      <c r="A43" s="265"/>
      <c r="B43" s="30"/>
      <c r="C43" s="1116"/>
      <c r="D43" s="1116"/>
      <c r="E43" s="1116"/>
      <c r="F43" s="1116"/>
      <c r="G43" s="1117"/>
      <c r="H43" s="30"/>
      <c r="I43" s="1626" t="s">
        <v>1001</v>
      </c>
      <c r="J43" s="1626"/>
      <c r="K43" s="1626"/>
      <c r="L43" s="1626"/>
      <c r="M43" s="270"/>
    </row>
    <row r="44" spans="1:13" ht="16.5" customHeight="1" x14ac:dyDescent="0.2">
      <c r="A44" s="265"/>
      <c r="B44" s="30"/>
      <c r="C44" s="1116"/>
      <c r="D44" s="1116"/>
      <c r="E44" s="1116"/>
      <c r="F44" s="1116"/>
      <c r="G44" s="1117"/>
      <c r="H44" s="30"/>
      <c r="I44" s="1626" t="s">
        <v>1002</v>
      </c>
      <c r="J44" s="1626"/>
      <c r="K44" s="1626"/>
      <c r="L44" s="1626"/>
      <c r="M44" s="270"/>
    </row>
    <row r="45" spans="1:13" ht="16.5" customHeight="1" x14ac:dyDescent="0.2">
      <c r="A45" s="399"/>
      <c r="B45" s="32"/>
      <c r="C45" s="1541"/>
      <c r="D45" s="1541"/>
      <c r="E45" s="1541"/>
      <c r="F45" s="1541"/>
      <c r="G45" s="1542"/>
      <c r="H45" s="260"/>
      <c r="I45" s="1540"/>
      <c r="J45" s="1541"/>
      <c r="K45" s="1541"/>
      <c r="L45" s="1542"/>
      <c r="M45" s="270"/>
    </row>
  </sheetData>
  <mergeCells count="76">
    <mergeCell ref="C44:G44"/>
    <mergeCell ref="I44:L44"/>
    <mergeCell ref="C45:G45"/>
    <mergeCell ref="I45:L45"/>
    <mergeCell ref="C41:G41"/>
    <mergeCell ref="I41:L41"/>
    <mergeCell ref="C42:G42"/>
    <mergeCell ref="I42:L42"/>
    <mergeCell ref="C43:G43"/>
    <mergeCell ref="I43:L43"/>
    <mergeCell ref="C38:G38"/>
    <mergeCell ref="I38:L38"/>
    <mergeCell ref="C39:G39"/>
    <mergeCell ref="I39:L39"/>
    <mergeCell ref="C40:G40"/>
    <mergeCell ref="I40:L40"/>
    <mergeCell ref="C35:G35"/>
    <mergeCell ref="I35:L35"/>
    <mergeCell ref="C36:G36"/>
    <mergeCell ref="I36:L36"/>
    <mergeCell ref="C37:G37"/>
    <mergeCell ref="I37:L37"/>
    <mergeCell ref="C32:G32"/>
    <mergeCell ref="I32:L32"/>
    <mergeCell ref="C33:G33"/>
    <mergeCell ref="I33:L33"/>
    <mergeCell ref="C34:G34"/>
    <mergeCell ref="I34:L34"/>
    <mergeCell ref="C29:G29"/>
    <mergeCell ref="I29:L29"/>
    <mergeCell ref="C30:G30"/>
    <mergeCell ref="I30:L30"/>
    <mergeCell ref="C31:G31"/>
    <mergeCell ref="I31:L31"/>
    <mergeCell ref="C26:G26"/>
    <mergeCell ref="I26:L26"/>
    <mergeCell ref="C27:G27"/>
    <mergeCell ref="I27:L27"/>
    <mergeCell ref="C28:G28"/>
    <mergeCell ref="I28:L28"/>
    <mergeCell ref="C23:G23"/>
    <mergeCell ref="I23:L23"/>
    <mergeCell ref="C24:G24"/>
    <mergeCell ref="I24:L24"/>
    <mergeCell ref="C25:G25"/>
    <mergeCell ref="I25:L25"/>
    <mergeCell ref="C22:G22"/>
    <mergeCell ref="I22:L22"/>
    <mergeCell ref="B13:D13"/>
    <mergeCell ref="E13:F13"/>
    <mergeCell ref="B15:G15"/>
    <mergeCell ref="B16:G16"/>
    <mergeCell ref="B17:G17"/>
    <mergeCell ref="B20:C20"/>
    <mergeCell ref="D20:F20"/>
    <mergeCell ref="I20:L20"/>
    <mergeCell ref="B21:G21"/>
    <mergeCell ref="I21:L21"/>
    <mergeCell ref="A18:A19"/>
    <mergeCell ref="B18:C18"/>
    <mergeCell ref="D18:L18"/>
    <mergeCell ref="B19:C19"/>
    <mergeCell ref="D19:L19"/>
    <mergeCell ref="B12:D12"/>
    <mergeCell ref="E12:F12"/>
    <mergeCell ref="A1:L1"/>
    <mergeCell ref="A3:J3"/>
    <mergeCell ref="A5:L5"/>
    <mergeCell ref="A6:A7"/>
    <mergeCell ref="B6:L7"/>
    <mergeCell ref="A8:L8"/>
    <mergeCell ref="B9:L9"/>
    <mergeCell ref="B10:D10"/>
    <mergeCell ref="E10:F10"/>
    <mergeCell ref="B11:D11"/>
    <mergeCell ref="E11:F11"/>
  </mergeCells>
  <phoneticPr fontId="3"/>
  <conditionalFormatting sqref="E11:F12">
    <cfRule type="cellIs" dxfId="48" priority="15" operator="lessThanOrEqual">
      <formula>0</formula>
    </cfRule>
  </conditionalFormatting>
  <conditionalFormatting sqref="H16">
    <cfRule type="cellIs" dxfId="47" priority="14" operator="lessThanOrEqual">
      <formula>0</formula>
    </cfRule>
  </conditionalFormatting>
  <conditionalFormatting sqref="H17">
    <cfRule type="cellIs" dxfId="46" priority="13" operator="lessThanOrEqual">
      <formula>0</formula>
    </cfRule>
  </conditionalFormatting>
  <conditionalFormatting sqref="E13:F13">
    <cfRule type="cellIs" dxfId="45" priority="11" operator="lessThanOrEqual">
      <formula>0</formula>
    </cfRule>
  </conditionalFormatting>
  <conditionalFormatting sqref="E12:F12">
    <cfRule type="cellIs" dxfId="44" priority="10" operator="lessThanOrEqual">
      <formula>0</formula>
    </cfRule>
  </conditionalFormatting>
  <conditionalFormatting sqref="E11:F13">
    <cfRule type="containsBlanks" dxfId="43" priority="9">
      <formula>LEN(TRIM(E11))=0</formula>
    </cfRule>
  </conditionalFormatting>
  <conditionalFormatting sqref="H16:H17">
    <cfRule type="containsBlanks" dxfId="42" priority="8">
      <formula>LEN(TRIM(H16))=0</formula>
    </cfRule>
  </conditionalFormatting>
  <conditionalFormatting sqref="G13">
    <cfRule type="containsBlanks" dxfId="41" priority="3">
      <formula>LEN(TRIM(G13))=0</formula>
    </cfRule>
  </conditionalFormatting>
  <conditionalFormatting sqref="I11:I13">
    <cfRule type="containsBlanks" dxfId="40" priority="4">
      <formula>LEN(TRIM(I11))=0</formula>
    </cfRule>
  </conditionalFormatting>
  <printOptions horizontalCentered="1"/>
  <pageMargins left="0.59055118110236227" right="0.59055118110236227" top="0.59055118110236227" bottom="0.59055118110236227" header="0.51181102362204722" footer="0.39370078740157483"/>
  <pageSetup paperSize="9" scale="99" fitToHeight="0" orientation="portrait" verticalDpi="200"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9876B-02E3-436E-A3E7-EAEA6BB27662}">
  <sheetPr>
    <tabColor theme="8" tint="0.59999389629810485"/>
  </sheetPr>
  <dimension ref="A1:S31"/>
  <sheetViews>
    <sheetView view="pageBreakPreview" zoomScaleNormal="130" zoomScaleSheetLayoutView="100" workbookViewId="0">
      <selection activeCell="D19" sqref="D19:L19"/>
    </sheetView>
  </sheetViews>
  <sheetFormatPr defaultColWidth="9" defaultRowHeight="13.2" x14ac:dyDescent="0.2"/>
  <cols>
    <col min="1" max="1" width="18" style="217" customWidth="1"/>
    <col min="2" max="5" width="3.109375" style="217" customWidth="1"/>
    <col min="6" max="6" width="6.33203125" style="217" customWidth="1"/>
    <col min="7" max="8" width="9.109375" style="217" customWidth="1"/>
    <col min="9" max="12" width="9.21875" style="217" customWidth="1"/>
    <col min="13" max="13" width="9" style="217"/>
    <col min="14" max="14" width="6.3320312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19" ht="18" customHeight="1" x14ac:dyDescent="0.2">
      <c r="A1" s="1060" t="s">
        <v>0</v>
      </c>
      <c r="B1" s="1060"/>
      <c r="C1" s="1060"/>
      <c r="D1" s="1060"/>
      <c r="E1" s="1060"/>
      <c r="F1" s="1060"/>
      <c r="G1" s="1060"/>
      <c r="H1" s="1060"/>
      <c r="I1" s="1060"/>
      <c r="J1" s="1060"/>
      <c r="K1" s="1060"/>
      <c r="L1" s="1060"/>
    </row>
    <row r="2" spans="1:19" ht="18" customHeight="1" x14ac:dyDescent="0.2"/>
    <row r="3" spans="1:19" ht="18" customHeight="1" x14ac:dyDescent="0.2">
      <c r="A3" s="1061" t="s">
        <v>695</v>
      </c>
      <c r="B3" s="1061"/>
      <c r="C3" s="1061"/>
      <c r="D3" s="1061"/>
      <c r="E3" s="1061"/>
      <c r="F3" s="1061"/>
      <c r="G3" s="1061"/>
      <c r="H3" s="1061"/>
      <c r="I3" s="1061"/>
      <c r="J3" s="1061"/>
      <c r="K3" s="218"/>
      <c r="L3" s="3"/>
    </row>
    <row r="4" spans="1:19" ht="16.5" customHeight="1" x14ac:dyDescent="0.2">
      <c r="A4" s="428"/>
      <c r="B4" s="428"/>
      <c r="C4" s="428"/>
      <c r="D4" s="428"/>
      <c r="E4" s="428"/>
      <c r="F4" s="428"/>
      <c r="G4" s="428"/>
      <c r="H4" s="428"/>
      <c r="I4" s="428"/>
      <c r="J4" s="428"/>
      <c r="K4" s="428"/>
      <c r="L4" s="428"/>
    </row>
    <row r="5" spans="1:19" ht="16.5" customHeight="1" x14ac:dyDescent="0.2">
      <c r="A5" s="1062" t="s">
        <v>140</v>
      </c>
      <c r="B5" s="1063"/>
      <c r="C5" s="1063"/>
      <c r="D5" s="1063"/>
      <c r="E5" s="1063"/>
      <c r="F5" s="1063"/>
      <c r="G5" s="1063"/>
      <c r="H5" s="1063"/>
      <c r="I5" s="1063"/>
      <c r="J5" s="1063"/>
      <c r="K5" s="1063"/>
      <c r="L5" s="1064"/>
    </row>
    <row r="6" spans="1:19" ht="16.5" customHeight="1" x14ac:dyDescent="0.2">
      <c r="A6" s="1545" t="s">
        <v>141</v>
      </c>
      <c r="B6" s="1098" t="s">
        <v>696</v>
      </c>
      <c r="C6" s="1099"/>
      <c r="D6" s="1099"/>
      <c r="E6" s="1099"/>
      <c r="F6" s="1099"/>
      <c r="G6" s="1099"/>
      <c r="H6" s="1099"/>
      <c r="I6" s="1099"/>
      <c r="J6" s="1099"/>
      <c r="K6" s="1099"/>
      <c r="L6" s="1100"/>
      <c r="M6" s="217" t="s">
        <v>143</v>
      </c>
    </row>
    <row r="7" spans="1:19" ht="16.5" customHeight="1" x14ac:dyDescent="0.2">
      <c r="A7" s="1546"/>
      <c r="B7" s="1249"/>
      <c r="C7" s="1250"/>
      <c r="D7" s="1250"/>
      <c r="E7" s="1250"/>
      <c r="F7" s="1250"/>
      <c r="G7" s="1250"/>
      <c r="H7" s="1250"/>
      <c r="I7" s="1250"/>
      <c r="J7" s="1250"/>
      <c r="K7" s="1250"/>
      <c r="L7" s="1251"/>
    </row>
    <row r="8" spans="1:19" ht="16.5" customHeight="1" x14ac:dyDescent="0.2">
      <c r="A8" s="1071" t="s">
        <v>144</v>
      </c>
      <c r="B8" s="1072"/>
      <c r="C8" s="1072"/>
      <c r="D8" s="1072"/>
      <c r="E8" s="1072"/>
      <c r="F8" s="1072"/>
      <c r="G8" s="1072"/>
      <c r="H8" s="1072"/>
      <c r="I8" s="1072"/>
      <c r="J8" s="1072"/>
      <c r="K8" s="1072"/>
      <c r="L8" s="1073"/>
    </row>
    <row r="9" spans="1:19" ht="41.25" customHeight="1" x14ac:dyDescent="0.2">
      <c r="A9" s="38" t="s">
        <v>697</v>
      </c>
      <c r="B9" s="1173" t="s">
        <v>1809</v>
      </c>
      <c r="C9" s="1226"/>
      <c r="D9" s="1226"/>
      <c r="E9" s="1226"/>
      <c r="F9" s="1226"/>
      <c r="G9" s="1226"/>
      <c r="H9" s="1226"/>
      <c r="I9" s="1226"/>
      <c r="J9" s="1226"/>
      <c r="K9" s="1226"/>
      <c r="L9" s="1227"/>
    </row>
    <row r="10" spans="1:19" ht="16.5" customHeight="1" x14ac:dyDescent="0.2">
      <c r="A10" s="247" t="s">
        <v>146</v>
      </c>
      <c r="B10" s="1074"/>
      <c r="C10" s="1075"/>
      <c r="D10" s="1076"/>
      <c r="E10" s="1078" t="s">
        <v>147</v>
      </c>
      <c r="F10" s="1080"/>
      <c r="G10" s="52" t="s">
        <v>10</v>
      </c>
      <c r="H10" s="52" t="s">
        <v>148</v>
      </c>
      <c r="I10" s="52" t="s">
        <v>149</v>
      </c>
      <c r="J10" s="429"/>
      <c r="K10" s="263"/>
      <c r="L10" s="264"/>
    </row>
    <row r="11" spans="1:19" ht="16.5" customHeight="1" x14ac:dyDescent="0.2">
      <c r="A11" s="248"/>
      <c r="B11" s="1078" t="s">
        <v>11</v>
      </c>
      <c r="C11" s="1079"/>
      <c r="D11" s="1080"/>
      <c r="E11" s="1575">
        <f>SUM(H11:I11)</f>
        <v>6</v>
      </c>
      <c r="F11" s="1576"/>
      <c r="G11" s="430"/>
      <c r="H11" s="430"/>
      <c r="I11" s="413">
        <v>6</v>
      </c>
      <c r="J11" s="267"/>
      <c r="K11" s="266"/>
      <c r="L11" s="388"/>
    </row>
    <row r="12" spans="1:19" ht="16.5" customHeight="1" x14ac:dyDescent="0.2">
      <c r="A12" s="248"/>
      <c r="B12" s="1078" t="s">
        <v>12</v>
      </c>
      <c r="C12" s="1079"/>
      <c r="D12" s="1080"/>
      <c r="E12" s="1575">
        <f>SUM(H12:I12)</f>
        <v>6</v>
      </c>
      <c r="F12" s="1576"/>
      <c r="G12" s="430"/>
      <c r="H12" s="430"/>
      <c r="I12" s="413">
        <v>6</v>
      </c>
      <c r="J12" s="267"/>
      <c r="K12" s="266"/>
      <c r="L12" s="388"/>
    </row>
    <row r="13" spans="1:19" ht="16.5" customHeight="1" x14ac:dyDescent="0.2">
      <c r="A13" s="248"/>
      <c r="B13" s="1101" t="s">
        <v>13</v>
      </c>
      <c r="C13" s="1102"/>
      <c r="D13" s="1103"/>
      <c r="E13" s="1847">
        <f>E12/E11*100</f>
        <v>100</v>
      </c>
      <c r="F13" s="1848"/>
      <c r="G13" s="430"/>
      <c r="H13" s="430"/>
      <c r="I13" s="366">
        <f>I12/I11*100</f>
        <v>100</v>
      </c>
      <c r="J13" s="267"/>
      <c r="K13" s="266"/>
      <c r="L13" s="388"/>
      <c r="S13" s="431"/>
    </row>
    <row r="14" spans="1:19" ht="16.5" customHeight="1" x14ac:dyDescent="0.2">
      <c r="A14" s="248"/>
      <c r="B14" s="265"/>
      <c r="C14" s="266"/>
      <c r="D14" s="266"/>
      <c r="E14" s="266"/>
      <c r="F14" s="266"/>
      <c r="G14" s="266"/>
      <c r="H14" s="266"/>
      <c r="I14" s="266"/>
      <c r="J14" s="266"/>
      <c r="K14" s="266"/>
      <c r="L14" s="388"/>
    </row>
    <row r="15" spans="1:19" ht="16.5" customHeight="1" x14ac:dyDescent="0.2">
      <c r="A15" s="248"/>
      <c r="B15" s="1074"/>
      <c r="C15" s="1075"/>
      <c r="D15" s="1075"/>
      <c r="E15" s="1075"/>
      <c r="F15" s="1075"/>
      <c r="G15" s="1076"/>
      <c r="H15" s="52" t="s">
        <v>14</v>
      </c>
      <c r="I15" s="52" t="s">
        <v>10</v>
      </c>
      <c r="J15" s="52" t="s">
        <v>15</v>
      </c>
      <c r="K15" s="266"/>
      <c r="L15" s="388"/>
    </row>
    <row r="16" spans="1:19" ht="16.5" customHeight="1" x14ac:dyDescent="0.2">
      <c r="A16" s="248"/>
      <c r="B16" s="1105" t="s">
        <v>135</v>
      </c>
      <c r="C16" s="1106"/>
      <c r="D16" s="1106"/>
      <c r="E16" s="1106"/>
      <c r="F16" s="1106"/>
      <c r="G16" s="1107"/>
      <c r="H16" s="215">
        <f>0.9*100</f>
        <v>90</v>
      </c>
      <c r="I16" s="432"/>
      <c r="J16" s="432"/>
      <c r="K16" s="266"/>
      <c r="L16" s="388"/>
    </row>
    <row r="17" spans="1:13" ht="16.5" customHeight="1" x14ac:dyDescent="0.2">
      <c r="A17" s="392"/>
      <c r="B17" s="1108" t="s">
        <v>136</v>
      </c>
      <c r="C17" s="1109"/>
      <c r="D17" s="1109"/>
      <c r="E17" s="1109"/>
      <c r="F17" s="1109"/>
      <c r="G17" s="1110"/>
      <c r="H17" s="215">
        <v>4.5999999999999996</v>
      </c>
      <c r="I17" s="432"/>
      <c r="J17" s="432"/>
      <c r="K17" s="393"/>
      <c r="L17" s="394"/>
    </row>
    <row r="18" spans="1:13" s="21" customFormat="1" ht="30" customHeight="1" x14ac:dyDescent="0.2">
      <c r="A18" s="1083" t="s">
        <v>18</v>
      </c>
      <c r="B18" s="1199" t="s">
        <v>151</v>
      </c>
      <c r="C18" s="1200"/>
      <c r="D18" s="1087" t="s">
        <v>698</v>
      </c>
      <c r="E18" s="1088"/>
      <c r="F18" s="1088"/>
      <c r="G18" s="1088"/>
      <c r="H18" s="1088"/>
      <c r="I18" s="1088"/>
      <c r="J18" s="1088"/>
      <c r="K18" s="1088"/>
      <c r="L18" s="1089"/>
    </row>
    <row r="19" spans="1:13" ht="16.5" customHeight="1" x14ac:dyDescent="0.2">
      <c r="A19" s="1084"/>
      <c r="B19" s="1171" t="s">
        <v>699</v>
      </c>
      <c r="C19" s="1172"/>
      <c r="D19" s="1173" t="s">
        <v>700</v>
      </c>
      <c r="E19" s="1093"/>
      <c r="F19" s="1093"/>
      <c r="G19" s="1093"/>
      <c r="H19" s="1093"/>
      <c r="I19" s="1093"/>
      <c r="J19" s="1093"/>
      <c r="K19" s="1093"/>
      <c r="L19" s="1094"/>
    </row>
    <row r="20" spans="1:13" ht="16.5" customHeight="1" x14ac:dyDescent="0.2">
      <c r="A20" s="244" t="s">
        <v>153</v>
      </c>
      <c r="B20" s="1077" t="s">
        <v>22</v>
      </c>
      <c r="C20" s="1077"/>
      <c r="D20" s="1503" t="s">
        <v>154</v>
      </c>
      <c r="E20" s="1504"/>
      <c r="F20" s="1505"/>
      <c r="G20" s="52" t="s">
        <v>23</v>
      </c>
      <c r="H20" s="433" t="s">
        <v>187</v>
      </c>
      <c r="I20" s="1114" t="s">
        <v>24</v>
      </c>
      <c r="J20" s="1114"/>
      <c r="K20" s="1114"/>
      <c r="L20" s="1114"/>
    </row>
    <row r="21" spans="1:13" ht="16.5" customHeight="1" x14ac:dyDescent="0.2">
      <c r="A21" s="247" t="s">
        <v>156</v>
      </c>
      <c r="B21" s="1078" t="s">
        <v>26</v>
      </c>
      <c r="C21" s="1079"/>
      <c r="D21" s="1079"/>
      <c r="E21" s="1079"/>
      <c r="F21" s="1079"/>
      <c r="G21" s="1080"/>
      <c r="H21" s="355" t="s">
        <v>27</v>
      </c>
      <c r="I21" s="1078" t="s">
        <v>28</v>
      </c>
      <c r="J21" s="1079"/>
      <c r="K21" s="1079"/>
      <c r="L21" s="1080"/>
    </row>
    <row r="22" spans="1:13" ht="16.5" customHeight="1" x14ac:dyDescent="0.2">
      <c r="A22" s="248"/>
      <c r="B22" s="30" t="s">
        <v>29</v>
      </c>
      <c r="C22" s="1116" t="s">
        <v>701</v>
      </c>
      <c r="D22" s="1116"/>
      <c r="E22" s="1116"/>
      <c r="F22" s="1116"/>
      <c r="G22" s="1117"/>
      <c r="H22" s="30"/>
      <c r="I22" s="1964"/>
      <c r="J22" s="1964"/>
      <c r="K22" s="1964"/>
      <c r="L22" s="1964"/>
      <c r="M22" s="270"/>
    </row>
    <row r="23" spans="1:13" ht="16.5" customHeight="1" x14ac:dyDescent="0.2">
      <c r="A23" s="265"/>
      <c r="B23" s="30"/>
      <c r="C23" s="1116"/>
      <c r="D23" s="1116"/>
      <c r="E23" s="1116"/>
      <c r="F23" s="1116"/>
      <c r="G23" s="1117"/>
      <c r="H23" s="30"/>
      <c r="I23" s="1965" t="s">
        <v>684</v>
      </c>
      <c r="J23" s="1965"/>
      <c r="K23" s="1965"/>
      <c r="L23" s="1965"/>
      <c r="M23" s="270"/>
    </row>
    <row r="24" spans="1:13" ht="16.5" customHeight="1" x14ac:dyDescent="0.2">
      <c r="A24" s="265"/>
      <c r="B24" s="30"/>
      <c r="C24" s="1230" t="s">
        <v>702</v>
      </c>
      <c r="D24" s="1230"/>
      <c r="E24" s="1230"/>
      <c r="F24" s="1230"/>
      <c r="G24" s="1131"/>
      <c r="H24" s="434" t="s">
        <v>187</v>
      </c>
      <c r="I24" s="1965" t="s">
        <v>703</v>
      </c>
      <c r="J24" s="1965"/>
      <c r="K24" s="1965"/>
      <c r="L24" s="1965"/>
      <c r="M24" s="270"/>
    </row>
    <row r="25" spans="1:13" ht="16.5" customHeight="1" x14ac:dyDescent="0.2">
      <c r="A25" s="265"/>
      <c r="B25" s="30"/>
      <c r="C25" s="1116" t="s">
        <v>704</v>
      </c>
      <c r="D25" s="1116"/>
      <c r="E25" s="1116"/>
      <c r="F25" s="1116"/>
      <c r="G25" s="1117"/>
      <c r="H25" s="30"/>
      <c r="I25" s="1966" t="s">
        <v>705</v>
      </c>
      <c r="J25" s="1966"/>
      <c r="K25" s="1966"/>
      <c r="L25" s="1966"/>
      <c r="M25" s="270"/>
    </row>
    <row r="26" spans="1:13" ht="16.5" customHeight="1" x14ac:dyDescent="0.2">
      <c r="A26" s="265"/>
      <c r="B26" s="30"/>
      <c r="C26" s="1116"/>
      <c r="D26" s="1116"/>
      <c r="E26" s="1116"/>
      <c r="F26" s="1116"/>
      <c r="G26" s="1117"/>
      <c r="I26" s="1966" t="s">
        <v>706</v>
      </c>
      <c r="J26" s="1966"/>
      <c r="K26" s="1966"/>
      <c r="L26" s="1966"/>
      <c r="M26" s="270"/>
    </row>
    <row r="27" spans="1:13" ht="16.5" customHeight="1" x14ac:dyDescent="0.2">
      <c r="A27" s="265"/>
      <c r="B27" s="30"/>
      <c r="C27" s="1116"/>
      <c r="D27" s="1116"/>
      <c r="E27" s="1116"/>
      <c r="F27" s="1116"/>
      <c r="G27" s="1117"/>
      <c r="H27" s="30"/>
      <c r="I27" s="1966" t="s">
        <v>707</v>
      </c>
      <c r="J27" s="1966"/>
      <c r="K27" s="1966"/>
      <c r="L27" s="1966"/>
      <c r="M27" s="270"/>
    </row>
    <row r="28" spans="1:13" ht="16.5" customHeight="1" x14ac:dyDescent="0.2">
      <c r="A28" s="265"/>
      <c r="B28" s="30"/>
      <c r="C28" s="1230"/>
      <c r="D28" s="1230"/>
      <c r="E28" s="1230"/>
      <c r="F28" s="1230"/>
      <c r="G28" s="1131"/>
      <c r="H28" s="30"/>
      <c r="I28" s="1966" t="s">
        <v>708</v>
      </c>
      <c r="J28" s="1966"/>
      <c r="K28" s="1966"/>
      <c r="L28" s="1966"/>
      <c r="M28" s="270"/>
    </row>
    <row r="29" spans="1:13" ht="16.5" customHeight="1" x14ac:dyDescent="0.2">
      <c r="A29" s="265"/>
      <c r="B29" s="30"/>
      <c r="C29" s="1116"/>
      <c r="D29" s="1116"/>
      <c r="E29" s="1116"/>
      <c r="F29" s="1116"/>
      <c r="G29" s="1117"/>
      <c r="H29" s="30"/>
      <c r="I29" s="1966" t="s">
        <v>709</v>
      </c>
      <c r="J29" s="1966"/>
      <c r="K29" s="1966"/>
      <c r="L29" s="1966"/>
      <c r="M29" s="270"/>
    </row>
    <row r="30" spans="1:13" ht="16.5" customHeight="1" x14ac:dyDescent="0.2">
      <c r="A30" s="265"/>
      <c r="B30" s="30"/>
      <c r="C30" s="1116"/>
      <c r="D30" s="1116"/>
      <c r="E30" s="1116"/>
      <c r="F30" s="1116"/>
      <c r="G30" s="1117"/>
      <c r="H30" s="30"/>
      <c r="I30" s="1966"/>
      <c r="J30" s="1966"/>
      <c r="K30" s="1966"/>
      <c r="L30" s="1966"/>
      <c r="M30" s="270"/>
    </row>
    <row r="31" spans="1:13" ht="16.5" customHeight="1" x14ac:dyDescent="0.2">
      <c r="A31" s="399"/>
      <c r="B31" s="32"/>
      <c r="C31" s="1541"/>
      <c r="D31" s="1541"/>
      <c r="E31" s="1541"/>
      <c r="F31" s="1541"/>
      <c r="G31" s="1542"/>
      <c r="H31" s="260"/>
      <c r="I31" s="1967"/>
      <c r="J31" s="1968"/>
      <c r="K31" s="1968"/>
      <c r="L31" s="1969"/>
      <c r="M31" s="270"/>
    </row>
  </sheetData>
  <mergeCells count="48">
    <mergeCell ref="C29:G29"/>
    <mergeCell ref="I29:L29"/>
    <mergeCell ref="C30:G30"/>
    <mergeCell ref="I30:L30"/>
    <mergeCell ref="C31:G31"/>
    <mergeCell ref="I31:L31"/>
    <mergeCell ref="C26:G26"/>
    <mergeCell ref="I26:L26"/>
    <mergeCell ref="C27:G27"/>
    <mergeCell ref="I27:L27"/>
    <mergeCell ref="C28:G28"/>
    <mergeCell ref="I28:L28"/>
    <mergeCell ref="C23:G23"/>
    <mergeCell ref="I23:L23"/>
    <mergeCell ref="C24:G24"/>
    <mergeCell ref="I24:L24"/>
    <mergeCell ref="C25:G25"/>
    <mergeCell ref="I25:L25"/>
    <mergeCell ref="C22:G22"/>
    <mergeCell ref="I22:L22"/>
    <mergeCell ref="B13:D13"/>
    <mergeCell ref="E13:F13"/>
    <mergeCell ref="B15:G15"/>
    <mergeCell ref="B16:G16"/>
    <mergeCell ref="B17:G17"/>
    <mergeCell ref="B20:C20"/>
    <mergeCell ref="D20:F20"/>
    <mergeCell ref="I20:L20"/>
    <mergeCell ref="B21:G21"/>
    <mergeCell ref="I21:L21"/>
    <mergeCell ref="A18:A19"/>
    <mergeCell ref="B18:C18"/>
    <mergeCell ref="D18:L18"/>
    <mergeCell ref="B19:C19"/>
    <mergeCell ref="D19:L19"/>
    <mergeCell ref="B12:D12"/>
    <mergeCell ref="E12:F12"/>
    <mergeCell ref="A1:L1"/>
    <mergeCell ref="A3:J3"/>
    <mergeCell ref="A5:L5"/>
    <mergeCell ref="A6:A7"/>
    <mergeCell ref="B6:L7"/>
    <mergeCell ref="A8:L8"/>
    <mergeCell ref="B9:L9"/>
    <mergeCell ref="B10:D10"/>
    <mergeCell ref="E10:F10"/>
    <mergeCell ref="B11:D11"/>
    <mergeCell ref="E11:F11"/>
  </mergeCells>
  <phoneticPr fontId="3"/>
  <conditionalFormatting sqref="E11:F12">
    <cfRule type="cellIs" dxfId="39" priority="11" operator="lessThanOrEqual">
      <formula>0</formula>
    </cfRule>
  </conditionalFormatting>
  <conditionalFormatting sqref="H16">
    <cfRule type="cellIs" dxfId="38" priority="10" operator="lessThanOrEqual">
      <formula>0</formula>
    </cfRule>
  </conditionalFormatting>
  <conditionalFormatting sqref="H17">
    <cfRule type="cellIs" dxfId="37" priority="9" operator="lessThanOrEqual">
      <formula>0</formula>
    </cfRule>
  </conditionalFormatting>
  <conditionalFormatting sqref="E13:F13">
    <cfRule type="cellIs" dxfId="36" priority="7" operator="lessThanOrEqual">
      <formula>0</formula>
    </cfRule>
  </conditionalFormatting>
  <conditionalFormatting sqref="E12:F12">
    <cfRule type="cellIs" dxfId="35" priority="6" operator="lessThanOrEqual">
      <formula>0</formula>
    </cfRule>
  </conditionalFormatting>
  <conditionalFormatting sqref="I11:I13 E11:F13">
    <cfRule type="containsBlanks" dxfId="34" priority="5">
      <formula>LEN(TRIM(E11))=0</formula>
    </cfRule>
  </conditionalFormatting>
  <conditionalFormatting sqref="H16:H17">
    <cfRule type="containsBlanks" dxfId="33" priority="4">
      <formula>LEN(TRIM(H16))=0</formula>
    </cfRule>
  </conditionalFormatting>
  <printOptions horizontalCentered="1"/>
  <pageMargins left="0.59055118110236227" right="0.59055118110236227" top="0.59055118110236227" bottom="0.59055118110236227" header="0.51181102362204722" footer="0.39370078740157483"/>
  <pageSetup paperSize="9" scale="99" fitToHeight="0"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4D8B2-04C6-4920-ADA9-B80B55EEF54D}">
  <sheetPr>
    <tabColor theme="8" tint="0.59999389629810485"/>
    <pageSetUpPr fitToPage="1"/>
  </sheetPr>
  <dimension ref="A1:M36"/>
  <sheetViews>
    <sheetView view="pageBreakPreview" zoomScaleNormal="130" zoomScaleSheetLayoutView="100" workbookViewId="0">
      <selection activeCell="O8" sqref="O8"/>
    </sheetView>
  </sheetViews>
  <sheetFormatPr defaultColWidth="9" defaultRowHeight="13.2" x14ac:dyDescent="0.2"/>
  <cols>
    <col min="1" max="1" width="18" style="217" customWidth="1"/>
    <col min="2" max="5" width="3" style="217" customWidth="1"/>
    <col min="6" max="6" width="6" style="217" customWidth="1"/>
    <col min="7" max="10" width="9" style="217" customWidth="1"/>
    <col min="11" max="12" width="8" style="217" customWidth="1"/>
    <col min="13" max="14" width="3.6640625" style="217" customWidth="1"/>
    <col min="15" max="15" width="17.6640625" style="217" customWidth="1"/>
    <col min="16" max="16" width="3.6640625" style="217" customWidth="1"/>
    <col min="17" max="16384" width="9" style="217"/>
  </cols>
  <sheetData>
    <row r="1" spans="1:13" ht="18" customHeight="1" x14ac:dyDescent="0.2">
      <c r="A1" s="1060" t="s">
        <v>364</v>
      </c>
      <c r="B1" s="1060"/>
      <c r="C1" s="1060"/>
      <c r="D1" s="1060"/>
      <c r="E1" s="1060"/>
      <c r="F1" s="1060"/>
      <c r="G1" s="1060"/>
      <c r="H1" s="1060"/>
      <c r="I1" s="1060"/>
      <c r="J1" s="1060"/>
      <c r="K1" s="1060"/>
      <c r="L1" s="1060"/>
    </row>
    <row r="2" spans="1:13" ht="18" customHeight="1" x14ac:dyDescent="0.2"/>
    <row r="3" spans="1:13" ht="18" customHeight="1" x14ac:dyDescent="0.2">
      <c r="A3" s="1061" t="s">
        <v>710</v>
      </c>
      <c r="B3" s="1061"/>
      <c r="C3" s="1061"/>
      <c r="D3" s="1061"/>
      <c r="E3" s="1061"/>
      <c r="F3" s="1061"/>
      <c r="G3" s="1061"/>
      <c r="H3" s="1061"/>
      <c r="I3" s="1061"/>
      <c r="J3" s="1061"/>
      <c r="K3" s="218"/>
      <c r="L3" s="3"/>
    </row>
    <row r="4" spans="1:13" ht="16.5" customHeight="1" x14ac:dyDescent="0.2"/>
    <row r="5" spans="1:13" ht="16.5" customHeight="1" x14ac:dyDescent="0.2">
      <c r="A5" s="1062" t="s">
        <v>140</v>
      </c>
      <c r="B5" s="1063"/>
      <c r="C5" s="1063"/>
      <c r="D5" s="1063"/>
      <c r="E5" s="1063"/>
      <c r="F5" s="1063"/>
      <c r="G5" s="1063"/>
      <c r="H5" s="1063"/>
      <c r="I5" s="1063"/>
      <c r="J5" s="1063"/>
      <c r="K5" s="1063"/>
      <c r="L5" s="1064"/>
    </row>
    <row r="6" spans="1:13" ht="27" customHeight="1" x14ac:dyDescent="0.2">
      <c r="A6" s="150" t="s">
        <v>171</v>
      </c>
      <c r="B6" s="1254" t="s">
        <v>711</v>
      </c>
      <c r="C6" s="1254"/>
      <c r="D6" s="1254"/>
      <c r="E6" s="1254"/>
      <c r="F6" s="1254"/>
      <c r="G6" s="1254"/>
      <c r="H6" s="1254"/>
      <c r="I6" s="1254"/>
      <c r="J6" s="1254"/>
      <c r="K6" s="1254"/>
      <c r="L6" s="1254"/>
      <c r="M6" s="217" t="s">
        <v>143</v>
      </c>
    </row>
    <row r="7" spans="1:13" ht="16.5" customHeight="1" x14ac:dyDescent="0.2">
      <c r="A7" s="1770" t="s">
        <v>144</v>
      </c>
      <c r="B7" s="1770"/>
      <c r="C7" s="1770"/>
      <c r="D7" s="1770"/>
      <c r="E7" s="1770"/>
      <c r="F7" s="1770"/>
      <c r="G7" s="1770"/>
      <c r="H7" s="1770"/>
      <c r="I7" s="1770"/>
      <c r="J7" s="1770"/>
      <c r="K7" s="1770"/>
      <c r="L7" s="1770"/>
    </row>
    <row r="8" spans="1:13" ht="27" customHeight="1" x14ac:dyDescent="0.2">
      <c r="A8" s="75" t="s">
        <v>145</v>
      </c>
      <c r="B8" s="1547" t="s">
        <v>1864</v>
      </c>
      <c r="C8" s="1548"/>
      <c r="D8" s="1548"/>
      <c r="E8" s="1548"/>
      <c r="F8" s="1548"/>
      <c r="G8" s="1548"/>
      <c r="H8" s="1548"/>
      <c r="I8" s="1548"/>
      <c r="J8" s="1548"/>
      <c r="K8" s="1548"/>
      <c r="L8" s="1549"/>
    </row>
    <row r="9" spans="1:13" ht="16.5" customHeight="1" x14ac:dyDescent="0.2">
      <c r="A9" s="53" t="s">
        <v>146</v>
      </c>
      <c r="B9" s="1074"/>
      <c r="C9" s="1075"/>
      <c r="D9" s="1076"/>
      <c r="E9" s="1078" t="s">
        <v>147</v>
      </c>
      <c r="F9" s="1080"/>
      <c r="G9" s="52" t="s">
        <v>10</v>
      </c>
      <c r="H9" s="52" t="s">
        <v>148</v>
      </c>
      <c r="I9" s="52" t="s">
        <v>649</v>
      </c>
      <c r="J9" s="266"/>
      <c r="K9" s="263"/>
      <c r="L9" s="264"/>
    </row>
    <row r="10" spans="1:13" ht="16.5" customHeight="1" x14ac:dyDescent="0.2">
      <c r="A10" s="248"/>
      <c r="B10" s="1078" t="s">
        <v>11</v>
      </c>
      <c r="C10" s="1079"/>
      <c r="D10" s="1080"/>
      <c r="E10" s="1783">
        <f>SUM(H10:J10)</f>
        <v>14</v>
      </c>
      <c r="F10" s="1784"/>
      <c r="G10" s="436"/>
      <c r="H10" s="436"/>
      <c r="I10" s="154">
        <v>14</v>
      </c>
      <c r="J10" s="266"/>
      <c r="K10" s="266"/>
      <c r="L10" s="388"/>
    </row>
    <row r="11" spans="1:13" ht="16.5" customHeight="1" x14ac:dyDescent="0.2">
      <c r="A11" s="248"/>
      <c r="B11" s="1078" t="s">
        <v>12</v>
      </c>
      <c r="C11" s="1079"/>
      <c r="D11" s="1080"/>
      <c r="E11" s="1783">
        <f>SUM(H11:J11)</f>
        <v>14</v>
      </c>
      <c r="F11" s="1784"/>
      <c r="G11" s="436"/>
      <c r="H11" s="436"/>
      <c r="I11" s="154">
        <v>14</v>
      </c>
      <c r="J11" s="266"/>
      <c r="K11" s="266"/>
      <c r="L11" s="388"/>
    </row>
    <row r="12" spans="1:13" ht="16.5" customHeight="1" x14ac:dyDescent="0.2">
      <c r="A12" s="248"/>
      <c r="B12" s="1101" t="s">
        <v>13</v>
      </c>
      <c r="C12" s="1102"/>
      <c r="D12" s="1103"/>
      <c r="E12" s="1785">
        <f>E11/E10*100</f>
        <v>100</v>
      </c>
      <c r="F12" s="1786"/>
      <c r="G12" s="114"/>
      <c r="H12" s="114"/>
      <c r="I12" s="437">
        <f>I11/I10*100</f>
        <v>100</v>
      </c>
      <c r="J12" s="266"/>
      <c r="K12" s="266"/>
      <c r="L12" s="388"/>
    </row>
    <row r="13" spans="1:13" ht="12.75" customHeight="1" x14ac:dyDescent="0.2">
      <c r="A13" s="248"/>
      <c r="B13" s="265"/>
      <c r="C13" s="266"/>
      <c r="D13" s="266"/>
      <c r="E13" s="266"/>
      <c r="F13" s="266"/>
      <c r="G13" s="266"/>
      <c r="H13" s="266"/>
      <c r="I13" s="266"/>
      <c r="J13" s="266"/>
      <c r="K13" s="266"/>
      <c r="L13" s="388"/>
    </row>
    <row r="14" spans="1:13" ht="16.5" customHeight="1" x14ac:dyDescent="0.2">
      <c r="A14" s="248"/>
      <c r="B14" s="1074"/>
      <c r="C14" s="1075"/>
      <c r="D14" s="1075"/>
      <c r="E14" s="1075"/>
      <c r="F14" s="1075"/>
      <c r="G14" s="1076"/>
      <c r="H14" s="52" t="s">
        <v>14</v>
      </c>
      <c r="I14" s="52" t="s">
        <v>10</v>
      </c>
      <c r="J14" s="52" t="s">
        <v>15</v>
      </c>
      <c r="K14" s="266"/>
      <c r="L14" s="388"/>
    </row>
    <row r="15" spans="1:13" ht="16.5" customHeight="1" x14ac:dyDescent="0.2">
      <c r="A15" s="248"/>
      <c r="B15" s="1105" t="s">
        <v>135</v>
      </c>
      <c r="C15" s="1106"/>
      <c r="D15" s="1106"/>
      <c r="E15" s="1106"/>
      <c r="F15" s="1106"/>
      <c r="G15" s="1107"/>
      <c r="H15" s="422">
        <v>85</v>
      </c>
      <c r="I15" s="408"/>
      <c r="J15" s="409"/>
      <c r="K15" s="265"/>
      <c r="L15" s="388"/>
    </row>
    <row r="16" spans="1:13" ht="16.5" customHeight="1" x14ac:dyDescent="0.2">
      <c r="A16" s="392"/>
      <c r="B16" s="1108" t="s">
        <v>136</v>
      </c>
      <c r="C16" s="1109"/>
      <c r="D16" s="1109"/>
      <c r="E16" s="1109"/>
      <c r="F16" s="1109"/>
      <c r="G16" s="1110"/>
      <c r="H16" s="422">
        <v>4.5</v>
      </c>
      <c r="I16" s="408"/>
      <c r="J16" s="409"/>
      <c r="K16" s="393"/>
      <c r="L16" s="394"/>
    </row>
    <row r="17" spans="1:12" s="21" customFormat="1" ht="16.5" customHeight="1" x14ac:dyDescent="0.2">
      <c r="A17" s="1083" t="s">
        <v>18</v>
      </c>
      <c r="B17" s="1085" t="s">
        <v>19</v>
      </c>
      <c r="C17" s="1086"/>
      <c r="D17" s="1771" t="s">
        <v>712</v>
      </c>
      <c r="E17" s="1601"/>
      <c r="F17" s="1601"/>
      <c r="G17" s="1601"/>
      <c r="H17" s="1601"/>
      <c r="I17" s="1601"/>
      <c r="J17" s="1601"/>
      <c r="K17" s="1601"/>
      <c r="L17" s="1602"/>
    </row>
    <row r="18" spans="1:12" s="21" customFormat="1" ht="16.5" customHeight="1" x14ac:dyDescent="0.2">
      <c r="A18" s="1238"/>
      <c r="B18" s="342"/>
      <c r="C18" s="343"/>
      <c r="D18" s="1249" t="s">
        <v>682</v>
      </c>
      <c r="E18" s="1250"/>
      <c r="F18" s="1250"/>
      <c r="G18" s="1250"/>
      <c r="H18" s="1250"/>
      <c r="I18" s="1250"/>
      <c r="J18" s="1250"/>
      <c r="K18" s="1250"/>
      <c r="L18" s="1251"/>
    </row>
    <row r="19" spans="1:12" ht="16.5" customHeight="1" x14ac:dyDescent="0.2">
      <c r="A19" s="1084"/>
      <c r="B19" s="1090" t="s">
        <v>20</v>
      </c>
      <c r="C19" s="1091"/>
      <c r="D19" s="1173" t="s">
        <v>700</v>
      </c>
      <c r="E19" s="1093"/>
      <c r="F19" s="1093"/>
      <c r="G19" s="1093"/>
      <c r="H19" s="1093"/>
      <c r="I19" s="1093"/>
      <c r="J19" s="1093"/>
      <c r="K19" s="1093"/>
      <c r="L19" s="1094"/>
    </row>
    <row r="20" spans="1:12" ht="16.5" customHeight="1" x14ac:dyDescent="0.2">
      <c r="A20" s="75" t="s">
        <v>153</v>
      </c>
      <c r="B20" s="1077" t="s">
        <v>22</v>
      </c>
      <c r="C20" s="1077"/>
      <c r="D20" s="1503">
        <v>1</v>
      </c>
      <c r="E20" s="1504"/>
      <c r="F20" s="1505"/>
      <c r="G20" s="52" t="s">
        <v>23</v>
      </c>
      <c r="H20" s="52" t="s">
        <v>187</v>
      </c>
      <c r="I20" s="1114" t="s">
        <v>24</v>
      </c>
      <c r="J20" s="1114"/>
      <c r="K20" s="1114"/>
      <c r="L20" s="1114"/>
    </row>
    <row r="21" spans="1:12" ht="16.5" customHeight="1" x14ac:dyDescent="0.2">
      <c r="A21" s="53" t="s">
        <v>156</v>
      </c>
      <c r="B21" s="1078" t="s">
        <v>26</v>
      </c>
      <c r="C21" s="1079"/>
      <c r="D21" s="1079"/>
      <c r="E21" s="1079"/>
      <c r="F21" s="1079"/>
      <c r="G21" s="1080"/>
      <c r="H21" s="355" t="s">
        <v>27</v>
      </c>
      <c r="I21" s="1078" t="s">
        <v>28</v>
      </c>
      <c r="J21" s="1079"/>
      <c r="K21" s="1079"/>
      <c r="L21" s="1080"/>
    </row>
    <row r="22" spans="1:12" ht="16.5" customHeight="1" x14ac:dyDescent="0.2">
      <c r="A22" s="248"/>
      <c r="B22" s="187" t="s">
        <v>157</v>
      </c>
      <c r="C22" s="1287" t="s">
        <v>713</v>
      </c>
      <c r="D22" s="1287"/>
      <c r="E22" s="1287"/>
      <c r="F22" s="1287"/>
      <c r="G22" s="1288"/>
      <c r="H22" s="30"/>
      <c r="I22" s="1286"/>
      <c r="J22" s="1287"/>
      <c r="K22" s="1287"/>
      <c r="L22" s="1288"/>
    </row>
    <row r="23" spans="1:12" ht="16.5" customHeight="1" x14ac:dyDescent="0.2">
      <c r="A23" s="265"/>
      <c r="B23" s="30"/>
      <c r="C23" s="1230" t="s">
        <v>714</v>
      </c>
      <c r="D23" s="1230"/>
      <c r="E23" s="1230"/>
      <c r="F23" s="1230"/>
      <c r="G23" s="1131"/>
      <c r="H23" s="30" t="s">
        <v>371</v>
      </c>
      <c r="I23" s="1243" t="s">
        <v>684</v>
      </c>
      <c r="J23" s="1244"/>
      <c r="K23" s="1244"/>
      <c r="L23" s="1245"/>
    </row>
    <row r="24" spans="1:12" ht="16.5" customHeight="1" x14ac:dyDescent="0.2">
      <c r="A24" s="265"/>
      <c r="B24" s="30"/>
      <c r="C24" s="1230" t="s">
        <v>715</v>
      </c>
      <c r="D24" s="1230"/>
      <c r="E24" s="1230"/>
      <c r="F24" s="1230"/>
      <c r="G24" s="1131"/>
      <c r="H24" s="30"/>
      <c r="I24" s="1243" t="s">
        <v>716</v>
      </c>
      <c r="J24" s="1244"/>
      <c r="K24" s="1244"/>
      <c r="L24" s="1245"/>
    </row>
    <row r="25" spans="1:12" ht="16.5" customHeight="1" x14ac:dyDescent="0.2">
      <c r="A25" s="265"/>
      <c r="B25" s="30"/>
      <c r="C25" s="1116"/>
      <c r="D25" s="1116"/>
      <c r="E25" s="1116"/>
      <c r="F25" s="1116"/>
      <c r="G25" s="1117"/>
      <c r="H25" s="30"/>
      <c r="I25" s="1243" t="s">
        <v>717</v>
      </c>
      <c r="J25" s="1244"/>
      <c r="K25" s="1244"/>
      <c r="L25" s="1245"/>
    </row>
    <row r="26" spans="1:12" ht="16.5" customHeight="1" x14ac:dyDescent="0.2">
      <c r="A26" s="265"/>
      <c r="B26" s="30"/>
      <c r="C26" s="1291" t="s">
        <v>225</v>
      </c>
      <c r="D26" s="1291"/>
      <c r="E26" s="1291"/>
      <c r="F26" s="1291"/>
      <c r="G26" s="1292"/>
      <c r="H26" s="30"/>
      <c r="I26" s="1243" t="s">
        <v>718</v>
      </c>
      <c r="J26" s="1244"/>
      <c r="K26" s="1244"/>
      <c r="L26" s="1245"/>
    </row>
    <row r="27" spans="1:12" ht="16.5" customHeight="1" x14ac:dyDescent="0.2">
      <c r="A27" s="265"/>
      <c r="B27" s="30"/>
      <c r="C27" s="1291" t="s">
        <v>37</v>
      </c>
      <c r="D27" s="1291"/>
      <c r="E27" s="1291"/>
      <c r="F27" s="1291"/>
      <c r="G27" s="1292"/>
      <c r="H27" s="30"/>
      <c r="I27" s="1243" t="s">
        <v>719</v>
      </c>
      <c r="J27" s="1244"/>
      <c r="K27" s="1244"/>
      <c r="L27" s="1245"/>
    </row>
    <row r="28" spans="1:12" ht="16.5" customHeight="1" x14ac:dyDescent="0.2">
      <c r="A28" s="265"/>
      <c r="B28" s="30"/>
      <c r="C28" s="1116"/>
      <c r="D28" s="1116"/>
      <c r="E28" s="1116"/>
      <c r="F28" s="1116"/>
      <c r="G28" s="1117"/>
      <c r="H28" s="30"/>
      <c r="I28" s="1243" t="s">
        <v>720</v>
      </c>
      <c r="J28" s="1244"/>
      <c r="K28" s="1244"/>
      <c r="L28" s="1245"/>
    </row>
    <row r="29" spans="1:12" ht="16.5" customHeight="1" x14ac:dyDescent="0.2">
      <c r="A29" s="248"/>
      <c r="B29" s="30"/>
      <c r="C29" s="1116"/>
      <c r="D29" s="1116"/>
      <c r="E29" s="1116"/>
      <c r="F29" s="1116"/>
      <c r="G29" s="1117"/>
      <c r="H29" s="30"/>
      <c r="I29" s="1289"/>
      <c r="J29" s="1116"/>
      <c r="K29" s="1116"/>
      <c r="L29" s="1117"/>
    </row>
    <row r="30" spans="1:12" ht="16.5" customHeight="1" x14ac:dyDescent="0.2">
      <c r="A30" s="265"/>
      <c r="B30" s="30"/>
      <c r="C30" s="1230"/>
      <c r="D30" s="1230"/>
      <c r="E30" s="1230"/>
      <c r="F30" s="1230"/>
      <c r="G30" s="1131"/>
      <c r="H30" s="30"/>
      <c r="I30" s="1120"/>
      <c r="J30" s="1115"/>
      <c r="K30" s="1115"/>
      <c r="L30" s="1122"/>
    </row>
    <row r="31" spans="1:12" ht="16.5" customHeight="1" x14ac:dyDescent="0.2">
      <c r="A31" s="265"/>
      <c r="B31" s="30"/>
      <c r="C31" s="1116"/>
      <c r="D31" s="1116"/>
      <c r="E31" s="1116"/>
      <c r="F31" s="1116"/>
      <c r="G31" s="1117"/>
      <c r="H31" s="30"/>
      <c r="I31" s="1120"/>
      <c r="J31" s="1115"/>
      <c r="K31" s="1115"/>
      <c r="L31" s="1122"/>
    </row>
    <row r="32" spans="1:12" ht="16.5" customHeight="1" x14ac:dyDescent="0.2">
      <c r="A32" s="265"/>
      <c r="B32" s="30"/>
      <c r="C32" s="1116"/>
      <c r="D32" s="1116"/>
      <c r="E32" s="1116"/>
      <c r="F32" s="1116"/>
      <c r="G32" s="1117"/>
      <c r="H32" s="30"/>
      <c r="I32" s="1120"/>
      <c r="J32" s="1115"/>
      <c r="K32" s="1115"/>
      <c r="L32" s="1122"/>
    </row>
    <row r="33" spans="1:12" ht="16.5" customHeight="1" x14ac:dyDescent="0.2">
      <c r="A33" s="265"/>
      <c r="B33" s="30"/>
      <c r="C33" s="1116"/>
      <c r="D33" s="1116"/>
      <c r="E33" s="1116"/>
      <c r="F33" s="1116"/>
      <c r="G33" s="1117"/>
      <c r="H33" s="30"/>
      <c r="I33" s="1120"/>
      <c r="J33" s="1115"/>
      <c r="K33" s="1115"/>
      <c r="L33" s="1122"/>
    </row>
    <row r="34" spans="1:12" ht="15.75" customHeight="1" x14ac:dyDescent="0.2">
      <c r="A34" s="399"/>
      <c r="B34" s="32"/>
      <c r="C34" s="1541"/>
      <c r="D34" s="1541"/>
      <c r="E34" s="1541"/>
      <c r="F34" s="1541"/>
      <c r="G34" s="1542"/>
      <c r="H34" s="32"/>
      <c r="I34" s="1249"/>
      <c r="J34" s="1250"/>
      <c r="K34" s="1250"/>
      <c r="L34" s="1251"/>
    </row>
    <row r="35" spans="1:12" ht="16.5" customHeight="1" x14ac:dyDescent="0.2"/>
    <row r="36" spans="1:12" ht="16.5" customHeight="1" x14ac:dyDescent="0.2"/>
  </sheetData>
  <sheetProtection selectLockedCells="1"/>
  <mergeCells count="54">
    <mergeCell ref="C34:G34"/>
    <mergeCell ref="I34:L34"/>
    <mergeCell ref="C31:G31"/>
    <mergeCell ref="I31:L31"/>
    <mergeCell ref="C32:G32"/>
    <mergeCell ref="I32:L32"/>
    <mergeCell ref="C33:G33"/>
    <mergeCell ref="I33:L33"/>
    <mergeCell ref="C28:G28"/>
    <mergeCell ref="I28:L28"/>
    <mergeCell ref="C29:G29"/>
    <mergeCell ref="I29:L29"/>
    <mergeCell ref="C30:G30"/>
    <mergeCell ref="I30:L30"/>
    <mergeCell ref="C25:G25"/>
    <mergeCell ref="I25:L25"/>
    <mergeCell ref="C26:G26"/>
    <mergeCell ref="I26:L26"/>
    <mergeCell ref="C27:G27"/>
    <mergeCell ref="I27:L27"/>
    <mergeCell ref="C22:G22"/>
    <mergeCell ref="I22:L22"/>
    <mergeCell ref="C23:G23"/>
    <mergeCell ref="I23:L23"/>
    <mergeCell ref="C24:G24"/>
    <mergeCell ref="I24:L24"/>
    <mergeCell ref="B20:C20"/>
    <mergeCell ref="D20:F20"/>
    <mergeCell ref="I20:L20"/>
    <mergeCell ref="B21:G21"/>
    <mergeCell ref="I21:L21"/>
    <mergeCell ref="B12:D12"/>
    <mergeCell ref="E12:F12"/>
    <mergeCell ref="B14:G14"/>
    <mergeCell ref="B15:G15"/>
    <mergeCell ref="B16:G16"/>
    <mergeCell ref="A17:A19"/>
    <mergeCell ref="B17:C17"/>
    <mergeCell ref="D17:L17"/>
    <mergeCell ref="D18:L18"/>
    <mergeCell ref="B19:C19"/>
    <mergeCell ref="D19:L19"/>
    <mergeCell ref="B9:D9"/>
    <mergeCell ref="E9:F9"/>
    <mergeCell ref="B10:D10"/>
    <mergeCell ref="E10:F10"/>
    <mergeCell ref="B11:D11"/>
    <mergeCell ref="E11:F11"/>
    <mergeCell ref="B8:L8"/>
    <mergeCell ref="A1:L1"/>
    <mergeCell ref="A3:J3"/>
    <mergeCell ref="A5:L5"/>
    <mergeCell ref="B6:L6"/>
    <mergeCell ref="A7:L7"/>
  </mergeCells>
  <phoneticPr fontId="3"/>
  <conditionalFormatting sqref="I10:I11">
    <cfRule type="containsBlanks" dxfId="32" priority="4">
      <formula>LEN(TRIM(I10))=0</formula>
    </cfRule>
  </conditionalFormatting>
  <conditionalFormatting sqref="H15:H16">
    <cfRule type="containsBlanks" dxfId="31" priority="3">
      <formula>LEN(TRIM(H15))=0</formula>
    </cfRule>
  </conditionalFormatting>
  <pageMargins left="0.59055118110236227" right="0.59055118110236227" top="0.59055118110236227" bottom="0.59055118110236227" header="0.51181102362204722" footer="0.39370078740157483"/>
  <pageSetup paperSize="9" fitToHeight="0"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M34"/>
  <sheetViews>
    <sheetView view="pageBreakPreview" zoomScaleNormal="130" zoomScaleSheetLayoutView="100" workbookViewId="0">
      <selection activeCell="D11" sqref="D11:L11"/>
    </sheetView>
  </sheetViews>
  <sheetFormatPr defaultColWidth="9" defaultRowHeight="13.2" x14ac:dyDescent="0.2"/>
  <cols>
    <col min="1" max="1" width="18" style="1" customWidth="1"/>
    <col min="2" max="5" width="3" style="1" customWidth="1"/>
    <col min="6" max="6" width="6" style="1" customWidth="1"/>
    <col min="7" max="7" width="9" style="1" customWidth="1"/>
    <col min="8" max="8" width="7.77734375" style="1" customWidth="1"/>
    <col min="9" max="10" width="9" style="1" customWidth="1"/>
    <col min="11" max="12" width="8" style="1" customWidth="1"/>
    <col min="13" max="13" width="9" style="1"/>
    <col min="14" max="14" width="4.44140625" style="1" bestFit="1" customWidth="1"/>
    <col min="15" max="15" width="9" style="1"/>
    <col min="16" max="16" width="12.21875" style="1" customWidth="1"/>
    <col min="17" max="16384" width="9" style="1"/>
  </cols>
  <sheetData>
    <row r="1" spans="1:13" ht="18" customHeight="1" x14ac:dyDescent="0.2">
      <c r="A1" s="1060" t="s">
        <v>138</v>
      </c>
      <c r="B1" s="1060"/>
      <c r="C1" s="1060"/>
      <c r="D1" s="1060"/>
      <c r="E1" s="1060"/>
      <c r="F1" s="1060"/>
      <c r="G1" s="1060"/>
      <c r="H1" s="1060"/>
      <c r="I1" s="1060"/>
      <c r="J1" s="1060"/>
      <c r="K1" s="1060"/>
      <c r="L1" s="1060"/>
    </row>
    <row r="2" spans="1:13" ht="18" customHeight="1" x14ac:dyDescent="0.2"/>
    <row r="3" spans="1:13" ht="18" customHeight="1" x14ac:dyDescent="0.2">
      <c r="A3" s="1219" t="s">
        <v>192</v>
      </c>
      <c r="B3" s="1219"/>
      <c r="C3" s="1219"/>
      <c r="D3" s="1219"/>
      <c r="E3" s="1219"/>
      <c r="F3" s="1219"/>
      <c r="G3" s="1219"/>
      <c r="H3" s="1219"/>
      <c r="I3" s="1219"/>
      <c r="J3" s="1219"/>
      <c r="K3" s="1219"/>
      <c r="L3" s="1219"/>
    </row>
    <row r="4" spans="1:13" ht="16.5" customHeight="1" x14ac:dyDescent="0.2"/>
    <row r="5" spans="1:13" ht="16.5" customHeight="1" x14ac:dyDescent="0.2">
      <c r="A5" s="1062" t="s">
        <v>140</v>
      </c>
      <c r="B5" s="1063"/>
      <c r="C5" s="1063"/>
      <c r="D5" s="1063"/>
      <c r="E5" s="1063"/>
      <c r="F5" s="1063"/>
      <c r="G5" s="1063"/>
      <c r="H5" s="1063"/>
      <c r="I5" s="1063"/>
      <c r="J5" s="1063"/>
      <c r="K5" s="1063"/>
      <c r="L5" s="1064"/>
    </row>
    <row r="6" spans="1:13" ht="16.5" customHeight="1" x14ac:dyDescent="0.2">
      <c r="A6" s="194" t="s">
        <v>171</v>
      </c>
      <c r="B6" s="1495" t="s">
        <v>193</v>
      </c>
      <c r="C6" s="1398"/>
      <c r="D6" s="1398"/>
      <c r="E6" s="1398"/>
      <c r="F6" s="1398"/>
      <c r="G6" s="1398"/>
      <c r="H6" s="1398"/>
      <c r="I6" s="1398"/>
      <c r="J6" s="1398"/>
      <c r="K6" s="1398"/>
      <c r="L6" s="1399"/>
      <c r="M6" s="1" t="s">
        <v>143</v>
      </c>
    </row>
    <row r="7" spans="1:13" ht="10.95" customHeight="1" x14ac:dyDescent="0.2">
      <c r="A7" s="196"/>
      <c r="B7" s="1496"/>
      <c r="C7" s="1402"/>
      <c r="D7" s="1402"/>
      <c r="E7" s="1402"/>
      <c r="F7" s="1402"/>
      <c r="G7" s="1402"/>
      <c r="H7" s="1402"/>
      <c r="I7" s="1402"/>
      <c r="J7" s="1402"/>
      <c r="K7" s="1402"/>
      <c r="L7" s="1403"/>
    </row>
    <row r="8" spans="1:13" ht="16.5" customHeight="1" x14ac:dyDescent="0.2">
      <c r="A8" s="1071" t="s">
        <v>144</v>
      </c>
      <c r="B8" s="1497"/>
      <c r="C8" s="1497"/>
      <c r="D8" s="1497"/>
      <c r="E8" s="1497"/>
      <c r="F8" s="1497"/>
      <c r="G8" s="1497"/>
      <c r="H8" s="1497"/>
      <c r="I8" s="1497"/>
      <c r="J8" s="1497"/>
      <c r="K8" s="1497"/>
      <c r="L8" s="1073"/>
    </row>
    <row r="9" spans="1:13" ht="34.950000000000003" customHeight="1" x14ac:dyDescent="0.2">
      <c r="A9" s="1379" t="s">
        <v>145</v>
      </c>
      <c r="B9" s="1970" t="s">
        <v>1570</v>
      </c>
      <c r="C9" s="1971"/>
      <c r="D9" s="1972" t="s">
        <v>1495</v>
      </c>
      <c r="E9" s="1972"/>
      <c r="F9" s="1972"/>
      <c r="G9" s="1972"/>
      <c r="H9" s="1972"/>
      <c r="I9" s="1972"/>
      <c r="J9" s="1972"/>
      <c r="K9" s="1972"/>
      <c r="L9" s="1973"/>
    </row>
    <row r="10" spans="1:13" ht="34.950000000000003" customHeight="1" x14ac:dyDescent="0.2">
      <c r="A10" s="1380"/>
      <c r="B10" s="1974" t="s">
        <v>1497</v>
      </c>
      <c r="C10" s="1975"/>
      <c r="D10" s="1976" t="s">
        <v>1498</v>
      </c>
      <c r="E10" s="1976"/>
      <c r="F10" s="1976"/>
      <c r="G10" s="1976"/>
      <c r="H10" s="1976"/>
      <c r="I10" s="1976"/>
      <c r="J10" s="1976"/>
      <c r="K10" s="1976"/>
      <c r="L10" s="1977"/>
    </row>
    <row r="11" spans="1:13" ht="34.950000000000003" customHeight="1" x14ac:dyDescent="0.2">
      <c r="A11" s="1381"/>
      <c r="B11" s="1974" t="s">
        <v>1499</v>
      </c>
      <c r="C11" s="1975"/>
      <c r="D11" s="1976" t="s">
        <v>1500</v>
      </c>
      <c r="E11" s="1976"/>
      <c r="F11" s="1976"/>
      <c r="G11" s="1976"/>
      <c r="H11" s="1976"/>
      <c r="I11" s="1976"/>
      <c r="J11" s="1976"/>
      <c r="K11" s="1976"/>
      <c r="L11" s="1977"/>
    </row>
    <row r="12" spans="1:13" ht="16.5" customHeight="1" x14ac:dyDescent="0.2">
      <c r="A12" s="53" t="s">
        <v>146</v>
      </c>
      <c r="B12" s="1214"/>
      <c r="C12" s="1215"/>
      <c r="D12" s="1216"/>
      <c r="E12" s="1168" t="s">
        <v>147</v>
      </c>
      <c r="F12" s="1170"/>
      <c r="G12" s="191" t="s">
        <v>10</v>
      </c>
      <c r="H12" s="191" t="s">
        <v>148</v>
      </c>
      <c r="I12" s="188" t="s">
        <v>149</v>
      </c>
      <c r="J12" s="76"/>
      <c r="K12" s="40"/>
      <c r="L12" s="10"/>
    </row>
    <row r="13" spans="1:13" ht="16.5" customHeight="1" x14ac:dyDescent="0.2">
      <c r="A13" s="11"/>
      <c r="B13" s="1168" t="s">
        <v>11</v>
      </c>
      <c r="C13" s="1169"/>
      <c r="D13" s="1170"/>
      <c r="E13" s="1618">
        <v>112</v>
      </c>
      <c r="F13" s="1619"/>
      <c r="G13" s="77">
        <v>229</v>
      </c>
      <c r="H13" s="77">
        <v>9</v>
      </c>
      <c r="I13" s="208">
        <v>103</v>
      </c>
      <c r="J13" s="78"/>
      <c r="K13" s="8"/>
      <c r="L13" s="13"/>
    </row>
    <row r="14" spans="1:13" ht="16.5" customHeight="1" x14ac:dyDescent="0.2">
      <c r="A14" s="11"/>
      <c r="B14" s="1168" t="s">
        <v>12</v>
      </c>
      <c r="C14" s="1169"/>
      <c r="D14" s="1170"/>
      <c r="E14" s="1618">
        <v>103</v>
      </c>
      <c r="F14" s="1619"/>
      <c r="G14" s="77">
        <v>212</v>
      </c>
      <c r="H14" s="77">
        <v>7</v>
      </c>
      <c r="I14" s="208">
        <v>96</v>
      </c>
      <c r="J14" s="78"/>
      <c r="K14" s="8"/>
      <c r="L14" s="13"/>
    </row>
    <row r="15" spans="1:13" ht="16.5" customHeight="1" x14ac:dyDescent="0.2">
      <c r="A15" s="11"/>
      <c r="B15" s="1207" t="s">
        <v>13</v>
      </c>
      <c r="C15" s="1208"/>
      <c r="D15" s="1209"/>
      <c r="E15" s="1383">
        <f t="shared" ref="E15:F15" si="0">IF(OR(E13="",E13=0),"",E14/E13*100)</f>
        <v>91.964285714285708</v>
      </c>
      <c r="F15" s="1384" t="str">
        <f t="shared" si="0"/>
        <v/>
      </c>
      <c r="G15" s="15">
        <f>IF(OR(G13="",G13=0),"",G14/G13*100)</f>
        <v>92.576419213973807</v>
      </c>
      <c r="H15" s="15">
        <f>IF(OR(H13="",H13=0),"",H14/H13*100)</f>
        <v>77.777777777777786</v>
      </c>
      <c r="I15" s="15">
        <f>IF(OR(I13="",I13=0),"",I14/I13*100)</f>
        <v>93.203883495145632</v>
      </c>
      <c r="J15" s="78"/>
      <c r="K15" s="8"/>
      <c r="L15" s="13"/>
    </row>
    <row r="16" spans="1:13" ht="16.5" customHeight="1" x14ac:dyDescent="0.2">
      <c r="A16" s="11"/>
      <c r="B16" s="43"/>
      <c r="C16" s="8"/>
      <c r="D16" s="8"/>
      <c r="E16" s="8"/>
      <c r="F16" s="8"/>
      <c r="G16" s="8"/>
      <c r="H16" s="8"/>
      <c r="I16" s="8"/>
      <c r="J16" s="8"/>
      <c r="K16" s="8"/>
      <c r="L16" s="13"/>
    </row>
    <row r="17" spans="1:12" ht="16.5" customHeight="1" x14ac:dyDescent="0.2">
      <c r="A17" s="11"/>
      <c r="B17" s="1214"/>
      <c r="C17" s="1215"/>
      <c r="D17" s="1215"/>
      <c r="E17" s="1215"/>
      <c r="F17" s="1215"/>
      <c r="G17" s="1216"/>
      <c r="H17" s="191" t="s">
        <v>14</v>
      </c>
      <c r="I17" s="191" t="s">
        <v>10</v>
      </c>
      <c r="J17" s="191" t="s">
        <v>15</v>
      </c>
      <c r="K17" s="8"/>
      <c r="L17" s="13"/>
    </row>
    <row r="18" spans="1:12" ht="16.5" customHeight="1" x14ac:dyDescent="0.2">
      <c r="A18" s="11"/>
      <c r="B18" s="1701" t="s">
        <v>135</v>
      </c>
      <c r="C18" s="1702"/>
      <c r="D18" s="1702"/>
      <c r="E18" s="1702"/>
      <c r="F18" s="1702"/>
      <c r="G18" s="1703"/>
      <c r="H18" s="44">
        <v>91.9</v>
      </c>
      <c r="I18" s="44">
        <v>83.9</v>
      </c>
      <c r="J18" s="79">
        <f>H18-I18</f>
        <v>8</v>
      </c>
      <c r="K18" s="8"/>
      <c r="L18" s="13"/>
    </row>
    <row r="19" spans="1:12" ht="16.5" customHeight="1" x14ac:dyDescent="0.2">
      <c r="A19" s="19"/>
      <c r="B19" s="1704" t="s">
        <v>136</v>
      </c>
      <c r="C19" s="1705"/>
      <c r="D19" s="1705"/>
      <c r="E19" s="1705"/>
      <c r="F19" s="1705"/>
      <c r="G19" s="1706"/>
      <c r="H19" s="44">
        <v>4.7</v>
      </c>
      <c r="I19" s="44">
        <v>4.5</v>
      </c>
      <c r="J19" s="79">
        <f>H19-I19</f>
        <v>0.20000000000000018</v>
      </c>
      <c r="K19" s="45"/>
      <c r="L19" s="46"/>
    </row>
    <row r="20" spans="1:12" s="21" customFormat="1" ht="16.5" customHeight="1" x14ac:dyDescent="0.2">
      <c r="A20" s="1791" t="s">
        <v>18</v>
      </c>
      <c r="B20" s="1085" t="s">
        <v>19</v>
      </c>
      <c r="C20" s="1086"/>
      <c r="D20" s="1978" t="s">
        <v>465</v>
      </c>
      <c r="E20" s="1979"/>
      <c r="F20" s="1979"/>
      <c r="G20" s="1979"/>
      <c r="H20" s="1979"/>
      <c r="I20" s="1979"/>
      <c r="J20" s="1979"/>
      <c r="K20" s="1979"/>
      <c r="L20" s="1980"/>
    </row>
    <row r="21" spans="1:12" s="21" customFormat="1" ht="16.5" customHeight="1" x14ac:dyDescent="0.2">
      <c r="A21" s="1792"/>
      <c r="B21" s="192"/>
      <c r="C21" s="193"/>
      <c r="D21" s="1189" t="s">
        <v>194</v>
      </c>
      <c r="E21" s="1981"/>
      <c r="F21" s="1981"/>
      <c r="G21" s="1981"/>
      <c r="H21" s="1981"/>
      <c r="I21" s="1981"/>
      <c r="J21" s="1981"/>
      <c r="K21" s="1981"/>
      <c r="L21" s="1982"/>
    </row>
    <row r="22" spans="1:12" ht="18" customHeight="1" x14ac:dyDescent="0.2">
      <c r="A22" s="1792"/>
      <c r="B22" s="1085" t="s">
        <v>20</v>
      </c>
      <c r="C22" s="1086"/>
      <c r="D22" s="1495" t="s">
        <v>195</v>
      </c>
      <c r="E22" s="1983"/>
      <c r="F22" s="1983"/>
      <c r="G22" s="1983"/>
      <c r="H22" s="1983"/>
      <c r="I22" s="1983"/>
      <c r="J22" s="1983"/>
      <c r="K22" s="1983"/>
      <c r="L22" s="1984"/>
    </row>
    <row r="23" spans="1:12" ht="16.5" customHeight="1" x14ac:dyDescent="0.2">
      <c r="A23" s="75" t="s">
        <v>153</v>
      </c>
      <c r="B23" s="1178" t="s">
        <v>22</v>
      </c>
      <c r="C23" s="1178"/>
      <c r="D23" s="1376" t="s">
        <v>196</v>
      </c>
      <c r="E23" s="1377"/>
      <c r="F23" s="1378"/>
      <c r="G23" s="191" t="s">
        <v>23</v>
      </c>
      <c r="H23" s="80" t="s">
        <v>31</v>
      </c>
      <c r="I23" s="1346" t="s">
        <v>24</v>
      </c>
      <c r="J23" s="1346"/>
      <c r="K23" s="1346"/>
      <c r="L23" s="1346"/>
    </row>
    <row r="24" spans="1:12" ht="16.5" customHeight="1" x14ac:dyDescent="0.2">
      <c r="A24" s="53" t="s">
        <v>156</v>
      </c>
      <c r="B24" s="1078" t="s">
        <v>26</v>
      </c>
      <c r="C24" s="1079"/>
      <c r="D24" s="1079"/>
      <c r="E24" s="1079"/>
      <c r="F24" s="1079"/>
      <c r="G24" s="1080"/>
      <c r="H24" s="195" t="s">
        <v>27</v>
      </c>
      <c r="I24" s="1078" t="s">
        <v>28</v>
      </c>
      <c r="J24" s="1079"/>
      <c r="K24" s="1079"/>
      <c r="L24" s="1080"/>
    </row>
    <row r="25" spans="1:12" ht="16.5" customHeight="1" x14ac:dyDescent="0.2">
      <c r="A25" s="11"/>
      <c r="B25" s="187" t="s">
        <v>157</v>
      </c>
      <c r="C25" s="1543" t="s">
        <v>30</v>
      </c>
      <c r="D25" s="1543"/>
      <c r="E25" s="1543"/>
      <c r="F25" s="1543"/>
      <c r="G25" s="1544"/>
      <c r="H25" s="50"/>
      <c r="I25" s="1985"/>
      <c r="J25" s="1543"/>
      <c r="K25" s="1543"/>
      <c r="L25" s="1544"/>
    </row>
    <row r="26" spans="1:12" ht="16.5" customHeight="1" x14ac:dyDescent="0.2">
      <c r="A26" s="16"/>
      <c r="B26" s="30"/>
      <c r="C26" s="1147" t="s">
        <v>35</v>
      </c>
      <c r="D26" s="1147"/>
      <c r="E26" s="1147"/>
      <c r="F26" s="1147"/>
      <c r="G26" s="1148"/>
      <c r="H26" s="50" t="s">
        <v>31</v>
      </c>
      <c r="I26" s="1986" t="s">
        <v>197</v>
      </c>
      <c r="J26" s="1144"/>
      <c r="K26" s="1144"/>
      <c r="L26" s="1987"/>
    </row>
    <row r="27" spans="1:12" ht="16.5" customHeight="1" x14ac:dyDescent="0.2">
      <c r="A27" s="16"/>
      <c r="B27" s="30"/>
      <c r="C27" s="1366" t="s">
        <v>466</v>
      </c>
      <c r="D27" s="1366"/>
      <c r="E27" s="1366"/>
      <c r="F27" s="1366"/>
      <c r="G27" s="1367"/>
      <c r="H27" s="50"/>
      <c r="I27" s="1986" t="s">
        <v>198</v>
      </c>
      <c r="J27" s="1144"/>
      <c r="K27" s="1144"/>
      <c r="L27" s="1987"/>
    </row>
    <row r="28" spans="1:12" ht="16.5" customHeight="1" x14ac:dyDescent="0.2">
      <c r="A28" s="16"/>
      <c r="B28" s="30"/>
      <c r="C28" s="1366"/>
      <c r="D28" s="1366"/>
      <c r="E28" s="1366"/>
      <c r="F28" s="1366"/>
      <c r="G28" s="1367"/>
      <c r="H28" s="50"/>
      <c r="I28" s="1986" t="s">
        <v>199</v>
      </c>
      <c r="J28" s="1144"/>
      <c r="K28" s="1144"/>
      <c r="L28" s="1987"/>
    </row>
    <row r="29" spans="1:12" ht="16.5" customHeight="1" x14ac:dyDescent="0.2">
      <c r="A29" s="16"/>
      <c r="B29" s="30"/>
      <c r="C29" s="1366"/>
      <c r="D29" s="1366"/>
      <c r="E29" s="1366"/>
      <c r="F29" s="1366"/>
      <c r="G29" s="1367"/>
      <c r="H29" s="50"/>
      <c r="I29" s="1986" t="s">
        <v>200</v>
      </c>
      <c r="J29" s="1144"/>
      <c r="K29" s="1144"/>
      <c r="L29" s="1987"/>
    </row>
    <row r="30" spans="1:12" ht="16.5" customHeight="1" x14ac:dyDescent="0.2">
      <c r="A30" s="16"/>
      <c r="B30" s="30"/>
      <c r="C30" s="1366"/>
      <c r="D30" s="1366"/>
      <c r="E30" s="1366"/>
      <c r="F30" s="1366"/>
      <c r="G30" s="1367"/>
      <c r="H30" s="50"/>
      <c r="I30" s="1988" t="s">
        <v>467</v>
      </c>
      <c r="J30" s="1989"/>
      <c r="K30" s="1989"/>
      <c r="L30" s="1990"/>
    </row>
    <row r="31" spans="1:12" ht="16.5" customHeight="1" x14ac:dyDescent="0.2">
      <c r="A31" s="16"/>
      <c r="B31" s="30"/>
      <c r="C31" s="1366"/>
      <c r="D31" s="1366"/>
      <c r="E31" s="1366"/>
      <c r="F31" s="1366"/>
      <c r="G31" s="1367"/>
      <c r="H31" s="50"/>
      <c r="I31" s="1986" t="s">
        <v>201</v>
      </c>
      <c r="J31" s="1144"/>
      <c r="K31" s="1144"/>
      <c r="L31" s="1987"/>
    </row>
    <row r="32" spans="1:12" ht="16.5" customHeight="1" x14ac:dyDescent="0.2">
      <c r="A32" s="16"/>
      <c r="B32" s="30"/>
      <c r="C32" s="1366"/>
      <c r="D32" s="1366"/>
      <c r="E32" s="1366"/>
      <c r="F32" s="1366"/>
      <c r="G32" s="1367"/>
      <c r="H32" s="50"/>
      <c r="I32" s="1993"/>
      <c r="J32" s="1994"/>
      <c r="K32" s="1994"/>
      <c r="L32" s="1995"/>
    </row>
    <row r="33" spans="1:12" ht="16.5" customHeight="1" x14ac:dyDescent="0.2">
      <c r="A33" s="16"/>
      <c r="B33" s="30"/>
      <c r="C33" s="1366"/>
      <c r="D33" s="1366"/>
      <c r="E33" s="1366"/>
      <c r="F33" s="1366"/>
      <c r="G33" s="1367"/>
      <c r="H33" s="50"/>
      <c r="I33" s="1473"/>
      <c r="J33" s="1133"/>
      <c r="K33" s="1133"/>
      <c r="L33" s="1474"/>
    </row>
    <row r="34" spans="1:12" ht="16.5" customHeight="1" x14ac:dyDescent="0.2">
      <c r="A34" s="31"/>
      <c r="B34" s="32"/>
      <c r="C34" s="1357"/>
      <c r="D34" s="1357"/>
      <c r="E34" s="1357"/>
      <c r="F34" s="1357"/>
      <c r="G34" s="1358"/>
      <c r="H34" s="81"/>
      <c r="I34" s="1991"/>
      <c r="J34" s="1128"/>
      <c r="K34" s="1128"/>
      <c r="L34" s="1992"/>
    </row>
  </sheetData>
  <mergeCells count="54">
    <mergeCell ref="C34:G34"/>
    <mergeCell ref="I34:L34"/>
    <mergeCell ref="C31:G31"/>
    <mergeCell ref="I31:L31"/>
    <mergeCell ref="C32:G32"/>
    <mergeCell ref="I32:L32"/>
    <mergeCell ref="C33:G33"/>
    <mergeCell ref="I33:L33"/>
    <mergeCell ref="C28:G28"/>
    <mergeCell ref="I28:L28"/>
    <mergeCell ref="C29:G29"/>
    <mergeCell ref="I29:L29"/>
    <mergeCell ref="C30:G30"/>
    <mergeCell ref="I30:L30"/>
    <mergeCell ref="C25:G25"/>
    <mergeCell ref="I25:L25"/>
    <mergeCell ref="C26:G26"/>
    <mergeCell ref="I26:L26"/>
    <mergeCell ref="C27:G27"/>
    <mergeCell ref="I27:L27"/>
    <mergeCell ref="B23:C23"/>
    <mergeCell ref="D23:F23"/>
    <mergeCell ref="I23:L23"/>
    <mergeCell ref="B24:G24"/>
    <mergeCell ref="I24:L24"/>
    <mergeCell ref="B15:D15"/>
    <mergeCell ref="E15:F15"/>
    <mergeCell ref="B17:G17"/>
    <mergeCell ref="B18:G18"/>
    <mergeCell ref="B19:G19"/>
    <mergeCell ref="A20:A22"/>
    <mergeCell ref="B20:C20"/>
    <mergeCell ref="D20:L20"/>
    <mergeCell ref="D21:L21"/>
    <mergeCell ref="B22:C22"/>
    <mergeCell ref="D22:L22"/>
    <mergeCell ref="B12:D12"/>
    <mergeCell ref="E12:F12"/>
    <mergeCell ref="B13:D13"/>
    <mergeCell ref="E13:F13"/>
    <mergeCell ref="B14:D14"/>
    <mergeCell ref="E14:F14"/>
    <mergeCell ref="A1:L1"/>
    <mergeCell ref="A3:L3"/>
    <mergeCell ref="A5:L5"/>
    <mergeCell ref="B6:L7"/>
    <mergeCell ref="A8:L8"/>
    <mergeCell ref="B9:C9"/>
    <mergeCell ref="D9:L9"/>
    <mergeCell ref="B11:C11"/>
    <mergeCell ref="D11:L11"/>
    <mergeCell ref="A9:A11"/>
    <mergeCell ref="B10:C10"/>
    <mergeCell ref="D10:L10"/>
  </mergeCells>
  <phoneticPr fontId="3"/>
  <pageMargins left="0.59055118110236227" right="0.59055118110236227" top="0.59055118110236227" bottom="0.59055118110236227" header="0.51181102362204722" footer="0.39370078740157483"/>
  <pageSetup paperSize="9" fitToHeight="0" orientation="portrait" verticalDpi="200"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A7BB-23A3-4A07-A1AE-553BFCA4C0BB}">
  <sheetPr>
    <tabColor theme="8" tint="0.59999389629810485"/>
  </sheetPr>
  <dimension ref="A1:M33"/>
  <sheetViews>
    <sheetView view="pageBreakPreview" zoomScaleNormal="115" zoomScaleSheetLayoutView="100" workbookViewId="0">
      <selection activeCell="B10" sqref="B10:L10"/>
    </sheetView>
  </sheetViews>
  <sheetFormatPr defaultColWidth="9" defaultRowHeight="13.2" x14ac:dyDescent="0.2"/>
  <cols>
    <col min="1" max="1" width="18.33203125" style="217" customWidth="1"/>
    <col min="2" max="3" width="3.21875" style="217" customWidth="1"/>
    <col min="4" max="5" width="3.109375" style="217" customWidth="1"/>
    <col min="6" max="6" width="6.44140625" style="217" customWidth="1"/>
    <col min="7" max="10" width="9" style="217" customWidth="1"/>
    <col min="11" max="12" width="8.44140625" style="217" customWidth="1"/>
    <col min="13" max="14" width="3.664062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2" width="9" style="217" customWidth="1"/>
    <col min="23" max="16384" width="9" style="217"/>
  </cols>
  <sheetData>
    <row r="1" spans="1:13" ht="18" customHeight="1" x14ac:dyDescent="0.2">
      <c r="A1" s="1060" t="s">
        <v>138</v>
      </c>
      <c r="B1" s="1060"/>
      <c r="C1" s="1060"/>
      <c r="D1" s="1060"/>
      <c r="E1" s="1060"/>
      <c r="F1" s="1060"/>
      <c r="G1" s="1060"/>
      <c r="H1" s="1060"/>
      <c r="I1" s="1060"/>
      <c r="J1" s="1060"/>
      <c r="K1" s="1060"/>
      <c r="L1" s="1060"/>
    </row>
    <row r="2" spans="1:13" ht="13.5" customHeight="1" x14ac:dyDescent="0.2"/>
    <row r="3" spans="1:13" ht="18" customHeight="1" x14ac:dyDescent="0.2">
      <c r="A3" s="1061" t="s">
        <v>1493</v>
      </c>
      <c r="B3" s="1061"/>
      <c r="C3" s="1061"/>
      <c r="D3" s="1061"/>
      <c r="E3" s="1061"/>
      <c r="F3" s="1061"/>
      <c r="G3" s="1061"/>
      <c r="H3" s="1061"/>
      <c r="I3" s="1061"/>
      <c r="J3" s="1061"/>
      <c r="K3" s="218"/>
      <c r="L3" s="3"/>
    </row>
    <row r="4" spans="1:13" ht="13.5" customHeight="1" x14ac:dyDescent="0.2"/>
    <row r="5" spans="1:13" ht="16.5" customHeight="1" x14ac:dyDescent="0.2">
      <c r="A5" s="1220" t="s">
        <v>140</v>
      </c>
      <c r="B5" s="1221"/>
      <c r="C5" s="1221"/>
      <c r="D5" s="1221"/>
      <c r="E5" s="1221"/>
      <c r="F5" s="1221"/>
      <c r="G5" s="1221"/>
      <c r="H5" s="1221"/>
      <c r="I5" s="1221"/>
      <c r="J5" s="1221"/>
      <c r="K5" s="1221"/>
      <c r="L5" s="1222"/>
    </row>
    <row r="6" spans="1:13" ht="39" customHeight="1" x14ac:dyDescent="0.2">
      <c r="A6" s="150" t="s">
        <v>171</v>
      </c>
      <c r="B6" s="1547" t="s">
        <v>1494</v>
      </c>
      <c r="C6" s="1548"/>
      <c r="D6" s="1548"/>
      <c r="E6" s="1548"/>
      <c r="F6" s="1548"/>
      <c r="G6" s="1548"/>
      <c r="H6" s="1548"/>
      <c r="I6" s="1548"/>
      <c r="J6" s="1548"/>
      <c r="K6" s="1548"/>
      <c r="L6" s="1549"/>
      <c r="M6" s="217" t="s">
        <v>143</v>
      </c>
    </row>
    <row r="7" spans="1:13" ht="16.5" customHeight="1" x14ac:dyDescent="0.2">
      <c r="A7" s="1220" t="s">
        <v>144</v>
      </c>
      <c r="B7" s="1221"/>
      <c r="C7" s="1221"/>
      <c r="D7" s="1221"/>
      <c r="E7" s="1221"/>
      <c r="F7" s="1221"/>
      <c r="G7" s="1221"/>
      <c r="H7" s="1221"/>
      <c r="I7" s="1221"/>
      <c r="J7" s="1221"/>
      <c r="K7" s="1221"/>
      <c r="L7" s="1222"/>
    </row>
    <row r="8" spans="1:13" ht="33" customHeight="1" x14ac:dyDescent="0.2">
      <c r="A8" s="53" t="s">
        <v>145</v>
      </c>
      <c r="B8" s="1996" t="s">
        <v>1570</v>
      </c>
      <c r="C8" s="1997"/>
      <c r="D8" s="1972" t="s">
        <v>1495</v>
      </c>
      <c r="E8" s="1972"/>
      <c r="F8" s="1972"/>
      <c r="G8" s="1972"/>
      <c r="H8" s="1972"/>
      <c r="I8" s="1972"/>
      <c r="J8" s="1972"/>
      <c r="K8" s="1972"/>
      <c r="L8" s="1973"/>
    </row>
    <row r="9" spans="1:13" ht="33" customHeight="1" x14ac:dyDescent="0.2">
      <c r="A9" s="153" t="s">
        <v>1496</v>
      </c>
      <c r="B9" s="1998" t="s">
        <v>1497</v>
      </c>
      <c r="C9" s="1999"/>
      <c r="D9" s="1976" t="s">
        <v>1498</v>
      </c>
      <c r="E9" s="1976"/>
      <c r="F9" s="1976"/>
      <c r="G9" s="1976"/>
      <c r="H9" s="1976"/>
      <c r="I9" s="1976"/>
      <c r="J9" s="1976"/>
      <c r="K9" s="1976"/>
      <c r="L9" s="1977"/>
    </row>
    <row r="10" spans="1:13" ht="33" customHeight="1" x14ac:dyDescent="0.2">
      <c r="A10" s="113"/>
      <c r="B10" s="1998" t="s">
        <v>1499</v>
      </c>
      <c r="C10" s="1999"/>
      <c r="D10" s="1976" t="s">
        <v>1500</v>
      </c>
      <c r="E10" s="1976"/>
      <c r="F10" s="1976"/>
      <c r="G10" s="1976"/>
      <c r="H10" s="1976"/>
      <c r="I10" s="1976"/>
      <c r="J10" s="1976"/>
      <c r="K10" s="1976"/>
      <c r="L10" s="1977"/>
    </row>
    <row r="11" spans="1:13" ht="16.5" customHeight="1" x14ac:dyDescent="0.2">
      <c r="A11" s="53" t="s">
        <v>146</v>
      </c>
      <c r="B11" s="1886"/>
      <c r="C11" s="1886"/>
      <c r="D11" s="1886"/>
      <c r="E11" s="1077" t="s">
        <v>147</v>
      </c>
      <c r="F11" s="1077"/>
      <c r="G11" s="52" t="s">
        <v>10</v>
      </c>
      <c r="H11" s="412" t="s">
        <v>148</v>
      </c>
      <c r="I11" s="52" t="s">
        <v>149</v>
      </c>
      <c r="J11" s="187"/>
      <c r="K11" s="402"/>
      <c r="L11" s="264"/>
    </row>
    <row r="12" spans="1:13" ht="16.5" customHeight="1" x14ac:dyDescent="0.2">
      <c r="A12" s="248"/>
      <c r="B12" s="1077" t="s">
        <v>11</v>
      </c>
      <c r="C12" s="1077"/>
      <c r="D12" s="1077"/>
      <c r="E12" s="1228">
        <f>H12+I12+J12</f>
        <v>115</v>
      </c>
      <c r="F12" s="1229"/>
      <c r="G12" s="439">
        <v>200</v>
      </c>
      <c r="H12" s="439">
        <v>9</v>
      </c>
      <c r="I12" s="439">
        <v>106</v>
      </c>
      <c r="J12" s="30"/>
      <c r="K12" s="435"/>
      <c r="L12" s="388"/>
    </row>
    <row r="13" spans="1:13" ht="16.5" customHeight="1" x14ac:dyDescent="0.2">
      <c r="A13" s="248"/>
      <c r="B13" s="1077" t="s">
        <v>12</v>
      </c>
      <c r="C13" s="1077"/>
      <c r="D13" s="1077"/>
      <c r="E13" s="1228">
        <f>H13+I13+J13</f>
        <v>106</v>
      </c>
      <c r="F13" s="1229"/>
      <c r="G13" s="439">
        <v>187</v>
      </c>
      <c r="H13" s="439">
        <v>8</v>
      </c>
      <c r="I13" s="439">
        <v>98</v>
      </c>
      <c r="J13" s="30"/>
      <c r="K13" s="435"/>
      <c r="L13" s="388"/>
    </row>
    <row r="14" spans="1:13" ht="16.5" customHeight="1" x14ac:dyDescent="0.2">
      <c r="A14" s="248"/>
      <c r="B14" s="1885" t="s">
        <v>13</v>
      </c>
      <c r="C14" s="1885"/>
      <c r="D14" s="1885"/>
      <c r="E14" s="1939">
        <f>IF(OR(E12="",E12=0,E13="",E13=0),"",E13/E12*100)</f>
        <v>92.173913043478265</v>
      </c>
      <c r="F14" s="1940"/>
      <c r="G14" s="15">
        <f>IF(OR(G12="",G12=0),"",G13/G12*100)</f>
        <v>93.5</v>
      </c>
      <c r="H14" s="15">
        <f t="shared" ref="H14:I14" si="0">IF(OR(H12="",H12=0),"",H13/H12*100)</f>
        <v>88.888888888888886</v>
      </c>
      <c r="I14" s="15">
        <f t="shared" si="0"/>
        <v>92.452830188679243</v>
      </c>
      <c r="J14" s="32"/>
      <c r="K14" s="87"/>
      <c r="L14" s="388"/>
    </row>
    <row r="15" spans="1:13" ht="16.5" customHeight="1" x14ac:dyDescent="0.2">
      <c r="A15" s="248"/>
      <c r="B15" s="1074"/>
      <c r="C15" s="1075"/>
      <c r="D15" s="1075"/>
      <c r="E15" s="1075"/>
      <c r="F15" s="1075"/>
      <c r="G15" s="1076"/>
      <c r="H15" s="52" t="s">
        <v>14</v>
      </c>
      <c r="I15" s="52" t="s">
        <v>10</v>
      </c>
      <c r="J15" s="52" t="s">
        <v>15</v>
      </c>
      <c r="K15" s="266"/>
      <c r="L15" s="388"/>
    </row>
    <row r="16" spans="1:13" ht="16.5" customHeight="1" x14ac:dyDescent="0.2">
      <c r="A16" s="248"/>
      <c r="B16" s="1105" t="s">
        <v>135</v>
      </c>
      <c r="C16" s="1106"/>
      <c r="D16" s="1106"/>
      <c r="E16" s="1106"/>
      <c r="F16" s="1106"/>
      <c r="G16" s="1107"/>
      <c r="H16" s="415">
        <v>89.8</v>
      </c>
      <c r="I16" s="415">
        <v>81.7</v>
      </c>
      <c r="J16" s="151">
        <f>IF(H16="","",H16-I16)</f>
        <v>8.0999999999999943</v>
      </c>
      <c r="K16" s="266"/>
      <c r="L16" s="388"/>
    </row>
    <row r="17" spans="1:12" ht="16.5" customHeight="1" x14ac:dyDescent="0.2">
      <c r="A17" s="392"/>
      <c r="B17" s="1108" t="s">
        <v>136</v>
      </c>
      <c r="C17" s="1109"/>
      <c r="D17" s="1109"/>
      <c r="E17" s="1109"/>
      <c r="F17" s="1109"/>
      <c r="G17" s="1110"/>
      <c r="H17" s="415">
        <v>4.5999999999999996</v>
      </c>
      <c r="I17" s="415">
        <v>4</v>
      </c>
      <c r="J17" s="151">
        <f>IF(H17="","",H17-I17)</f>
        <v>0.59999999999999964</v>
      </c>
      <c r="K17" s="393"/>
      <c r="L17" s="394"/>
    </row>
    <row r="18" spans="1:12" s="21" customFormat="1" ht="16.5" customHeight="1" x14ac:dyDescent="0.2">
      <c r="A18" s="1083" t="s">
        <v>18</v>
      </c>
      <c r="B18" s="1199" t="s">
        <v>19</v>
      </c>
      <c r="C18" s="1200"/>
      <c r="D18" s="1087" t="s">
        <v>1501</v>
      </c>
      <c r="E18" s="1088"/>
      <c r="F18" s="1088"/>
      <c r="G18" s="1088"/>
      <c r="H18" s="1088"/>
      <c r="I18" s="1088"/>
      <c r="J18" s="1088"/>
      <c r="K18" s="1088"/>
      <c r="L18" s="1089"/>
    </row>
    <row r="19" spans="1:12" s="21" customFormat="1" ht="16.5" customHeight="1" x14ac:dyDescent="0.2">
      <c r="A19" s="1238"/>
      <c r="B19" s="342"/>
      <c r="C19" s="343"/>
      <c r="D19" s="1603" t="s">
        <v>1502</v>
      </c>
      <c r="E19" s="1604"/>
      <c r="F19" s="1604"/>
      <c r="G19" s="1604"/>
      <c r="H19" s="1604"/>
      <c r="I19" s="1604"/>
      <c r="J19" s="1604"/>
      <c r="K19" s="617"/>
      <c r="L19" s="411"/>
    </row>
    <row r="20" spans="1:12" ht="16.5" customHeight="1" x14ac:dyDescent="0.2">
      <c r="A20" s="1084"/>
      <c r="B20" s="1171" t="s">
        <v>20</v>
      </c>
      <c r="C20" s="1172"/>
      <c r="D20" s="1092" t="s">
        <v>210</v>
      </c>
      <c r="E20" s="1093"/>
      <c r="F20" s="1093"/>
      <c r="G20" s="1093"/>
      <c r="H20" s="1093"/>
      <c r="I20" s="1093"/>
      <c r="J20" s="1093"/>
      <c r="K20" s="1093"/>
      <c r="L20" s="1094"/>
    </row>
    <row r="21" spans="1:12" ht="16.5" customHeight="1" x14ac:dyDescent="0.2">
      <c r="A21" s="75" t="s">
        <v>153</v>
      </c>
      <c r="B21" s="1077" t="s">
        <v>22</v>
      </c>
      <c r="C21" s="1077"/>
      <c r="D21" s="1503">
        <v>1</v>
      </c>
      <c r="E21" s="1504"/>
      <c r="F21" s="1505"/>
      <c r="G21" s="52" t="s">
        <v>23</v>
      </c>
      <c r="H21" s="459" t="s">
        <v>301</v>
      </c>
      <c r="I21" s="1114" t="s">
        <v>24</v>
      </c>
      <c r="J21" s="1114"/>
      <c r="K21" s="1114"/>
      <c r="L21" s="1114"/>
    </row>
    <row r="22" spans="1:12" ht="16.5" customHeight="1" x14ac:dyDescent="0.2">
      <c r="A22" s="53" t="s">
        <v>156</v>
      </c>
      <c r="B22" s="1078" t="s">
        <v>26</v>
      </c>
      <c r="C22" s="1079"/>
      <c r="D22" s="1079"/>
      <c r="E22" s="1079"/>
      <c r="F22" s="1079"/>
      <c r="G22" s="1080"/>
      <c r="H22" s="355" t="s">
        <v>27</v>
      </c>
      <c r="I22" s="1078" t="s">
        <v>28</v>
      </c>
      <c r="J22" s="1079"/>
      <c r="K22" s="1079"/>
      <c r="L22" s="1080"/>
    </row>
    <row r="23" spans="1:12" ht="16.5" customHeight="1" x14ac:dyDescent="0.2">
      <c r="A23" s="248"/>
      <c r="B23" s="187" t="s">
        <v>157</v>
      </c>
      <c r="C23" s="1287" t="s">
        <v>218</v>
      </c>
      <c r="D23" s="1287"/>
      <c r="E23" s="1287"/>
      <c r="F23" s="1287"/>
      <c r="G23" s="1288"/>
      <c r="H23" s="30"/>
      <c r="I23" s="1510"/>
      <c r="J23" s="1511"/>
      <c r="K23" s="1511"/>
      <c r="L23" s="1512"/>
    </row>
    <row r="24" spans="1:12" ht="16.5" customHeight="1" x14ac:dyDescent="0.2">
      <c r="A24" s="265"/>
      <c r="B24" s="30"/>
      <c r="C24" s="1230" t="s">
        <v>225</v>
      </c>
      <c r="D24" s="1230"/>
      <c r="E24" s="1230"/>
      <c r="F24" s="1230"/>
      <c r="G24" s="1131"/>
      <c r="H24" s="30" t="s">
        <v>301</v>
      </c>
      <c r="I24" s="2000" t="s">
        <v>1503</v>
      </c>
      <c r="J24" s="2001"/>
      <c r="K24" s="2001"/>
      <c r="L24" s="2002"/>
    </row>
    <row r="25" spans="1:12" ht="16.5" customHeight="1" x14ac:dyDescent="0.2">
      <c r="A25" s="265"/>
      <c r="B25" s="30"/>
      <c r="C25" s="1116" t="s">
        <v>1504</v>
      </c>
      <c r="D25" s="1116"/>
      <c r="E25" s="1116"/>
      <c r="F25" s="1116"/>
      <c r="G25" s="1117"/>
      <c r="H25" s="30"/>
      <c r="I25" s="2000" t="s">
        <v>1505</v>
      </c>
      <c r="J25" s="2001"/>
      <c r="K25" s="2001"/>
      <c r="L25" s="2002"/>
    </row>
    <row r="26" spans="1:12" ht="16.5" customHeight="1" x14ac:dyDescent="0.2">
      <c r="A26" s="265"/>
      <c r="B26" s="30"/>
      <c r="C26" s="1116"/>
      <c r="D26" s="1116"/>
      <c r="E26" s="1116"/>
      <c r="F26" s="1116"/>
      <c r="G26" s="1117"/>
      <c r="H26" s="30"/>
      <c r="I26" s="2000" t="s">
        <v>1506</v>
      </c>
      <c r="J26" s="2001"/>
      <c r="K26" s="2001"/>
      <c r="L26" s="2002"/>
    </row>
    <row r="27" spans="1:12" ht="16.5" customHeight="1" x14ac:dyDescent="0.2">
      <c r="A27" s="265"/>
      <c r="B27" s="30"/>
      <c r="C27" s="1116"/>
      <c r="D27" s="1116"/>
      <c r="E27" s="1116"/>
      <c r="F27" s="1116"/>
      <c r="G27" s="1117"/>
      <c r="H27" s="30"/>
      <c r="I27" s="2000" t="s">
        <v>1507</v>
      </c>
      <c r="J27" s="2001"/>
      <c r="K27" s="2001"/>
      <c r="L27" s="2002"/>
    </row>
    <row r="28" spans="1:12" ht="16.5" customHeight="1" x14ac:dyDescent="0.2">
      <c r="A28" s="265"/>
      <c r="B28" s="30"/>
      <c r="C28" s="1116"/>
      <c r="D28" s="1116"/>
      <c r="E28" s="1116"/>
      <c r="F28" s="1116"/>
      <c r="G28" s="1117"/>
      <c r="H28" s="30"/>
      <c r="I28" s="2000" t="s">
        <v>1508</v>
      </c>
      <c r="J28" s="2001"/>
      <c r="K28" s="2001"/>
      <c r="L28" s="2002"/>
    </row>
    <row r="29" spans="1:12" ht="16.5" customHeight="1" x14ac:dyDescent="0.2">
      <c r="A29" s="265"/>
      <c r="B29" s="30"/>
      <c r="C29" s="1116"/>
      <c r="D29" s="1116"/>
      <c r="E29" s="1116"/>
      <c r="F29" s="1116"/>
      <c r="G29" s="1117"/>
      <c r="H29" s="30"/>
      <c r="I29" s="2000" t="s">
        <v>1509</v>
      </c>
      <c r="J29" s="2001"/>
      <c r="K29" s="2001"/>
      <c r="L29" s="2002"/>
    </row>
    <row r="30" spans="1:12" ht="16.5" customHeight="1" x14ac:dyDescent="0.2">
      <c r="A30" s="265"/>
      <c r="B30" s="30"/>
      <c r="C30" s="423"/>
      <c r="D30" s="423"/>
      <c r="E30" s="423"/>
      <c r="F30" s="423"/>
      <c r="G30" s="363"/>
      <c r="H30" s="30"/>
      <c r="I30" s="2000" t="s">
        <v>1510</v>
      </c>
      <c r="J30" s="2003"/>
      <c r="K30" s="2003"/>
      <c r="L30" s="2004"/>
    </row>
    <row r="31" spans="1:12" ht="16.5" customHeight="1" x14ac:dyDescent="0.2">
      <c r="A31" s="265"/>
      <c r="B31" s="30"/>
      <c r="C31" s="423"/>
      <c r="D31" s="423"/>
      <c r="E31" s="423"/>
      <c r="F31" s="423"/>
      <c r="G31" s="363"/>
      <c r="H31" s="30"/>
      <c r="I31" s="2000" t="s">
        <v>1511</v>
      </c>
      <c r="J31" s="2001"/>
      <c r="K31" s="2001"/>
      <c r="L31" s="2002"/>
    </row>
    <row r="32" spans="1:12" ht="16.5" customHeight="1" x14ac:dyDescent="0.2">
      <c r="A32" s="265"/>
      <c r="B32" s="30"/>
      <c r="C32" s="423"/>
      <c r="D32" s="423"/>
      <c r="E32" s="423"/>
      <c r="F32" s="423"/>
      <c r="G32" s="363"/>
      <c r="H32" s="30"/>
      <c r="I32" s="2000" t="s">
        <v>1512</v>
      </c>
      <c r="J32" s="2001"/>
      <c r="K32" s="2001"/>
      <c r="L32" s="2002"/>
    </row>
    <row r="33" spans="1:12" ht="16.5" customHeight="1" x14ac:dyDescent="0.2">
      <c r="A33" s="399"/>
      <c r="B33" s="32"/>
      <c r="C33" s="1541"/>
      <c r="D33" s="1541"/>
      <c r="E33" s="1541"/>
      <c r="F33" s="1541"/>
      <c r="G33" s="1542"/>
      <c r="H33" s="32"/>
      <c r="I33" s="1887" t="s">
        <v>1033</v>
      </c>
      <c r="J33" s="2005"/>
      <c r="K33" s="2005"/>
      <c r="L33" s="2006"/>
    </row>
  </sheetData>
  <mergeCells count="52">
    <mergeCell ref="I30:L30"/>
    <mergeCell ref="I31:L31"/>
    <mergeCell ref="I32:L32"/>
    <mergeCell ref="C33:G33"/>
    <mergeCell ref="I33:L33"/>
    <mergeCell ref="C27:G27"/>
    <mergeCell ref="I27:L27"/>
    <mergeCell ref="C28:G28"/>
    <mergeCell ref="I28:L28"/>
    <mergeCell ref="C29:G29"/>
    <mergeCell ref="I29:L29"/>
    <mergeCell ref="C24:G24"/>
    <mergeCell ref="I24:L24"/>
    <mergeCell ref="C25:G25"/>
    <mergeCell ref="I25:L25"/>
    <mergeCell ref="C26:G26"/>
    <mergeCell ref="I26:L26"/>
    <mergeCell ref="C23:G23"/>
    <mergeCell ref="I23:L23"/>
    <mergeCell ref="B15:G15"/>
    <mergeCell ref="B16:G16"/>
    <mergeCell ref="B17:G17"/>
    <mergeCell ref="B21:C21"/>
    <mergeCell ref="D21:F21"/>
    <mergeCell ref="I21:L21"/>
    <mergeCell ref="B22:G22"/>
    <mergeCell ref="I22:L22"/>
    <mergeCell ref="A18:A20"/>
    <mergeCell ref="B18:C18"/>
    <mergeCell ref="D18:L18"/>
    <mergeCell ref="D19:J19"/>
    <mergeCell ref="B20:C20"/>
    <mergeCell ref="D20:L20"/>
    <mergeCell ref="B12:D12"/>
    <mergeCell ref="E12:F12"/>
    <mergeCell ref="B13:D13"/>
    <mergeCell ref="E13:F13"/>
    <mergeCell ref="B14:D14"/>
    <mergeCell ref="E14:F14"/>
    <mergeCell ref="B9:C9"/>
    <mergeCell ref="D9:L9"/>
    <mergeCell ref="B10:C10"/>
    <mergeCell ref="D10:L10"/>
    <mergeCell ref="B11:D11"/>
    <mergeCell ref="E11:F11"/>
    <mergeCell ref="B8:C8"/>
    <mergeCell ref="D8:L8"/>
    <mergeCell ref="A1:L1"/>
    <mergeCell ref="A3:J3"/>
    <mergeCell ref="A5:L5"/>
    <mergeCell ref="B6:L6"/>
    <mergeCell ref="A7:L7"/>
  </mergeCells>
  <phoneticPr fontId="3"/>
  <printOptions horizontalCentered="1"/>
  <pageMargins left="0.59055118110236227" right="0.59055118110236227" top="0.59055118110236227" bottom="0.59055118110236227" header="0.39370078740157483" footer="0.39370078740157483"/>
  <pageSetup paperSize="9" scale="98" fitToWidth="0" fitToHeight="0" orientation="portrait" r:id="rId1"/>
  <headerFooter alignWithMargins="0"/>
  <colBreaks count="1" manualBreakCount="1">
    <brk id="12" max="98"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BF3EC-47EA-458E-B38F-9001315323ED}">
  <sheetPr>
    <tabColor theme="8" tint="0.59999389629810485"/>
  </sheetPr>
  <dimension ref="A1:M54"/>
  <sheetViews>
    <sheetView view="pageBreakPreview" zoomScaleNormal="130" zoomScaleSheetLayoutView="100" workbookViewId="0">
      <selection activeCell="I37" sqref="I37:L37"/>
    </sheetView>
  </sheetViews>
  <sheetFormatPr defaultColWidth="9" defaultRowHeight="13.2" x14ac:dyDescent="0.2"/>
  <cols>
    <col min="1" max="1" width="17.6640625" style="217" customWidth="1"/>
    <col min="2" max="5" width="3.33203125" style="217" customWidth="1"/>
    <col min="6" max="6" width="6.33203125" style="217" customWidth="1"/>
    <col min="7" max="12" width="9.109375" style="217" customWidth="1"/>
    <col min="13" max="13" width="9.44140625" style="217" customWidth="1"/>
    <col min="14" max="14" width="6.3320312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13" ht="18" customHeight="1" x14ac:dyDescent="0.2">
      <c r="A1" s="1060" t="s">
        <v>0</v>
      </c>
      <c r="B1" s="1060"/>
      <c r="C1" s="1060"/>
      <c r="D1" s="1060"/>
      <c r="E1" s="1060"/>
      <c r="F1" s="1060"/>
      <c r="G1" s="1060"/>
      <c r="H1" s="1060"/>
      <c r="I1" s="1060"/>
      <c r="J1" s="1060"/>
      <c r="K1" s="1060"/>
      <c r="L1" s="1060"/>
    </row>
    <row r="2" spans="1:13" ht="18" customHeight="1" x14ac:dyDescent="0.2"/>
    <row r="3" spans="1:13" ht="18" customHeight="1" x14ac:dyDescent="0.2">
      <c r="A3" s="218" t="s">
        <v>1513</v>
      </c>
      <c r="B3" s="218"/>
      <c r="C3" s="218"/>
      <c r="D3" s="218"/>
      <c r="E3" s="218"/>
      <c r="F3" s="218"/>
      <c r="G3" s="218"/>
      <c r="H3" s="218"/>
      <c r="I3" s="218"/>
      <c r="J3" s="218"/>
      <c r="K3" s="218"/>
      <c r="L3" s="3"/>
    </row>
    <row r="4" spans="1:13" ht="16.5" customHeight="1" x14ac:dyDescent="0.2">
      <c r="A4" s="618"/>
      <c r="B4" s="618"/>
      <c r="C4" s="618"/>
      <c r="D4" s="618"/>
      <c r="E4" s="618"/>
      <c r="F4" s="618"/>
      <c r="G4" s="618"/>
      <c r="H4" s="618"/>
      <c r="I4" s="618"/>
      <c r="J4" s="618"/>
      <c r="K4" s="618"/>
      <c r="L4" s="618"/>
    </row>
    <row r="5" spans="1:13" ht="16.5" customHeight="1" x14ac:dyDescent="0.2">
      <c r="A5" s="1062" t="s">
        <v>2</v>
      </c>
      <c r="B5" s="1063"/>
      <c r="C5" s="1063"/>
      <c r="D5" s="1063"/>
      <c r="E5" s="1063"/>
      <c r="F5" s="1063"/>
      <c r="G5" s="1063"/>
      <c r="H5" s="1063"/>
      <c r="I5" s="1063"/>
      <c r="J5" s="1063"/>
      <c r="K5" s="1063"/>
      <c r="L5" s="1064"/>
    </row>
    <row r="6" spans="1:13" ht="16.5" customHeight="1" x14ac:dyDescent="0.2">
      <c r="A6" s="347" t="s">
        <v>3</v>
      </c>
      <c r="B6" s="1083" t="s">
        <v>1514</v>
      </c>
      <c r="C6" s="1095"/>
      <c r="D6" s="1095"/>
      <c r="E6" s="1095"/>
      <c r="F6" s="1095"/>
      <c r="G6" s="1095"/>
      <c r="H6" s="1095"/>
      <c r="I6" s="1095"/>
      <c r="J6" s="1095"/>
      <c r="K6" s="1095"/>
      <c r="L6" s="1255"/>
      <c r="M6" s="217" t="s">
        <v>5</v>
      </c>
    </row>
    <row r="7" spans="1:13" ht="21" customHeight="1" x14ac:dyDescent="0.2">
      <c r="A7" s="359"/>
      <c r="B7" s="1084"/>
      <c r="C7" s="1256"/>
      <c r="D7" s="1256"/>
      <c r="E7" s="1256"/>
      <c r="F7" s="1256"/>
      <c r="G7" s="1256"/>
      <c r="H7" s="1256"/>
      <c r="I7" s="1256"/>
      <c r="J7" s="1256"/>
      <c r="K7" s="1256"/>
      <c r="L7" s="1257"/>
    </row>
    <row r="8" spans="1:13" ht="16.5" customHeight="1" x14ac:dyDescent="0.2">
      <c r="A8" s="1071" t="s">
        <v>6</v>
      </c>
      <c r="B8" s="1072"/>
      <c r="C8" s="1072"/>
      <c r="D8" s="1072"/>
      <c r="E8" s="1072"/>
      <c r="F8" s="1072"/>
      <c r="G8" s="1072"/>
      <c r="H8" s="1072"/>
      <c r="I8" s="1072"/>
      <c r="J8" s="1072"/>
      <c r="K8" s="1072"/>
      <c r="L8" s="1073"/>
    </row>
    <row r="9" spans="1:13" ht="48" customHeight="1" x14ac:dyDescent="0.2">
      <c r="A9" s="75" t="s">
        <v>1515</v>
      </c>
      <c r="B9" s="1547" t="s">
        <v>1516</v>
      </c>
      <c r="C9" s="1548"/>
      <c r="D9" s="1548"/>
      <c r="E9" s="1548"/>
      <c r="F9" s="1548"/>
      <c r="G9" s="1548"/>
      <c r="H9" s="1548"/>
      <c r="I9" s="1548"/>
      <c r="J9" s="1548"/>
      <c r="K9" s="1548"/>
      <c r="L9" s="1549"/>
    </row>
    <row r="10" spans="1:13" ht="16.5" customHeight="1" x14ac:dyDescent="0.2">
      <c r="A10" s="53" t="s">
        <v>146</v>
      </c>
      <c r="B10" s="1074"/>
      <c r="C10" s="1075"/>
      <c r="D10" s="1076"/>
      <c r="E10" s="1078" t="s">
        <v>9</v>
      </c>
      <c r="F10" s="1080"/>
      <c r="G10" s="52" t="s">
        <v>10</v>
      </c>
      <c r="H10" s="52" t="s">
        <v>148</v>
      </c>
      <c r="I10" s="355" t="s">
        <v>149</v>
      </c>
      <c r="J10" s="460"/>
      <c r="K10" s="263"/>
      <c r="L10" s="264"/>
    </row>
    <row r="11" spans="1:13" ht="16.5" customHeight="1" x14ac:dyDescent="0.2">
      <c r="A11" s="248"/>
      <c r="B11" s="1078" t="s">
        <v>11</v>
      </c>
      <c r="C11" s="1079"/>
      <c r="D11" s="1080"/>
      <c r="E11" s="2007">
        <f>H11+I11</f>
        <v>183</v>
      </c>
      <c r="F11" s="2008"/>
      <c r="G11" s="569">
        <v>126</v>
      </c>
      <c r="H11" s="569">
        <v>122</v>
      </c>
      <c r="I11" s="619">
        <v>61</v>
      </c>
      <c r="J11" s="462"/>
      <c r="K11" s="266"/>
      <c r="L11" s="388"/>
    </row>
    <row r="12" spans="1:13" ht="16.5" customHeight="1" x14ac:dyDescent="0.2">
      <c r="A12" s="248"/>
      <c r="B12" s="1078" t="s">
        <v>12</v>
      </c>
      <c r="C12" s="1079"/>
      <c r="D12" s="1080"/>
      <c r="E12" s="2007">
        <f>H12+I12</f>
        <v>164</v>
      </c>
      <c r="F12" s="2008"/>
      <c r="G12" s="569">
        <v>100</v>
      </c>
      <c r="H12" s="569">
        <v>105</v>
      </c>
      <c r="I12" s="619">
        <v>59</v>
      </c>
      <c r="J12" s="462"/>
      <c r="K12" s="266"/>
      <c r="L12" s="388"/>
    </row>
    <row r="13" spans="1:13" ht="16.5" customHeight="1" x14ac:dyDescent="0.2">
      <c r="A13" s="248"/>
      <c r="B13" s="1101" t="s">
        <v>13</v>
      </c>
      <c r="C13" s="1102"/>
      <c r="D13" s="1103"/>
      <c r="E13" s="1383">
        <f>E12/E11*100</f>
        <v>89.617486338797818</v>
      </c>
      <c r="F13" s="1384"/>
      <c r="G13" s="349">
        <f>G12/G11*100</f>
        <v>79.365079365079367</v>
      </c>
      <c r="H13" s="349">
        <f>H12/H11*100</f>
        <v>86.065573770491795</v>
      </c>
      <c r="I13" s="517">
        <f>I12/I11*100</f>
        <v>96.721311475409834</v>
      </c>
      <c r="J13" s="462"/>
      <c r="K13" s="266"/>
      <c r="L13" s="388"/>
    </row>
    <row r="14" spans="1:13" ht="16.5" customHeight="1" x14ac:dyDescent="0.2">
      <c r="A14" s="248"/>
      <c r="B14" s="265"/>
      <c r="C14" s="266"/>
      <c r="D14" s="266"/>
      <c r="E14" s="266"/>
      <c r="F14" s="266"/>
      <c r="G14" s="266"/>
      <c r="H14" s="266"/>
      <c r="I14" s="266"/>
      <c r="J14" s="266"/>
      <c r="K14" s="266"/>
      <c r="L14" s="388"/>
    </row>
    <row r="15" spans="1:13" ht="16.5" customHeight="1" x14ac:dyDescent="0.2">
      <c r="A15" s="248"/>
      <c r="B15" s="1074"/>
      <c r="C15" s="1075"/>
      <c r="D15" s="1075"/>
      <c r="E15" s="1075"/>
      <c r="F15" s="1075"/>
      <c r="G15" s="1076"/>
      <c r="H15" s="52" t="s">
        <v>14</v>
      </c>
      <c r="I15" s="52" t="s">
        <v>10</v>
      </c>
      <c r="J15" s="52" t="s">
        <v>15</v>
      </c>
      <c r="K15" s="266"/>
      <c r="L15" s="388"/>
    </row>
    <row r="16" spans="1:13" ht="16.5" customHeight="1" x14ac:dyDescent="0.2">
      <c r="A16" s="248"/>
      <c r="B16" s="1105" t="s">
        <v>135</v>
      </c>
      <c r="C16" s="1106"/>
      <c r="D16" s="1106"/>
      <c r="E16" s="1106"/>
      <c r="F16" s="1106"/>
      <c r="G16" s="1107"/>
      <c r="H16" s="470">
        <f>0.86832298136646*100</f>
        <v>86.832298136646003</v>
      </c>
      <c r="I16" s="470">
        <v>86.7</v>
      </c>
      <c r="J16" s="454">
        <f>H16-I16</f>
        <v>0.13229813664599988</v>
      </c>
      <c r="K16" s="266"/>
      <c r="L16" s="388"/>
    </row>
    <row r="17" spans="1:12" ht="16.5" customHeight="1" x14ac:dyDescent="0.2">
      <c r="A17" s="392"/>
      <c r="B17" s="1108" t="s">
        <v>136</v>
      </c>
      <c r="C17" s="1109"/>
      <c r="D17" s="1109"/>
      <c r="E17" s="1109"/>
      <c r="F17" s="1109"/>
      <c r="G17" s="1110"/>
      <c r="H17" s="470">
        <v>4.2719512195121947</v>
      </c>
      <c r="I17" s="470">
        <v>4.5</v>
      </c>
      <c r="J17" s="454">
        <f>H17-I17</f>
        <v>-0.2280487804878053</v>
      </c>
      <c r="K17" s="393"/>
      <c r="L17" s="394"/>
    </row>
    <row r="18" spans="1:12" s="21" customFormat="1" ht="16.5" customHeight="1" x14ac:dyDescent="0.2">
      <c r="A18" s="1083" t="s">
        <v>18</v>
      </c>
      <c r="B18" s="1085" t="s">
        <v>19</v>
      </c>
      <c r="C18" s="1086"/>
      <c r="D18" s="1498" t="s">
        <v>1517</v>
      </c>
      <c r="E18" s="1499"/>
      <c r="F18" s="1499"/>
      <c r="G18" s="1499"/>
      <c r="H18" s="1499"/>
      <c r="I18" s="1499"/>
      <c r="J18" s="1499"/>
      <c r="K18" s="1499"/>
      <c r="L18" s="1500"/>
    </row>
    <row r="19" spans="1:12" s="21" customFormat="1" ht="16.2" customHeight="1" x14ac:dyDescent="0.2">
      <c r="A19" s="1238"/>
      <c r="B19" s="340"/>
      <c r="C19" s="341"/>
      <c r="D19" s="1844" t="s">
        <v>1389</v>
      </c>
      <c r="E19" s="1845"/>
      <c r="F19" s="1845"/>
      <c r="G19" s="1845"/>
      <c r="H19" s="1845"/>
      <c r="I19" s="1845"/>
      <c r="J19" s="1845"/>
      <c r="K19" s="1845"/>
      <c r="L19" s="1846"/>
    </row>
    <row r="20" spans="1:12" ht="15.6" customHeight="1" x14ac:dyDescent="0.2">
      <c r="A20" s="1084"/>
      <c r="B20" s="1090" t="s">
        <v>20</v>
      </c>
      <c r="C20" s="1091"/>
      <c r="D20" s="1273" t="s">
        <v>1518</v>
      </c>
      <c r="E20" s="1274"/>
      <c r="F20" s="1274"/>
      <c r="G20" s="1274"/>
      <c r="H20" s="1274"/>
      <c r="I20" s="1274"/>
      <c r="J20" s="1274"/>
      <c r="K20" s="1274"/>
      <c r="L20" s="1275"/>
    </row>
    <row r="21" spans="1:12" ht="16.5" customHeight="1" x14ac:dyDescent="0.2">
      <c r="A21" s="75" t="s">
        <v>21</v>
      </c>
      <c r="B21" s="1077" t="s">
        <v>22</v>
      </c>
      <c r="C21" s="1077"/>
      <c r="D21" s="1503" t="s">
        <v>196</v>
      </c>
      <c r="E21" s="1504"/>
      <c r="F21" s="1505"/>
      <c r="G21" s="52" t="s">
        <v>23</v>
      </c>
      <c r="H21" s="459" t="s">
        <v>1519</v>
      </c>
      <c r="I21" s="1114" t="s">
        <v>24</v>
      </c>
      <c r="J21" s="1114"/>
      <c r="K21" s="1114"/>
      <c r="L21" s="1114"/>
    </row>
    <row r="22" spans="1:12" ht="16.5" customHeight="1" x14ac:dyDescent="0.2">
      <c r="A22" s="53" t="s">
        <v>25</v>
      </c>
      <c r="B22" s="1078" t="s">
        <v>26</v>
      </c>
      <c r="C22" s="1079"/>
      <c r="D22" s="1079"/>
      <c r="E22" s="1079"/>
      <c r="F22" s="1079"/>
      <c r="G22" s="1080"/>
      <c r="H22" s="355" t="s">
        <v>27</v>
      </c>
      <c r="I22" s="1078" t="s">
        <v>28</v>
      </c>
      <c r="J22" s="1079"/>
      <c r="K22" s="1079"/>
      <c r="L22" s="1080"/>
    </row>
    <row r="23" spans="1:12" ht="16.5" customHeight="1" x14ac:dyDescent="0.2">
      <c r="A23" s="248"/>
      <c r="B23" s="187" t="s">
        <v>29</v>
      </c>
      <c r="C23" s="2009" t="s">
        <v>30</v>
      </c>
      <c r="D23" s="2009"/>
      <c r="E23" s="2009"/>
      <c r="F23" s="2009"/>
      <c r="G23" s="1914"/>
      <c r="H23" s="143"/>
      <c r="I23" s="2010"/>
      <c r="J23" s="2010"/>
      <c r="K23" s="2010"/>
      <c r="L23" s="2010"/>
    </row>
    <row r="24" spans="1:12" ht="15" customHeight="1" x14ac:dyDescent="0.2">
      <c r="A24" s="265"/>
      <c r="B24" s="30"/>
      <c r="C24" s="1518" t="s">
        <v>35</v>
      </c>
      <c r="D24" s="1518"/>
      <c r="E24" s="1518"/>
      <c r="F24" s="1518"/>
      <c r="G24" s="1325"/>
      <c r="H24" s="142" t="s">
        <v>1519</v>
      </c>
      <c r="I24" s="1811" t="s">
        <v>1520</v>
      </c>
      <c r="J24" s="1812"/>
      <c r="K24" s="1812"/>
      <c r="L24" s="1813"/>
    </row>
    <row r="25" spans="1:12" ht="15" customHeight="1" x14ac:dyDescent="0.2">
      <c r="A25" s="265"/>
      <c r="B25" s="30"/>
      <c r="C25" s="1805" t="s">
        <v>1521</v>
      </c>
      <c r="D25" s="1805"/>
      <c r="E25" s="1805"/>
      <c r="F25" s="1805"/>
      <c r="G25" s="1329"/>
      <c r="H25" s="142"/>
      <c r="I25" s="1536" t="s">
        <v>1752</v>
      </c>
      <c r="J25" s="1537"/>
      <c r="K25" s="1537"/>
      <c r="L25" s="1538"/>
    </row>
    <row r="26" spans="1:12" ht="18" customHeight="1" x14ac:dyDescent="0.2">
      <c r="A26" s="265"/>
      <c r="B26" s="30"/>
      <c r="C26" s="464"/>
      <c r="D26" s="464"/>
      <c r="E26" s="464"/>
      <c r="F26" s="464"/>
      <c r="G26" s="464"/>
      <c r="H26" s="142"/>
      <c r="I26" s="1536"/>
      <c r="J26" s="1537"/>
      <c r="K26" s="1537"/>
      <c r="L26" s="1538"/>
    </row>
    <row r="27" spans="1:12" ht="32.25" customHeight="1" x14ac:dyDescent="0.2">
      <c r="A27" s="265"/>
      <c r="B27" s="30"/>
      <c r="C27" s="1806"/>
      <c r="D27" s="1806"/>
      <c r="E27" s="1806"/>
      <c r="F27" s="1806"/>
      <c r="G27" s="1807"/>
      <c r="H27" s="142"/>
      <c r="I27" s="2011" t="s">
        <v>1522</v>
      </c>
      <c r="J27" s="2011"/>
      <c r="K27" s="2011"/>
      <c r="L27" s="2011"/>
    </row>
    <row r="28" spans="1:12" ht="32.25" customHeight="1" x14ac:dyDescent="0.2">
      <c r="A28" s="265"/>
      <c r="B28" s="30"/>
      <c r="C28" s="1806"/>
      <c r="D28" s="1806"/>
      <c r="E28" s="1806"/>
      <c r="F28" s="1806"/>
      <c r="G28" s="1807"/>
      <c r="H28" s="142"/>
      <c r="I28" s="2011" t="s">
        <v>1523</v>
      </c>
      <c r="J28" s="2011"/>
      <c r="K28" s="2011"/>
      <c r="L28" s="2011"/>
    </row>
    <row r="29" spans="1:12" ht="18" customHeight="1" x14ac:dyDescent="0.2">
      <c r="A29" s="265"/>
      <c r="B29" s="30"/>
      <c r="C29" s="1806"/>
      <c r="D29" s="1806"/>
      <c r="E29" s="1806"/>
      <c r="F29" s="1806"/>
      <c r="G29" s="1807"/>
      <c r="H29" s="142"/>
      <c r="I29" s="2011" t="s">
        <v>1524</v>
      </c>
      <c r="J29" s="2011"/>
      <c r="K29" s="2011"/>
      <c r="L29" s="2011"/>
    </row>
    <row r="30" spans="1:12" ht="18" customHeight="1" x14ac:dyDescent="0.2">
      <c r="A30" s="265"/>
      <c r="B30" s="30"/>
      <c r="C30" s="1116"/>
      <c r="D30" s="1116"/>
      <c r="E30" s="1116"/>
      <c r="F30" s="1116"/>
      <c r="G30" s="1117"/>
      <c r="H30" s="142"/>
      <c r="I30" s="2011" t="s">
        <v>841</v>
      </c>
      <c r="J30" s="2011"/>
      <c r="K30" s="2011"/>
      <c r="L30" s="2011"/>
    </row>
    <row r="31" spans="1:12" ht="16.5" customHeight="1" x14ac:dyDescent="0.2">
      <c r="A31" s="265"/>
      <c r="B31" s="30"/>
      <c r="C31" s="1116"/>
      <c r="D31" s="1116"/>
      <c r="E31" s="1116"/>
      <c r="F31" s="1116"/>
      <c r="G31" s="1117"/>
      <c r="H31" s="30"/>
      <c r="I31" s="1624"/>
      <c r="J31" s="1624"/>
      <c r="K31" s="1624"/>
      <c r="L31" s="1624"/>
    </row>
    <row r="32" spans="1:12" ht="16.5" customHeight="1" x14ac:dyDescent="0.2">
      <c r="A32" s="399"/>
      <c r="B32" s="32"/>
      <c r="C32" s="1541"/>
      <c r="D32" s="1541"/>
      <c r="E32" s="1541"/>
      <c r="F32" s="1541"/>
      <c r="G32" s="1542"/>
      <c r="H32" s="32"/>
      <c r="I32" s="1793"/>
      <c r="J32" s="1793"/>
      <c r="K32" s="1793"/>
      <c r="L32" s="1793"/>
    </row>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39"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sheetData>
  <mergeCells count="45">
    <mergeCell ref="C31:G31"/>
    <mergeCell ref="I31:L31"/>
    <mergeCell ref="C32:G32"/>
    <mergeCell ref="I32:L32"/>
    <mergeCell ref="C28:G28"/>
    <mergeCell ref="I28:L28"/>
    <mergeCell ref="C29:G29"/>
    <mergeCell ref="I29:L29"/>
    <mergeCell ref="C30:G30"/>
    <mergeCell ref="I30:L30"/>
    <mergeCell ref="C24:G24"/>
    <mergeCell ref="I24:L24"/>
    <mergeCell ref="C25:G25"/>
    <mergeCell ref="I25:L26"/>
    <mergeCell ref="C27:G27"/>
    <mergeCell ref="I27:L27"/>
    <mergeCell ref="C23:G23"/>
    <mergeCell ref="I23:L23"/>
    <mergeCell ref="B15:G15"/>
    <mergeCell ref="B16:G16"/>
    <mergeCell ref="B17:G17"/>
    <mergeCell ref="B21:C21"/>
    <mergeCell ref="D21:F21"/>
    <mergeCell ref="I21:L21"/>
    <mergeCell ref="B22:G22"/>
    <mergeCell ref="I22:L22"/>
    <mergeCell ref="A18:A20"/>
    <mergeCell ref="B18:C18"/>
    <mergeCell ref="D18:L18"/>
    <mergeCell ref="D19:L19"/>
    <mergeCell ref="B20:C20"/>
    <mergeCell ref="D20:L20"/>
    <mergeCell ref="B11:D11"/>
    <mergeCell ref="E11:F11"/>
    <mergeCell ref="B12:D12"/>
    <mergeCell ref="E12:F12"/>
    <mergeCell ref="B13:D13"/>
    <mergeCell ref="E13:F13"/>
    <mergeCell ref="B10:D10"/>
    <mergeCell ref="E10:F10"/>
    <mergeCell ref="A1:L1"/>
    <mergeCell ref="A5:L5"/>
    <mergeCell ref="B6:L7"/>
    <mergeCell ref="A8:L8"/>
    <mergeCell ref="B9:L9"/>
  </mergeCells>
  <phoneticPr fontId="3"/>
  <conditionalFormatting sqref="E11:F11">
    <cfRule type="cellIs" dxfId="30" priority="10" operator="lessThanOrEqual">
      <formula>0</formula>
    </cfRule>
  </conditionalFormatting>
  <conditionalFormatting sqref="H16">
    <cfRule type="cellIs" dxfId="29" priority="9" operator="lessThanOrEqual">
      <formula>0</formula>
    </cfRule>
  </conditionalFormatting>
  <conditionalFormatting sqref="H17">
    <cfRule type="cellIs" dxfId="28" priority="8" operator="lessThanOrEqual">
      <formula>0</formula>
    </cfRule>
  </conditionalFormatting>
  <conditionalFormatting sqref="E13:F13">
    <cfRule type="cellIs" dxfId="27" priority="6" operator="lessThanOrEqual">
      <formula>0</formula>
    </cfRule>
  </conditionalFormatting>
  <conditionalFormatting sqref="G13:H13">
    <cfRule type="cellIs" dxfId="26" priority="5" operator="lessThanOrEqual">
      <formula>0</formula>
    </cfRule>
  </conditionalFormatting>
  <conditionalFormatting sqref="E12:F12">
    <cfRule type="cellIs" dxfId="25" priority="3" operator="lessThanOrEqual">
      <formula>0</formula>
    </cfRule>
  </conditionalFormatting>
  <conditionalFormatting sqref="I16">
    <cfRule type="cellIs" dxfId="24" priority="2" operator="lessThanOrEqual">
      <formula>0</formula>
    </cfRule>
  </conditionalFormatting>
  <conditionalFormatting sqref="I17">
    <cfRule type="cellIs" dxfId="23" priority="1" operator="lessThanOrEqual">
      <formula>0</formula>
    </cfRule>
  </conditionalFormatting>
  <printOptions horizontalCentered="1"/>
  <pageMargins left="0.59055118110236227" right="0.59055118110236227" top="0.74803149606299213" bottom="0.39370078740157483" header="0.31496062992125984" footer="0.31496062992125984"/>
  <pageSetup paperSize="9" scale="99"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1F7F9-DD66-4AC9-92D3-96F3CD663470}">
  <sheetPr>
    <tabColor theme="8" tint="0.59999389629810485"/>
  </sheetPr>
  <dimension ref="A1:Z41"/>
  <sheetViews>
    <sheetView view="pageBreakPreview" zoomScaleNormal="130" zoomScaleSheetLayoutView="100" workbookViewId="0">
      <selection activeCell="I37" sqref="I37:L37"/>
    </sheetView>
  </sheetViews>
  <sheetFormatPr defaultColWidth="9" defaultRowHeight="13.2" x14ac:dyDescent="0.2"/>
  <cols>
    <col min="1" max="1" width="17.6640625" style="217" customWidth="1"/>
    <col min="2" max="5" width="3.33203125" style="217" customWidth="1"/>
    <col min="6" max="6" width="6.33203125" style="217" customWidth="1"/>
    <col min="7" max="12" width="9.109375" style="217" customWidth="1"/>
    <col min="13" max="13" width="9" style="217"/>
    <col min="14" max="14" width="6.3320312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20" ht="18" customHeight="1" x14ac:dyDescent="0.2">
      <c r="A1" s="1060" t="s">
        <v>338</v>
      </c>
      <c r="B1" s="1060"/>
      <c r="C1" s="1060"/>
      <c r="D1" s="1060"/>
      <c r="E1" s="1060"/>
      <c r="F1" s="1060"/>
      <c r="G1" s="1060"/>
      <c r="H1" s="1060"/>
      <c r="I1" s="1060"/>
      <c r="J1" s="1060"/>
      <c r="K1" s="1060"/>
      <c r="L1" s="1060"/>
    </row>
    <row r="2" spans="1:20" ht="18" customHeight="1" x14ac:dyDescent="0.2"/>
    <row r="3" spans="1:20" ht="18" customHeight="1" x14ac:dyDescent="0.2">
      <c r="A3" s="1061" t="s">
        <v>1003</v>
      </c>
      <c r="B3" s="1061"/>
      <c r="C3" s="1061"/>
      <c r="D3" s="1061"/>
      <c r="E3" s="1061"/>
      <c r="F3" s="1061"/>
      <c r="G3" s="1061"/>
      <c r="H3" s="1061"/>
      <c r="I3" s="1061"/>
      <c r="J3" s="1061"/>
      <c r="K3" s="218"/>
      <c r="L3" s="3"/>
    </row>
    <row r="4" spans="1:20" ht="16.5" customHeight="1" x14ac:dyDescent="0.2"/>
    <row r="5" spans="1:20" ht="16.5" customHeight="1" x14ac:dyDescent="0.2">
      <c r="A5" s="1062" t="s">
        <v>2</v>
      </c>
      <c r="B5" s="1063"/>
      <c r="C5" s="1063"/>
      <c r="D5" s="1063"/>
      <c r="E5" s="1063"/>
      <c r="F5" s="1063"/>
      <c r="G5" s="1063"/>
      <c r="H5" s="1063"/>
      <c r="I5" s="1063"/>
      <c r="J5" s="1063"/>
      <c r="K5" s="1063"/>
      <c r="L5" s="1064"/>
    </row>
    <row r="6" spans="1:20" ht="16.5" customHeight="1" x14ac:dyDescent="0.2">
      <c r="A6" s="347" t="s">
        <v>3</v>
      </c>
      <c r="B6" s="1083" t="s">
        <v>1004</v>
      </c>
      <c r="C6" s="1095"/>
      <c r="D6" s="1095"/>
      <c r="E6" s="1095"/>
      <c r="F6" s="1095"/>
      <c r="G6" s="1095"/>
      <c r="H6" s="1095"/>
      <c r="I6" s="1095"/>
      <c r="J6" s="1095"/>
      <c r="K6" s="1095"/>
      <c r="L6" s="1255"/>
      <c r="M6" s="217" t="s">
        <v>5</v>
      </c>
    </row>
    <row r="7" spans="1:20" ht="11.4" customHeight="1" x14ac:dyDescent="0.2">
      <c r="A7" s="359"/>
      <c r="B7" s="1084"/>
      <c r="C7" s="1256"/>
      <c r="D7" s="1256"/>
      <c r="E7" s="1256"/>
      <c r="F7" s="1256"/>
      <c r="G7" s="1256"/>
      <c r="H7" s="1256"/>
      <c r="I7" s="1256"/>
      <c r="J7" s="1256"/>
      <c r="K7" s="1256"/>
      <c r="L7" s="1257"/>
    </row>
    <row r="8" spans="1:20" ht="16.5" customHeight="1" x14ac:dyDescent="0.2">
      <c r="A8" s="1071" t="s">
        <v>6</v>
      </c>
      <c r="B8" s="1072"/>
      <c r="C8" s="1072"/>
      <c r="D8" s="1072"/>
      <c r="E8" s="1072"/>
      <c r="F8" s="1072"/>
      <c r="G8" s="1072"/>
      <c r="H8" s="1072"/>
      <c r="I8" s="1072"/>
      <c r="J8" s="1072"/>
      <c r="K8" s="1072"/>
      <c r="L8" s="1073"/>
    </row>
    <row r="9" spans="1:20" ht="39.6" customHeight="1" x14ac:dyDescent="0.2">
      <c r="A9" s="75" t="s">
        <v>7</v>
      </c>
      <c r="B9" s="1547" t="s">
        <v>1005</v>
      </c>
      <c r="C9" s="1548"/>
      <c r="D9" s="1548"/>
      <c r="E9" s="1548"/>
      <c r="F9" s="1548"/>
      <c r="G9" s="1548"/>
      <c r="H9" s="1548"/>
      <c r="I9" s="1548"/>
      <c r="J9" s="1548"/>
      <c r="K9" s="1548"/>
      <c r="L9" s="1549"/>
    </row>
    <row r="10" spans="1:20" ht="16.5" customHeight="1" x14ac:dyDescent="0.2">
      <c r="A10" s="53" t="s">
        <v>8</v>
      </c>
      <c r="B10" s="1074"/>
      <c r="C10" s="1075"/>
      <c r="D10" s="1076"/>
      <c r="E10" s="1572" t="s">
        <v>9</v>
      </c>
      <c r="F10" s="1573"/>
      <c r="G10" s="52" t="s">
        <v>10</v>
      </c>
      <c r="H10" s="516" t="s">
        <v>1006</v>
      </c>
      <c r="I10" s="516" t="s">
        <v>1007</v>
      </c>
      <c r="J10" s="485" t="s">
        <v>149</v>
      </c>
      <c r="K10" s="263"/>
      <c r="L10" s="264"/>
    </row>
    <row r="11" spans="1:20" ht="16.5" customHeight="1" x14ac:dyDescent="0.2">
      <c r="A11" s="248"/>
      <c r="B11" s="1078" t="s">
        <v>11</v>
      </c>
      <c r="C11" s="1079"/>
      <c r="D11" s="1080"/>
      <c r="E11" s="1228">
        <v>201</v>
      </c>
      <c r="F11" s="1229"/>
      <c r="G11" s="439">
        <v>131</v>
      </c>
      <c r="H11" s="439">
        <v>98</v>
      </c>
      <c r="I11" s="244">
        <v>39</v>
      </c>
      <c r="J11" s="439">
        <v>64</v>
      </c>
      <c r="K11" s="266"/>
      <c r="L11" s="388"/>
    </row>
    <row r="12" spans="1:20" ht="16.5" customHeight="1" x14ac:dyDescent="0.2">
      <c r="A12" s="248"/>
      <c r="B12" s="1078" t="s">
        <v>12</v>
      </c>
      <c r="C12" s="1079"/>
      <c r="D12" s="1080"/>
      <c r="E12" s="1228">
        <v>158</v>
      </c>
      <c r="F12" s="1229"/>
      <c r="G12" s="439">
        <v>88</v>
      </c>
      <c r="H12" s="439">
        <v>75</v>
      </c>
      <c r="I12" s="244">
        <v>29</v>
      </c>
      <c r="J12" s="439">
        <v>54</v>
      </c>
      <c r="K12" s="266"/>
      <c r="L12" s="388"/>
    </row>
    <row r="13" spans="1:20" ht="16.5" customHeight="1" x14ac:dyDescent="0.2">
      <c r="A13" s="248"/>
      <c r="B13" s="1101" t="s">
        <v>13</v>
      </c>
      <c r="C13" s="1102"/>
      <c r="D13" s="1103"/>
      <c r="E13" s="1383">
        <f>E12/E11*100</f>
        <v>78.606965174129357</v>
      </c>
      <c r="F13" s="1384" t="e">
        <f t="shared" ref="F13" si="0">F12/F11*100</f>
        <v>#DIV/0!</v>
      </c>
      <c r="G13" s="15">
        <f>G12/G11*100</f>
        <v>67.175572519083971</v>
      </c>
      <c r="H13" s="15">
        <f>H12/H11*100</f>
        <v>76.530612244897952</v>
      </c>
      <c r="I13" s="15">
        <f t="shared" ref="I13" si="1">I12/I11*100</f>
        <v>74.358974358974365</v>
      </c>
      <c r="J13" s="517">
        <f>J12/J11*100</f>
        <v>84.375</v>
      </c>
      <c r="K13" s="266"/>
      <c r="L13" s="388"/>
    </row>
    <row r="14" spans="1:20" ht="16.5" customHeight="1" x14ac:dyDescent="0.2">
      <c r="A14" s="248"/>
      <c r="B14" s="265"/>
      <c r="C14" s="266"/>
      <c r="D14" s="266"/>
      <c r="E14" s="266"/>
      <c r="F14" s="266"/>
      <c r="G14" s="266"/>
      <c r="H14" s="266"/>
      <c r="I14" s="266"/>
      <c r="J14" s="266"/>
      <c r="K14" s="266"/>
      <c r="L14" s="388"/>
    </row>
    <row r="15" spans="1:20" ht="16.5" customHeight="1" x14ac:dyDescent="0.2">
      <c r="A15" s="248"/>
      <c r="B15" s="1074"/>
      <c r="C15" s="1075"/>
      <c r="D15" s="1075"/>
      <c r="E15" s="1075"/>
      <c r="F15" s="1075"/>
      <c r="G15" s="1075"/>
      <c r="H15" s="2014"/>
      <c r="I15" s="2015"/>
      <c r="J15" s="52" t="s">
        <v>14</v>
      </c>
      <c r="K15" s="52" t="s">
        <v>10</v>
      </c>
      <c r="L15" s="52" t="s">
        <v>15</v>
      </c>
    </row>
    <row r="16" spans="1:20" ht="16.5" customHeight="1" x14ac:dyDescent="0.2">
      <c r="A16" s="248"/>
      <c r="B16" s="1092" t="s">
        <v>135</v>
      </c>
      <c r="C16" s="1093"/>
      <c r="D16" s="1093"/>
      <c r="E16" s="1093"/>
      <c r="F16" s="1093"/>
      <c r="G16" s="1093"/>
      <c r="H16" s="2016"/>
      <c r="I16" s="2017"/>
      <c r="J16" s="407">
        <v>80.099999999999994</v>
      </c>
      <c r="K16" s="407">
        <v>75.8</v>
      </c>
      <c r="L16" s="151">
        <f>J16-K16</f>
        <v>4.2999999999999972</v>
      </c>
      <c r="T16" s="518"/>
    </row>
    <row r="17" spans="1:26" ht="16.5" customHeight="1" x14ac:dyDescent="0.2">
      <c r="A17" s="248"/>
      <c r="B17" s="1941" t="s">
        <v>136</v>
      </c>
      <c r="C17" s="1942"/>
      <c r="D17" s="1942"/>
      <c r="E17" s="1942"/>
      <c r="F17" s="1942"/>
      <c r="G17" s="1942"/>
      <c r="H17" s="2016"/>
      <c r="I17" s="2017"/>
      <c r="J17" s="407">
        <v>4</v>
      </c>
      <c r="K17" s="407">
        <v>3.8</v>
      </c>
      <c r="L17" s="151">
        <f>J17-K17</f>
        <v>0.20000000000000018</v>
      </c>
    </row>
    <row r="18" spans="1:26" s="21" customFormat="1" ht="57" customHeight="1" x14ac:dyDescent="0.2">
      <c r="A18" s="1791" t="s">
        <v>18</v>
      </c>
      <c r="B18" s="1085" t="s">
        <v>19</v>
      </c>
      <c r="C18" s="1086"/>
      <c r="D18" s="1498" t="s">
        <v>1008</v>
      </c>
      <c r="E18" s="2012"/>
      <c r="F18" s="2012"/>
      <c r="G18" s="2012"/>
      <c r="H18" s="2012"/>
      <c r="I18" s="2012"/>
      <c r="J18" s="2012"/>
      <c r="K18" s="2012"/>
      <c r="L18" s="2013"/>
    </row>
    <row r="19" spans="1:26" x14ac:dyDescent="0.2">
      <c r="A19" s="1793"/>
      <c r="B19" s="1090" t="s">
        <v>20</v>
      </c>
      <c r="C19" s="1091"/>
      <c r="D19" s="1547" t="s">
        <v>1009</v>
      </c>
      <c r="E19" s="1548"/>
      <c r="F19" s="1548"/>
      <c r="G19" s="1548"/>
      <c r="H19" s="1548"/>
      <c r="I19" s="1548"/>
      <c r="J19" s="1548"/>
      <c r="K19" s="1548"/>
      <c r="L19" s="1549"/>
      <c r="V19" s="519"/>
      <c r="W19" s="1116"/>
      <c r="X19" s="1116"/>
      <c r="Y19" s="1116"/>
      <c r="Z19" s="1116"/>
    </row>
    <row r="20" spans="1:26" ht="16.2" customHeight="1" x14ac:dyDescent="0.2">
      <c r="A20" s="75" t="s">
        <v>21</v>
      </c>
      <c r="B20" s="1077" t="s">
        <v>22</v>
      </c>
      <c r="C20" s="2018"/>
      <c r="D20" s="2018"/>
      <c r="E20" s="2018"/>
      <c r="F20" s="520" t="s">
        <v>1010</v>
      </c>
      <c r="G20" s="52" t="s">
        <v>23</v>
      </c>
      <c r="H20" s="459" t="s">
        <v>1011</v>
      </c>
      <c r="I20" s="1114" t="s">
        <v>24</v>
      </c>
      <c r="J20" s="1114"/>
      <c r="K20" s="1114"/>
      <c r="L20" s="1114"/>
      <c r="N20" s="521"/>
      <c r="V20" s="519"/>
      <c r="W20" s="423"/>
      <c r="X20" s="423"/>
      <c r="Y20" s="423"/>
      <c r="Z20" s="423"/>
    </row>
    <row r="21" spans="1:26" ht="16.5" customHeight="1" x14ac:dyDescent="0.2">
      <c r="A21" s="53" t="s">
        <v>25</v>
      </c>
      <c r="B21" s="1078" t="s">
        <v>26</v>
      </c>
      <c r="C21" s="1079"/>
      <c r="D21" s="1079"/>
      <c r="E21" s="1079"/>
      <c r="F21" s="1079"/>
      <c r="G21" s="1080"/>
      <c r="H21" s="355" t="s">
        <v>27</v>
      </c>
      <c r="I21" s="1078" t="s">
        <v>28</v>
      </c>
      <c r="J21" s="1079"/>
      <c r="K21" s="1079"/>
      <c r="L21" s="1080"/>
      <c r="N21" s="521"/>
      <c r="V21" s="242"/>
      <c r="W21" s="1116"/>
      <c r="X21" s="1116"/>
      <c r="Y21" s="1116"/>
      <c r="Z21" s="1116"/>
    </row>
    <row r="22" spans="1:26" ht="16.5" customHeight="1" x14ac:dyDescent="0.2">
      <c r="A22" s="248"/>
      <c r="B22" s="187" t="s">
        <v>157</v>
      </c>
      <c r="C22" s="1287" t="s">
        <v>30</v>
      </c>
      <c r="D22" s="1287"/>
      <c r="E22" s="1287"/>
      <c r="F22" s="1287"/>
      <c r="G22" s="1288"/>
      <c r="H22" s="522"/>
      <c r="I22" s="1623"/>
      <c r="J22" s="1623"/>
      <c r="K22" s="1623"/>
      <c r="L22" s="1623"/>
      <c r="M22" s="270"/>
      <c r="N22" s="523"/>
    </row>
    <row r="23" spans="1:26" ht="16.5" customHeight="1" x14ac:dyDescent="0.2">
      <c r="A23" s="265"/>
      <c r="B23" s="30"/>
      <c r="C23" s="1230" t="s">
        <v>1012</v>
      </c>
      <c r="D23" s="1230"/>
      <c r="E23" s="1230"/>
      <c r="F23" s="1230"/>
      <c r="G23" s="1131"/>
      <c r="H23" s="418" t="s">
        <v>1013</v>
      </c>
      <c r="I23" s="524" t="s">
        <v>1014</v>
      </c>
      <c r="J23" s="521"/>
      <c r="K23" s="521"/>
      <c r="L23" s="525"/>
      <c r="M23" s="270"/>
      <c r="N23" s="523"/>
    </row>
    <row r="24" spans="1:26" ht="16.5" customHeight="1" x14ac:dyDescent="0.2">
      <c r="A24" s="265"/>
      <c r="B24" s="30"/>
      <c r="C24" s="1116" t="s">
        <v>1015</v>
      </c>
      <c r="D24" s="1116"/>
      <c r="E24" s="1116"/>
      <c r="F24" s="1116"/>
      <c r="G24" s="1117"/>
      <c r="H24" s="418"/>
      <c r="I24" s="2019" t="s">
        <v>1016</v>
      </c>
      <c r="J24" s="2020"/>
      <c r="K24" s="2020"/>
      <c r="L24" s="2021"/>
      <c r="M24" s="270"/>
      <c r="N24" s="523"/>
    </row>
    <row r="25" spans="1:26" ht="16.5" customHeight="1" x14ac:dyDescent="0.2">
      <c r="A25" s="265"/>
      <c r="B25" s="30"/>
      <c r="C25" s="423"/>
      <c r="D25" s="423"/>
      <c r="E25" s="423"/>
      <c r="F25" s="423"/>
      <c r="G25" s="363"/>
      <c r="H25" s="418"/>
      <c r="I25" s="2019" t="s">
        <v>1017</v>
      </c>
      <c r="J25" s="2020"/>
      <c r="K25" s="2020"/>
      <c r="L25" s="2021"/>
      <c r="M25" s="270"/>
      <c r="N25" s="523"/>
    </row>
    <row r="26" spans="1:26" ht="16.5" customHeight="1" x14ac:dyDescent="0.2">
      <c r="A26" s="265"/>
      <c r="B26" s="30"/>
      <c r="C26" s="1116"/>
      <c r="D26" s="1116"/>
      <c r="E26" s="1116"/>
      <c r="F26" s="1116"/>
      <c r="G26" s="1117"/>
      <c r="H26" s="418"/>
      <c r="I26" s="524" t="s">
        <v>1018</v>
      </c>
      <c r="J26" s="521"/>
      <c r="K26" s="521"/>
      <c r="L26" s="525"/>
      <c r="M26" s="270"/>
      <c r="N26" s="526"/>
    </row>
    <row r="27" spans="1:26" ht="16.5" customHeight="1" x14ac:dyDescent="0.2">
      <c r="A27" s="265"/>
      <c r="B27" s="30"/>
      <c r="C27" s="1116"/>
      <c r="D27" s="1116"/>
      <c r="E27" s="1116"/>
      <c r="F27" s="1116"/>
      <c r="G27" s="1117"/>
      <c r="H27" s="418"/>
      <c r="I27" s="527" t="s">
        <v>1019</v>
      </c>
      <c r="J27" s="523"/>
      <c r="K27" s="523"/>
      <c r="L27" s="528"/>
      <c r="M27" s="270"/>
      <c r="N27" s="523"/>
    </row>
    <row r="28" spans="1:26" ht="16.5" customHeight="1" x14ac:dyDescent="0.2">
      <c r="A28" s="265"/>
      <c r="B28" s="30"/>
      <c r="C28" s="1116"/>
      <c r="D28" s="1116"/>
      <c r="E28" s="1116"/>
      <c r="F28" s="1116"/>
      <c r="G28" s="1117"/>
      <c r="H28" s="418"/>
      <c r="I28" s="527" t="s">
        <v>1020</v>
      </c>
      <c r="J28" s="523"/>
      <c r="K28" s="523"/>
      <c r="L28" s="528"/>
      <c r="M28" s="270"/>
      <c r="N28" s="523"/>
    </row>
    <row r="29" spans="1:26" ht="16.5" customHeight="1" x14ac:dyDescent="0.2">
      <c r="A29" s="265"/>
      <c r="B29" s="30"/>
      <c r="C29" s="1116"/>
      <c r="D29" s="1116"/>
      <c r="E29" s="1116"/>
      <c r="F29" s="1116"/>
      <c r="G29" s="1117"/>
      <c r="H29" s="418"/>
      <c r="I29" s="527" t="s">
        <v>1021</v>
      </c>
      <c r="J29" s="526"/>
      <c r="K29" s="526"/>
      <c r="L29" s="529"/>
      <c r="M29" s="270"/>
      <c r="N29" s="523"/>
    </row>
    <row r="30" spans="1:26" ht="17.25" customHeight="1" x14ac:dyDescent="0.2">
      <c r="A30" s="265"/>
      <c r="B30" s="30"/>
      <c r="C30" s="1116"/>
      <c r="D30" s="1116"/>
      <c r="E30" s="1116"/>
      <c r="F30" s="1116"/>
      <c r="G30" s="1117"/>
      <c r="H30" s="418"/>
      <c r="I30" s="527" t="s">
        <v>1022</v>
      </c>
      <c r="J30" s="523"/>
      <c r="K30" s="523"/>
      <c r="L30" s="528"/>
      <c r="M30" s="270"/>
      <c r="N30" s="523"/>
    </row>
    <row r="31" spans="1:26" ht="16.5" customHeight="1" x14ac:dyDescent="0.2">
      <c r="A31" s="265"/>
      <c r="B31" s="30"/>
      <c r="C31" s="1116"/>
      <c r="D31" s="1116"/>
      <c r="E31" s="1116"/>
      <c r="F31" s="1116"/>
      <c r="G31" s="1117"/>
      <c r="H31" s="418"/>
      <c r="I31" s="530" t="s">
        <v>1023</v>
      </c>
      <c r="J31" s="523"/>
      <c r="K31" s="523"/>
      <c r="L31" s="528"/>
      <c r="M31" s="270"/>
      <c r="N31" s="521"/>
    </row>
    <row r="32" spans="1:26" ht="16.5" customHeight="1" x14ac:dyDescent="0.2">
      <c r="A32" s="265"/>
      <c r="B32" s="30"/>
      <c r="C32" s="1116"/>
      <c r="D32" s="1116"/>
      <c r="E32" s="1116"/>
      <c r="F32" s="1116"/>
      <c r="G32" s="1117"/>
      <c r="H32" s="418"/>
      <c r="I32" s="524" t="s">
        <v>1024</v>
      </c>
      <c r="J32" s="521"/>
      <c r="K32" s="521"/>
      <c r="L32" s="525"/>
      <c r="M32" s="270"/>
      <c r="N32" s="523"/>
    </row>
    <row r="33" spans="1:14" ht="16.5" customHeight="1" x14ac:dyDescent="0.2">
      <c r="A33" s="265"/>
      <c r="B33" s="30"/>
      <c r="C33" s="1116"/>
      <c r="D33" s="1116"/>
      <c r="E33" s="1116"/>
      <c r="F33" s="1116"/>
      <c r="G33" s="1117"/>
      <c r="H33" s="418"/>
      <c r="I33" s="527" t="s">
        <v>1025</v>
      </c>
      <c r="J33" s="523"/>
      <c r="K33" s="523"/>
      <c r="L33" s="528"/>
      <c r="M33" s="270"/>
      <c r="N33" s="523"/>
    </row>
    <row r="34" spans="1:14" ht="16.5" customHeight="1" x14ac:dyDescent="0.2">
      <c r="A34" s="265"/>
      <c r="B34" s="30"/>
      <c r="C34" s="1116"/>
      <c r="D34" s="1116"/>
      <c r="E34" s="1116"/>
      <c r="F34" s="1116"/>
      <c r="G34" s="1117"/>
      <c r="H34" s="418"/>
      <c r="I34" s="527" t="s">
        <v>1026</v>
      </c>
      <c r="J34" s="523"/>
      <c r="K34" s="523"/>
      <c r="L34" s="528"/>
      <c r="M34" s="270"/>
      <c r="N34" s="523"/>
    </row>
    <row r="35" spans="1:14" ht="16.5" customHeight="1" x14ac:dyDescent="0.2">
      <c r="A35" s="265"/>
      <c r="B35" s="30"/>
      <c r="C35" s="1116"/>
      <c r="D35" s="1116"/>
      <c r="E35" s="1116"/>
      <c r="F35" s="1116"/>
      <c r="G35" s="1117"/>
      <c r="H35" s="418"/>
      <c r="I35" s="527" t="s">
        <v>1027</v>
      </c>
      <c r="J35" s="523"/>
      <c r="K35" s="523"/>
      <c r="L35" s="528"/>
      <c r="M35" s="270"/>
      <c r="N35" s="523"/>
    </row>
    <row r="36" spans="1:14" ht="16.5" customHeight="1" x14ac:dyDescent="0.2">
      <c r="A36" s="265"/>
      <c r="B36" s="30"/>
      <c r="C36" s="1116"/>
      <c r="D36" s="1116"/>
      <c r="E36" s="1116"/>
      <c r="F36" s="1116"/>
      <c r="G36" s="1117"/>
      <c r="H36" s="418"/>
      <c r="I36" s="527" t="s">
        <v>1028</v>
      </c>
      <c r="J36" s="523"/>
      <c r="K36" s="523"/>
      <c r="L36" s="528"/>
      <c r="M36" s="270"/>
      <c r="N36" s="521"/>
    </row>
    <row r="37" spans="1:14" ht="16.5" customHeight="1" x14ac:dyDescent="0.2">
      <c r="A37" s="265"/>
      <c r="B37" s="30"/>
      <c r="C37" s="1116"/>
      <c r="D37" s="1116"/>
      <c r="E37" s="1116"/>
      <c r="F37" s="1116"/>
      <c r="G37" s="1117"/>
      <c r="H37" s="418"/>
      <c r="I37" s="527" t="s">
        <v>1029</v>
      </c>
      <c r="J37" s="523"/>
      <c r="K37" s="523"/>
      <c r="L37" s="528"/>
      <c r="M37" s="270"/>
      <c r="N37" s="521"/>
    </row>
    <row r="38" spans="1:14" ht="16.5" customHeight="1" x14ac:dyDescent="0.2">
      <c r="A38" s="265"/>
      <c r="B38" s="30"/>
      <c r="C38" s="1116"/>
      <c r="D38" s="1116"/>
      <c r="E38" s="1116"/>
      <c r="F38" s="1116"/>
      <c r="G38" s="1117"/>
      <c r="H38" s="418"/>
      <c r="I38" s="527" t="s">
        <v>1030</v>
      </c>
      <c r="J38" s="523"/>
      <c r="K38" s="523"/>
      <c r="L38" s="528"/>
      <c r="M38" s="270"/>
    </row>
    <row r="39" spans="1:14" ht="16.5" customHeight="1" x14ac:dyDescent="0.2">
      <c r="A39" s="265"/>
      <c r="B39" s="30"/>
      <c r="C39" s="423"/>
      <c r="D39" s="423"/>
      <c r="E39" s="423"/>
      <c r="F39" s="423"/>
      <c r="G39" s="363"/>
      <c r="H39" s="418"/>
      <c r="I39" s="527" t="s">
        <v>1031</v>
      </c>
      <c r="J39" s="523"/>
      <c r="K39" s="523"/>
      <c r="L39" s="528"/>
      <c r="M39" s="270"/>
    </row>
    <row r="40" spans="1:14" ht="16.5" customHeight="1" x14ac:dyDescent="0.2">
      <c r="A40" s="265"/>
      <c r="B40" s="30"/>
      <c r="C40" s="1116"/>
      <c r="D40" s="1116"/>
      <c r="E40" s="1116"/>
      <c r="F40" s="1116"/>
      <c r="G40" s="1117"/>
      <c r="H40" s="418"/>
      <c r="I40" s="524" t="s">
        <v>1032</v>
      </c>
      <c r="J40" s="521"/>
      <c r="K40" s="521"/>
      <c r="L40" s="525"/>
      <c r="M40" s="270"/>
    </row>
    <row r="41" spans="1:14" ht="16.95" customHeight="1" x14ac:dyDescent="0.2">
      <c r="A41" s="399"/>
      <c r="B41" s="32"/>
      <c r="C41" s="1541"/>
      <c r="D41" s="1541"/>
      <c r="E41" s="1541"/>
      <c r="F41" s="1541"/>
      <c r="G41" s="1542"/>
      <c r="H41" s="260"/>
      <c r="I41" s="531" t="s">
        <v>1033</v>
      </c>
      <c r="J41" s="532"/>
      <c r="K41" s="532"/>
      <c r="L41" s="533"/>
      <c r="M41" s="270"/>
    </row>
  </sheetData>
  <mergeCells count="49">
    <mergeCell ref="C38:G38"/>
    <mergeCell ref="C40:G40"/>
    <mergeCell ref="C41:G41"/>
    <mergeCell ref="C32:G32"/>
    <mergeCell ref="C33:G33"/>
    <mergeCell ref="C34:G34"/>
    <mergeCell ref="C35:G35"/>
    <mergeCell ref="C36:G36"/>
    <mergeCell ref="C37:G37"/>
    <mergeCell ref="C31:G31"/>
    <mergeCell ref="C22:G22"/>
    <mergeCell ref="I22:L22"/>
    <mergeCell ref="C23:G23"/>
    <mergeCell ref="C24:G24"/>
    <mergeCell ref="I24:L24"/>
    <mergeCell ref="I25:L25"/>
    <mergeCell ref="C26:G26"/>
    <mergeCell ref="C27:G27"/>
    <mergeCell ref="C28:G28"/>
    <mergeCell ref="C29:G29"/>
    <mergeCell ref="C30:G30"/>
    <mergeCell ref="W19:Z19"/>
    <mergeCell ref="B20:E20"/>
    <mergeCell ref="I20:L20"/>
    <mergeCell ref="B21:G21"/>
    <mergeCell ref="I21:L21"/>
    <mergeCell ref="W21:Z21"/>
    <mergeCell ref="B13:D13"/>
    <mergeCell ref="E13:F13"/>
    <mergeCell ref="B15:I15"/>
    <mergeCell ref="B16:I16"/>
    <mergeCell ref="B17:I17"/>
    <mergeCell ref="A18:A19"/>
    <mergeCell ref="B18:C18"/>
    <mergeCell ref="D18:L18"/>
    <mergeCell ref="B19:C19"/>
    <mergeCell ref="D19:L19"/>
    <mergeCell ref="B10:D10"/>
    <mergeCell ref="E10:F10"/>
    <mergeCell ref="B11:D11"/>
    <mergeCell ref="E11:F11"/>
    <mergeCell ref="B12:D12"/>
    <mergeCell ref="E12:F12"/>
    <mergeCell ref="B9:L9"/>
    <mergeCell ref="A1:L1"/>
    <mergeCell ref="A3:J3"/>
    <mergeCell ref="A5:L5"/>
    <mergeCell ref="B6:L7"/>
    <mergeCell ref="A8:L8"/>
  </mergeCells>
  <phoneticPr fontId="3"/>
  <conditionalFormatting sqref="E11:F12">
    <cfRule type="cellIs" dxfId="22" priority="8" operator="lessThanOrEqual">
      <formula>0</formula>
    </cfRule>
  </conditionalFormatting>
  <conditionalFormatting sqref="J16">
    <cfRule type="cellIs" dxfId="21" priority="7" operator="lessThanOrEqual">
      <formula>0</formula>
    </cfRule>
  </conditionalFormatting>
  <conditionalFormatting sqref="E13:F13">
    <cfRule type="cellIs" dxfId="20" priority="5" operator="lessThanOrEqual">
      <formula>0</formula>
    </cfRule>
  </conditionalFormatting>
  <conditionalFormatting sqref="J17">
    <cfRule type="cellIs" dxfId="19" priority="4" operator="lessThanOrEqual">
      <formula>0</formula>
    </cfRule>
  </conditionalFormatting>
  <conditionalFormatting sqref="K16">
    <cfRule type="cellIs" dxfId="18" priority="3" operator="lessThanOrEqual">
      <formula>0</formula>
    </cfRule>
  </conditionalFormatting>
  <conditionalFormatting sqref="K17">
    <cfRule type="cellIs" dxfId="17" priority="2" operator="lessThanOrEqual">
      <formula>0</formula>
    </cfRule>
  </conditionalFormatting>
  <printOptions horizontalCentered="1"/>
  <pageMargins left="0.59055118110236227" right="0.59055118110236227" top="0.59055118110236227" bottom="0.59055118110236227" header="0.51181102362204722" footer="0.39370078740157483"/>
  <pageSetup paperSize="9" fitToHeight="0"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56E62-134C-4598-8E08-C92E2FE6B776}">
  <sheetPr>
    <tabColor theme="8" tint="0.59999389629810485"/>
  </sheetPr>
  <dimension ref="A1:S28"/>
  <sheetViews>
    <sheetView view="pageBreakPreview" zoomScaleNormal="130" zoomScaleSheetLayoutView="100" workbookViewId="0">
      <selection activeCell="I37" sqref="I37:L37"/>
    </sheetView>
  </sheetViews>
  <sheetFormatPr defaultColWidth="9" defaultRowHeight="13.2" x14ac:dyDescent="0.2"/>
  <cols>
    <col min="1" max="1" width="18" style="217" customWidth="1"/>
    <col min="2" max="5" width="3" style="217" customWidth="1"/>
    <col min="6" max="6" width="6" style="217" customWidth="1"/>
    <col min="7" max="10" width="9" style="217" customWidth="1"/>
    <col min="11" max="12" width="8" style="217" customWidth="1"/>
    <col min="13" max="13" width="9" style="217"/>
    <col min="14" max="14" width="6.3320312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19" ht="18" customHeight="1" x14ac:dyDescent="0.2">
      <c r="A1" s="1060" t="s">
        <v>0</v>
      </c>
      <c r="B1" s="1060"/>
      <c r="C1" s="1060"/>
      <c r="D1" s="1060"/>
      <c r="E1" s="1060"/>
      <c r="F1" s="1060"/>
      <c r="G1" s="1060"/>
      <c r="H1" s="1060"/>
      <c r="I1" s="1060"/>
      <c r="J1" s="1060"/>
      <c r="K1" s="1060"/>
      <c r="L1" s="1060"/>
    </row>
    <row r="2" spans="1:19" ht="18" customHeight="1" x14ac:dyDescent="0.2"/>
    <row r="3" spans="1:19" ht="18" customHeight="1" x14ac:dyDescent="0.2">
      <c r="A3" s="218" t="s">
        <v>1525</v>
      </c>
      <c r="B3" s="218"/>
      <c r="C3" s="218"/>
      <c r="D3" s="218"/>
      <c r="E3" s="218"/>
      <c r="F3" s="218"/>
      <c r="G3" s="218"/>
      <c r="H3" s="218"/>
      <c r="I3" s="218"/>
      <c r="J3" s="218"/>
      <c r="K3" s="218"/>
      <c r="L3" s="3"/>
    </row>
    <row r="4" spans="1:19" ht="16.5" customHeight="1" x14ac:dyDescent="0.2"/>
    <row r="5" spans="1:19" ht="16.5" customHeight="1" x14ac:dyDescent="0.2">
      <c r="A5" s="1062" t="s">
        <v>140</v>
      </c>
      <c r="B5" s="1063"/>
      <c r="C5" s="1063"/>
      <c r="D5" s="1063"/>
      <c r="E5" s="1063"/>
      <c r="F5" s="1063"/>
      <c r="G5" s="1063"/>
      <c r="H5" s="1063"/>
      <c r="I5" s="1063"/>
      <c r="J5" s="1063"/>
      <c r="K5" s="1063"/>
      <c r="L5" s="1064"/>
    </row>
    <row r="6" spans="1:19" ht="37.5" customHeight="1" x14ac:dyDescent="0.2">
      <c r="A6" s="347" t="s">
        <v>171</v>
      </c>
      <c r="B6" s="1083" t="s">
        <v>1526</v>
      </c>
      <c r="C6" s="1095"/>
      <c r="D6" s="1095"/>
      <c r="E6" s="1095"/>
      <c r="F6" s="1095"/>
      <c r="G6" s="1095"/>
      <c r="H6" s="1095"/>
      <c r="I6" s="1095"/>
      <c r="J6" s="1095"/>
      <c r="K6" s="1095"/>
      <c r="L6" s="1255"/>
      <c r="M6" s="217" t="s">
        <v>143</v>
      </c>
    </row>
    <row r="7" spans="1:19" ht="12" customHeight="1" x14ac:dyDescent="0.2">
      <c r="A7" s="359"/>
      <c r="B7" s="1084"/>
      <c r="C7" s="1256"/>
      <c r="D7" s="1256"/>
      <c r="E7" s="1256"/>
      <c r="F7" s="1256"/>
      <c r="G7" s="1256"/>
      <c r="H7" s="1256"/>
      <c r="I7" s="1256"/>
      <c r="J7" s="1256"/>
      <c r="K7" s="1256"/>
      <c r="L7" s="1257"/>
    </row>
    <row r="8" spans="1:19" ht="16.5" customHeight="1" x14ac:dyDescent="0.2">
      <c r="A8" s="1071" t="s">
        <v>144</v>
      </c>
      <c r="B8" s="1072"/>
      <c r="C8" s="1072"/>
      <c r="D8" s="1072"/>
      <c r="E8" s="1072"/>
      <c r="F8" s="1072"/>
      <c r="G8" s="1072"/>
      <c r="H8" s="1072"/>
      <c r="I8" s="1072"/>
      <c r="J8" s="1072"/>
      <c r="K8" s="1072"/>
      <c r="L8" s="1073"/>
    </row>
    <row r="9" spans="1:19" ht="17.25" customHeight="1" x14ac:dyDescent="0.2">
      <c r="A9" s="75" t="s">
        <v>145</v>
      </c>
      <c r="B9" s="1547" t="s">
        <v>1527</v>
      </c>
      <c r="C9" s="1548"/>
      <c r="D9" s="1548"/>
      <c r="E9" s="1548"/>
      <c r="F9" s="1548"/>
      <c r="G9" s="1548"/>
      <c r="H9" s="1548"/>
      <c r="I9" s="1548"/>
      <c r="J9" s="1548"/>
      <c r="K9" s="1548"/>
      <c r="L9" s="1549"/>
    </row>
    <row r="10" spans="1:19" ht="16.5" customHeight="1" x14ac:dyDescent="0.2">
      <c r="A10" s="53" t="s">
        <v>146</v>
      </c>
      <c r="B10" s="1074"/>
      <c r="C10" s="1075"/>
      <c r="D10" s="1076"/>
      <c r="E10" s="1078" t="s">
        <v>147</v>
      </c>
      <c r="F10" s="1080"/>
      <c r="G10" s="52" t="s">
        <v>10</v>
      </c>
      <c r="H10" s="52" t="s">
        <v>149</v>
      </c>
      <c r="I10" s="460"/>
      <c r="J10" s="429"/>
      <c r="K10" s="263"/>
      <c r="L10" s="264"/>
    </row>
    <row r="11" spans="1:19" ht="16.5" customHeight="1" x14ac:dyDescent="0.2">
      <c r="A11" s="248"/>
      <c r="B11" s="1078" t="s">
        <v>11</v>
      </c>
      <c r="C11" s="1079"/>
      <c r="D11" s="1080"/>
      <c r="E11" s="1228">
        <v>25</v>
      </c>
      <c r="F11" s="1229"/>
      <c r="G11" s="439">
        <v>14</v>
      </c>
      <c r="H11" s="439">
        <v>25</v>
      </c>
      <c r="I11" s="462"/>
      <c r="J11" s="267"/>
      <c r="K11" s="266"/>
      <c r="L11" s="388"/>
    </row>
    <row r="12" spans="1:19" ht="16.5" customHeight="1" x14ac:dyDescent="0.2">
      <c r="A12" s="248"/>
      <c r="B12" s="1078" t="s">
        <v>12</v>
      </c>
      <c r="C12" s="1079"/>
      <c r="D12" s="1080"/>
      <c r="E12" s="1228">
        <v>21</v>
      </c>
      <c r="F12" s="1229"/>
      <c r="G12" s="439">
        <v>11</v>
      </c>
      <c r="H12" s="439">
        <v>21</v>
      </c>
      <c r="I12" s="462"/>
      <c r="J12" s="267"/>
      <c r="K12" s="266"/>
      <c r="L12" s="388"/>
    </row>
    <row r="13" spans="1:19" ht="16.5" customHeight="1" x14ac:dyDescent="0.2">
      <c r="A13" s="248"/>
      <c r="B13" s="1101" t="s">
        <v>13</v>
      </c>
      <c r="C13" s="1102"/>
      <c r="D13" s="1103"/>
      <c r="E13" s="1383">
        <f>E12/E11*100</f>
        <v>84</v>
      </c>
      <c r="F13" s="1384"/>
      <c r="G13" s="15">
        <f>G12/G11*100</f>
        <v>78.571428571428569</v>
      </c>
      <c r="H13" s="15">
        <f>H12/H11*100</f>
        <v>84</v>
      </c>
      <c r="I13" s="462"/>
      <c r="J13" s="267"/>
      <c r="K13" s="266"/>
      <c r="L13" s="388"/>
      <c r="S13" s="431"/>
    </row>
    <row r="14" spans="1:19" ht="16.5" customHeight="1" x14ac:dyDescent="0.2">
      <c r="A14" s="248"/>
      <c r="B14" s="265"/>
      <c r="C14" s="266"/>
      <c r="D14" s="266"/>
      <c r="E14" s="266"/>
      <c r="F14" s="266"/>
      <c r="G14" s="266"/>
      <c r="H14" s="266"/>
      <c r="I14" s="266"/>
      <c r="J14" s="266"/>
      <c r="K14" s="266"/>
      <c r="L14" s="388"/>
    </row>
    <row r="15" spans="1:19" ht="16.5" customHeight="1" x14ac:dyDescent="0.2">
      <c r="A15" s="248"/>
      <c r="B15" s="1074"/>
      <c r="C15" s="1075"/>
      <c r="D15" s="1075"/>
      <c r="E15" s="1075"/>
      <c r="F15" s="1075"/>
      <c r="G15" s="1076"/>
      <c r="H15" s="52" t="s">
        <v>14</v>
      </c>
      <c r="I15" s="52" t="s">
        <v>10</v>
      </c>
      <c r="J15" s="52" t="s">
        <v>15</v>
      </c>
      <c r="K15" s="266"/>
      <c r="L15" s="388"/>
    </row>
    <row r="16" spans="1:19" ht="16.5" customHeight="1" x14ac:dyDescent="0.2">
      <c r="A16" s="248"/>
      <c r="B16" s="1105" t="s">
        <v>135</v>
      </c>
      <c r="C16" s="1106"/>
      <c r="D16" s="1106"/>
      <c r="E16" s="1106"/>
      <c r="F16" s="1106"/>
      <c r="G16" s="1107"/>
      <c r="H16" s="407">
        <v>82.6</v>
      </c>
      <c r="I16" s="407">
        <v>89.1</v>
      </c>
      <c r="J16" s="151">
        <f>H16-I16</f>
        <v>-6.5</v>
      </c>
      <c r="K16" s="266"/>
      <c r="L16" s="388"/>
    </row>
    <row r="17" spans="1:13" ht="16.5" customHeight="1" x14ac:dyDescent="0.2">
      <c r="A17" s="392"/>
      <c r="B17" s="1108" t="s">
        <v>136</v>
      </c>
      <c r="C17" s="1109"/>
      <c r="D17" s="1109"/>
      <c r="E17" s="1109"/>
      <c r="F17" s="1109"/>
      <c r="G17" s="1110"/>
      <c r="H17" s="407">
        <v>4.5</v>
      </c>
      <c r="I17" s="407">
        <v>4.7</v>
      </c>
      <c r="J17" s="151">
        <f>H17-I17</f>
        <v>-0.20000000000000018</v>
      </c>
      <c r="K17" s="393"/>
      <c r="L17" s="394"/>
    </row>
    <row r="18" spans="1:13" s="21" customFormat="1" ht="16.5" customHeight="1" x14ac:dyDescent="0.2">
      <c r="A18" s="1083" t="s">
        <v>18</v>
      </c>
      <c r="B18" s="1199" t="s">
        <v>19</v>
      </c>
      <c r="C18" s="1200"/>
      <c r="D18" s="1087" t="s">
        <v>1528</v>
      </c>
      <c r="E18" s="1088"/>
      <c r="F18" s="1088"/>
      <c r="G18" s="1088"/>
      <c r="H18" s="1088"/>
      <c r="I18" s="1088"/>
      <c r="J18" s="1088"/>
      <c r="K18" s="1088"/>
      <c r="L18" s="1089"/>
    </row>
    <row r="19" spans="1:13" ht="16.5" customHeight="1" x14ac:dyDescent="0.2">
      <c r="A19" s="1084"/>
      <c r="B19" s="1171" t="s">
        <v>20</v>
      </c>
      <c r="C19" s="1172"/>
      <c r="D19" s="1092" t="s">
        <v>210</v>
      </c>
      <c r="E19" s="1093"/>
      <c r="F19" s="1093"/>
      <c r="G19" s="1093"/>
      <c r="H19" s="1093"/>
      <c r="I19" s="1093"/>
      <c r="J19" s="1093"/>
      <c r="K19" s="1093"/>
      <c r="L19" s="1094"/>
    </row>
    <row r="20" spans="1:13" ht="16.5" customHeight="1" x14ac:dyDescent="0.2">
      <c r="A20" s="75" t="s">
        <v>153</v>
      </c>
      <c r="B20" s="1077" t="s">
        <v>22</v>
      </c>
      <c r="C20" s="1077"/>
      <c r="D20" s="1503" t="s">
        <v>154</v>
      </c>
      <c r="E20" s="1504"/>
      <c r="F20" s="1505"/>
      <c r="G20" s="52" t="s">
        <v>23</v>
      </c>
      <c r="H20" s="433" t="s">
        <v>31</v>
      </c>
      <c r="I20" s="1114" t="s">
        <v>24</v>
      </c>
      <c r="J20" s="1114"/>
      <c r="K20" s="1114"/>
      <c r="L20" s="1114"/>
    </row>
    <row r="21" spans="1:13" ht="16.5" customHeight="1" x14ac:dyDescent="0.2">
      <c r="A21" s="53" t="s">
        <v>156</v>
      </c>
      <c r="B21" s="1078" t="s">
        <v>26</v>
      </c>
      <c r="C21" s="1079"/>
      <c r="D21" s="1079"/>
      <c r="E21" s="1079"/>
      <c r="F21" s="1079"/>
      <c r="G21" s="1080"/>
      <c r="H21" s="355" t="s">
        <v>27</v>
      </c>
      <c r="I21" s="1078" t="s">
        <v>28</v>
      </c>
      <c r="J21" s="1079"/>
      <c r="K21" s="1079"/>
      <c r="L21" s="1080"/>
    </row>
    <row r="22" spans="1:13" ht="16.5" customHeight="1" x14ac:dyDescent="0.2">
      <c r="A22" s="248"/>
      <c r="B22" s="187" t="s">
        <v>157</v>
      </c>
      <c r="C22" s="1287" t="s">
        <v>30</v>
      </c>
      <c r="D22" s="1287"/>
      <c r="E22" s="1287"/>
      <c r="F22" s="1287"/>
      <c r="G22" s="1288"/>
      <c r="H22" s="30"/>
      <c r="I22" s="2022" t="s">
        <v>1529</v>
      </c>
      <c r="J22" s="2022"/>
      <c r="K22" s="2022"/>
      <c r="L22" s="2022"/>
      <c r="M22" s="270"/>
    </row>
    <row r="23" spans="1:13" ht="16.5" customHeight="1" x14ac:dyDescent="0.2">
      <c r="A23" s="265"/>
      <c r="B23" s="30"/>
      <c r="C23" s="1230" t="s">
        <v>303</v>
      </c>
      <c r="D23" s="1230"/>
      <c r="E23" s="1230"/>
      <c r="F23" s="1230"/>
      <c r="G23" s="1131"/>
      <c r="H23" s="30" t="s">
        <v>301</v>
      </c>
      <c r="I23" s="1884" t="s">
        <v>1530</v>
      </c>
      <c r="J23" s="1884"/>
      <c r="K23" s="1884"/>
      <c r="L23" s="1884"/>
      <c r="M23" s="270"/>
    </row>
    <row r="24" spans="1:13" ht="16.5" customHeight="1" x14ac:dyDescent="0.2">
      <c r="A24" s="265"/>
      <c r="B24" s="30"/>
      <c r="C24" s="1116" t="s">
        <v>1531</v>
      </c>
      <c r="D24" s="1116"/>
      <c r="E24" s="1116"/>
      <c r="F24" s="1116"/>
      <c r="G24" s="1117"/>
      <c r="H24" s="30"/>
      <c r="I24" s="1884" t="s">
        <v>1532</v>
      </c>
      <c r="J24" s="1884"/>
      <c r="K24" s="1884"/>
      <c r="L24" s="1884"/>
      <c r="M24" s="270"/>
    </row>
    <row r="25" spans="1:13" ht="16.5" customHeight="1" x14ac:dyDescent="0.2">
      <c r="A25" s="265"/>
      <c r="B25" s="30"/>
      <c r="C25" s="1116"/>
      <c r="D25" s="1116"/>
      <c r="E25" s="1116"/>
      <c r="F25" s="1116"/>
      <c r="G25" s="1117"/>
      <c r="H25" s="30"/>
      <c r="I25" s="1884" t="s">
        <v>1533</v>
      </c>
      <c r="J25" s="1884"/>
      <c r="K25" s="1884"/>
      <c r="L25" s="1884"/>
      <c r="M25" s="270"/>
    </row>
    <row r="26" spans="1:13" ht="16.5" customHeight="1" x14ac:dyDescent="0.2">
      <c r="A26" s="265"/>
      <c r="B26" s="30"/>
      <c r="C26" s="1116"/>
      <c r="D26" s="1116"/>
      <c r="E26" s="1116"/>
      <c r="F26" s="1116"/>
      <c r="G26" s="1117"/>
      <c r="H26" s="30"/>
      <c r="I26" s="1884" t="s">
        <v>1534</v>
      </c>
      <c r="J26" s="1884"/>
      <c r="K26" s="1884"/>
      <c r="L26" s="1884"/>
      <c r="M26" s="270"/>
    </row>
    <row r="27" spans="1:13" ht="16.5" customHeight="1" x14ac:dyDescent="0.2">
      <c r="A27" s="265"/>
      <c r="B27" s="30"/>
      <c r="C27" s="1116"/>
      <c r="D27" s="1116"/>
      <c r="E27" s="1116"/>
      <c r="F27" s="1116"/>
      <c r="G27" s="1117"/>
      <c r="H27" s="30"/>
      <c r="I27" s="1884" t="s">
        <v>1535</v>
      </c>
      <c r="J27" s="1884"/>
      <c r="K27" s="1884"/>
      <c r="L27" s="1884"/>
      <c r="M27" s="270"/>
    </row>
    <row r="28" spans="1:13" ht="16.5" customHeight="1" x14ac:dyDescent="0.2">
      <c r="A28" s="399"/>
      <c r="B28" s="32"/>
      <c r="C28" s="1541"/>
      <c r="D28" s="1541"/>
      <c r="E28" s="1541"/>
      <c r="F28" s="1541"/>
      <c r="G28" s="1542"/>
      <c r="H28" s="260"/>
      <c r="I28" s="2023" t="s">
        <v>1536</v>
      </c>
      <c r="J28" s="2024"/>
      <c r="K28" s="2024"/>
      <c r="L28" s="2025"/>
      <c r="M28" s="270"/>
    </row>
  </sheetData>
  <mergeCells count="40">
    <mergeCell ref="C26:G26"/>
    <mergeCell ref="I26:L26"/>
    <mergeCell ref="C27:G27"/>
    <mergeCell ref="I27:L27"/>
    <mergeCell ref="C28:G28"/>
    <mergeCell ref="I28:L28"/>
    <mergeCell ref="C23:G23"/>
    <mergeCell ref="I23:L23"/>
    <mergeCell ref="C24:G24"/>
    <mergeCell ref="I24:L24"/>
    <mergeCell ref="C25:G25"/>
    <mergeCell ref="I25:L25"/>
    <mergeCell ref="C22:G22"/>
    <mergeCell ref="I22:L22"/>
    <mergeCell ref="B15:G15"/>
    <mergeCell ref="B16:G16"/>
    <mergeCell ref="B17:G17"/>
    <mergeCell ref="B20:C20"/>
    <mergeCell ref="D20:F20"/>
    <mergeCell ref="I20:L20"/>
    <mergeCell ref="B21:G21"/>
    <mergeCell ref="I21:L21"/>
    <mergeCell ref="A18:A19"/>
    <mergeCell ref="B18:C18"/>
    <mergeCell ref="D18:L18"/>
    <mergeCell ref="B19:C19"/>
    <mergeCell ref="D19:L19"/>
    <mergeCell ref="B11:D11"/>
    <mergeCell ref="E11:F11"/>
    <mergeCell ref="B12:D12"/>
    <mergeCell ref="E12:F12"/>
    <mergeCell ref="B13:D13"/>
    <mergeCell ref="E13:F13"/>
    <mergeCell ref="B10:D10"/>
    <mergeCell ref="E10:F10"/>
    <mergeCell ref="A1:L1"/>
    <mergeCell ref="A5:L5"/>
    <mergeCell ref="B6:L7"/>
    <mergeCell ref="A8:L8"/>
    <mergeCell ref="B9:L9"/>
  </mergeCells>
  <phoneticPr fontId="3"/>
  <conditionalFormatting sqref="E11:F12">
    <cfRule type="cellIs" dxfId="16" priority="18" operator="lessThanOrEqual">
      <formula>0</formula>
    </cfRule>
  </conditionalFormatting>
  <conditionalFormatting sqref="H16">
    <cfRule type="cellIs" dxfId="15" priority="17" operator="lessThanOrEqual">
      <formula>0</formula>
    </cfRule>
  </conditionalFormatting>
  <conditionalFormatting sqref="H17">
    <cfRule type="cellIs" dxfId="14" priority="16" operator="lessThanOrEqual">
      <formula>0</formula>
    </cfRule>
  </conditionalFormatting>
  <conditionalFormatting sqref="E13:F13">
    <cfRule type="cellIs" dxfId="13" priority="14" operator="lessThanOrEqual">
      <formula>0</formula>
    </cfRule>
  </conditionalFormatting>
  <conditionalFormatting sqref="E12:F12">
    <cfRule type="cellIs" dxfId="12" priority="13" operator="lessThanOrEqual">
      <formula>0</formula>
    </cfRule>
  </conditionalFormatting>
  <conditionalFormatting sqref="E11:H13">
    <cfRule type="containsBlanks" dxfId="11" priority="12">
      <formula>LEN(TRIM(E11))=0</formula>
    </cfRule>
  </conditionalFormatting>
  <conditionalFormatting sqref="H16:J17">
    <cfRule type="containsBlanks" dxfId="10" priority="11">
      <formula>LEN(TRIM(H16))=0</formula>
    </cfRule>
  </conditionalFormatting>
  <conditionalFormatting sqref="J16:J17">
    <cfRule type="containsBlanks" dxfId="9" priority="10">
      <formula>LEN(TRIM(J16))=0</formula>
    </cfRule>
  </conditionalFormatting>
  <conditionalFormatting sqref="I17">
    <cfRule type="cellIs" dxfId="8" priority="5" operator="lessThanOrEqual">
      <formula>0</formula>
    </cfRule>
  </conditionalFormatting>
  <conditionalFormatting sqref="I16">
    <cfRule type="cellIs" dxfId="7" priority="6" operator="lessThanOrEqual">
      <formula>0</formula>
    </cfRule>
  </conditionalFormatting>
  <pageMargins left="0.78740157480314965" right="0.59055118110236227" top="0.59055118110236227" bottom="0.59055118110236227" header="0.51181102362204722" footer="0.39370078740157483"/>
  <pageSetup paperSize="9" fitToHeight="0"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T49"/>
  <sheetViews>
    <sheetView view="pageBreakPreview" zoomScaleNormal="130" zoomScaleSheetLayoutView="100" workbookViewId="0">
      <selection activeCell="H48" sqref="H48:K48"/>
    </sheetView>
  </sheetViews>
  <sheetFormatPr defaultColWidth="9" defaultRowHeight="13.2" x14ac:dyDescent="0.2"/>
  <cols>
    <col min="1" max="1" width="17.77734375" style="1" customWidth="1"/>
    <col min="2" max="4" width="3.44140625" style="1" customWidth="1"/>
    <col min="5" max="6" width="9.109375" style="1" customWidth="1"/>
    <col min="7" max="7" width="9.6640625" style="1" customWidth="1"/>
    <col min="8" max="11" width="9.109375" style="1" customWidth="1"/>
    <col min="12" max="13" width="3.6640625" style="1" customWidth="1"/>
    <col min="14" max="14" width="3.33203125" style="1" bestFit="1" customWidth="1"/>
    <col min="15" max="15" width="2.21875" style="1" customWidth="1"/>
    <col min="16" max="16" width="4.44140625" style="1" bestFit="1" customWidth="1"/>
    <col min="17" max="17" width="2.44140625" style="1" bestFit="1" customWidth="1"/>
    <col min="18" max="18" width="4.44140625" style="1" bestFit="1" customWidth="1"/>
    <col min="19" max="21" width="9" style="1" customWidth="1"/>
    <col min="22" max="16384" width="9" style="1"/>
  </cols>
  <sheetData>
    <row r="1" spans="1:12" ht="18" customHeight="1" x14ac:dyDescent="0.2">
      <c r="A1" s="1060" t="s">
        <v>138</v>
      </c>
      <c r="B1" s="1060"/>
      <c r="C1" s="1060"/>
      <c r="D1" s="1060"/>
      <c r="E1" s="1060"/>
      <c r="F1" s="1060"/>
      <c r="G1" s="1060"/>
      <c r="H1" s="1060"/>
      <c r="I1" s="1060"/>
      <c r="J1" s="1060"/>
      <c r="K1" s="1060"/>
    </row>
    <row r="2" spans="1:12" ht="13.5" customHeight="1" x14ac:dyDescent="0.2"/>
    <row r="3" spans="1:12" ht="18" customHeight="1" x14ac:dyDescent="0.2">
      <c r="A3" s="1707" t="s">
        <v>202</v>
      </c>
      <c r="B3" s="1707"/>
      <c r="C3" s="1707"/>
      <c r="D3" s="1707"/>
      <c r="E3" s="1707"/>
      <c r="F3" s="1707"/>
      <c r="G3" s="1707"/>
      <c r="H3" s="1707"/>
      <c r="I3" s="1707"/>
      <c r="J3" s="2"/>
      <c r="K3" s="3"/>
    </row>
    <row r="4" spans="1:12" ht="13.5" customHeight="1" x14ac:dyDescent="0.2"/>
    <row r="5" spans="1:12" ht="17.25" customHeight="1" x14ac:dyDescent="0.2">
      <c r="A5" s="1220" t="s">
        <v>140</v>
      </c>
      <c r="B5" s="1221"/>
      <c r="C5" s="1221"/>
      <c r="D5" s="1221"/>
      <c r="E5" s="1221"/>
      <c r="F5" s="1221"/>
      <c r="G5" s="1221"/>
      <c r="H5" s="1221"/>
      <c r="I5" s="1221"/>
      <c r="J5" s="1221"/>
      <c r="K5" s="1222"/>
    </row>
    <row r="6" spans="1:12" ht="30" customHeight="1" x14ac:dyDescent="0.2">
      <c r="A6" s="165" t="s">
        <v>141</v>
      </c>
      <c r="B6" s="1120" t="s">
        <v>203</v>
      </c>
      <c r="C6" s="1121"/>
      <c r="D6" s="1121"/>
      <c r="E6" s="1121"/>
      <c r="F6" s="1121"/>
      <c r="G6" s="1121"/>
      <c r="H6" s="1121"/>
      <c r="I6" s="1121"/>
      <c r="J6" s="1121"/>
      <c r="K6" s="1122"/>
      <c r="L6" s="1" t="s">
        <v>143</v>
      </c>
    </row>
    <row r="7" spans="1:12" ht="16.5" customHeight="1" x14ac:dyDescent="0.2">
      <c r="A7" s="1220" t="s">
        <v>144</v>
      </c>
      <c r="B7" s="1221"/>
      <c r="C7" s="1221"/>
      <c r="D7" s="1221"/>
      <c r="E7" s="1221"/>
      <c r="F7" s="1221"/>
      <c r="G7" s="1221"/>
      <c r="H7" s="1221"/>
      <c r="I7" s="1221"/>
      <c r="J7" s="1221"/>
      <c r="K7" s="1222"/>
    </row>
    <row r="8" spans="1:12" ht="16.5" customHeight="1" x14ac:dyDescent="0.2">
      <c r="A8" s="7" t="s">
        <v>145</v>
      </c>
      <c r="B8" s="1098" t="s">
        <v>1753</v>
      </c>
      <c r="C8" s="1099"/>
      <c r="D8" s="1099"/>
      <c r="E8" s="1099"/>
      <c r="F8" s="1099"/>
      <c r="G8" s="1099"/>
      <c r="H8" s="1099"/>
      <c r="I8" s="1099"/>
      <c r="J8" s="1099"/>
      <c r="K8" s="1100"/>
    </row>
    <row r="9" spans="1:12" ht="16.5" customHeight="1" x14ac:dyDescent="0.2">
      <c r="A9" s="11"/>
      <c r="B9" s="1120" t="s">
        <v>204</v>
      </c>
      <c r="C9" s="1121"/>
      <c r="D9" s="1121"/>
      <c r="E9" s="1121"/>
      <c r="F9" s="1121"/>
      <c r="G9" s="1121"/>
      <c r="H9" s="1121"/>
      <c r="I9" s="1121"/>
      <c r="J9" s="1121"/>
      <c r="K9" s="1122"/>
    </row>
    <row r="10" spans="1:12" ht="16.5" customHeight="1" x14ac:dyDescent="0.2">
      <c r="A10" s="19"/>
      <c r="B10" s="1249" t="s">
        <v>1754</v>
      </c>
      <c r="C10" s="1250"/>
      <c r="D10" s="1250"/>
      <c r="E10" s="1250"/>
      <c r="F10" s="1250"/>
      <c r="G10" s="1250"/>
      <c r="H10" s="1250"/>
      <c r="I10" s="1250"/>
      <c r="J10" s="1250"/>
      <c r="K10" s="1251"/>
    </row>
    <row r="11" spans="1:12" ht="28.8" x14ac:dyDescent="0.2">
      <c r="A11" s="7" t="s">
        <v>146</v>
      </c>
      <c r="B11" s="1212"/>
      <c r="C11" s="1212"/>
      <c r="D11" s="1212"/>
      <c r="E11" s="164" t="s">
        <v>147</v>
      </c>
      <c r="F11" s="167" t="s">
        <v>10</v>
      </c>
      <c r="G11" s="167" t="s">
        <v>148</v>
      </c>
      <c r="H11" s="163" t="s">
        <v>205</v>
      </c>
      <c r="I11" s="82" t="s">
        <v>206</v>
      </c>
      <c r="J11" s="83"/>
      <c r="K11" s="10"/>
    </row>
    <row r="12" spans="1:12" ht="16.5" customHeight="1" x14ac:dyDescent="0.2">
      <c r="A12" s="11"/>
      <c r="B12" s="1178" t="s">
        <v>11</v>
      </c>
      <c r="C12" s="1178"/>
      <c r="D12" s="1178"/>
      <c r="E12" s="213">
        <v>171</v>
      </c>
      <c r="F12" s="170">
        <v>154</v>
      </c>
      <c r="G12" s="213">
        <v>171</v>
      </c>
      <c r="H12" s="170">
        <v>0</v>
      </c>
      <c r="I12" s="213">
        <v>10</v>
      </c>
      <c r="J12" s="84"/>
      <c r="K12" s="13"/>
    </row>
    <row r="13" spans="1:12" ht="16.5" customHeight="1" x14ac:dyDescent="0.2">
      <c r="A13" s="11"/>
      <c r="B13" s="1178" t="s">
        <v>207</v>
      </c>
      <c r="C13" s="1178"/>
      <c r="D13" s="1178"/>
      <c r="E13" s="213">
        <v>157</v>
      </c>
      <c r="F13" s="170">
        <v>145</v>
      </c>
      <c r="G13" s="213">
        <v>156</v>
      </c>
      <c r="H13" s="170">
        <v>0</v>
      </c>
      <c r="I13" s="213">
        <v>10</v>
      </c>
      <c r="J13" s="84"/>
      <c r="K13" s="13"/>
    </row>
    <row r="14" spans="1:12" ht="16.5" customHeight="1" x14ac:dyDescent="0.2">
      <c r="A14" s="11"/>
      <c r="B14" s="2037" t="s">
        <v>208</v>
      </c>
      <c r="C14" s="2037"/>
      <c r="D14" s="2037"/>
      <c r="E14" s="214">
        <f t="shared" ref="E14:I14" si="0">IF(OR(E12="",E12=0),"",E13/E12*100)</f>
        <v>91.812865497076018</v>
      </c>
      <c r="F14" s="15">
        <f t="shared" si="0"/>
        <v>94.155844155844164</v>
      </c>
      <c r="G14" s="214">
        <f t="shared" si="0"/>
        <v>91.228070175438589</v>
      </c>
      <c r="H14" s="15">
        <v>0</v>
      </c>
      <c r="I14" s="214">
        <f t="shared" si="0"/>
        <v>100</v>
      </c>
      <c r="J14" s="85"/>
      <c r="K14" s="13"/>
    </row>
    <row r="15" spans="1:12" ht="14.25" customHeight="1" x14ac:dyDescent="0.2">
      <c r="A15" s="11"/>
      <c r="B15" s="168"/>
      <c r="C15" s="169"/>
      <c r="D15" s="169"/>
      <c r="E15" s="86"/>
      <c r="F15" s="86"/>
      <c r="G15" s="86"/>
      <c r="H15" s="86"/>
      <c r="I15" s="86"/>
      <c r="J15" s="87"/>
      <c r="K15" s="13"/>
    </row>
    <row r="16" spans="1:12" ht="16.5" customHeight="1" x14ac:dyDescent="0.2">
      <c r="A16" s="11"/>
      <c r="B16" s="1214"/>
      <c r="C16" s="1215"/>
      <c r="D16" s="1215"/>
      <c r="E16" s="1215"/>
      <c r="F16" s="1216"/>
      <c r="G16" s="167" t="s">
        <v>14</v>
      </c>
      <c r="H16" s="167" t="s">
        <v>10</v>
      </c>
      <c r="I16" s="167" t="s">
        <v>15</v>
      </c>
      <c r="J16" s="43"/>
      <c r="K16" s="13"/>
    </row>
    <row r="17" spans="1:20" ht="16.5" customHeight="1" x14ac:dyDescent="0.2">
      <c r="A17" s="11"/>
      <c r="B17" s="1701" t="s">
        <v>135</v>
      </c>
      <c r="C17" s="1702"/>
      <c r="D17" s="1702"/>
      <c r="E17" s="1702"/>
      <c r="F17" s="1703"/>
      <c r="G17" s="215">
        <v>78.7</v>
      </c>
      <c r="H17" s="88">
        <v>77.8</v>
      </c>
      <c r="I17" s="216">
        <f>IF(G17="","",G17-H17)</f>
        <v>0.90000000000000568</v>
      </c>
      <c r="J17" s="89"/>
      <c r="K17" s="13"/>
    </row>
    <row r="18" spans="1:20" ht="16.5" customHeight="1" x14ac:dyDescent="0.2">
      <c r="A18" s="19"/>
      <c r="B18" s="1704" t="s">
        <v>136</v>
      </c>
      <c r="C18" s="1705"/>
      <c r="D18" s="1705"/>
      <c r="E18" s="1705"/>
      <c r="F18" s="1706"/>
      <c r="G18" s="215">
        <v>4</v>
      </c>
      <c r="H18" s="88">
        <v>3.9</v>
      </c>
      <c r="I18" s="216">
        <f>IF(G18="","",G18-H18)</f>
        <v>0.10000000000000009</v>
      </c>
      <c r="J18" s="90"/>
      <c r="K18" s="46"/>
    </row>
    <row r="19" spans="1:20" s="21" customFormat="1" ht="16.5" customHeight="1" x14ac:dyDescent="0.2">
      <c r="A19" s="47" t="s">
        <v>18</v>
      </c>
      <c r="B19" s="1199" t="s">
        <v>19</v>
      </c>
      <c r="C19" s="1200"/>
      <c r="D19" s="1201" t="s">
        <v>462</v>
      </c>
      <c r="E19" s="1202"/>
      <c r="F19" s="1202"/>
      <c r="G19" s="1202"/>
      <c r="H19" s="1202"/>
      <c r="I19" s="1202"/>
      <c r="J19" s="1202"/>
      <c r="K19" s="1203"/>
    </row>
    <row r="20" spans="1:20" s="21" customFormat="1" ht="16.5" customHeight="1" x14ac:dyDescent="0.2">
      <c r="A20" s="91"/>
      <c r="B20" s="171"/>
      <c r="C20" s="172"/>
      <c r="D20" s="1204" t="s">
        <v>209</v>
      </c>
      <c r="E20" s="2035"/>
      <c r="F20" s="2035"/>
      <c r="G20" s="2035"/>
      <c r="H20" s="2035"/>
      <c r="I20" s="2035"/>
      <c r="J20" s="2035"/>
      <c r="K20" s="2036"/>
    </row>
    <row r="21" spans="1:20" ht="16.5" customHeight="1" x14ac:dyDescent="0.2">
      <c r="A21" s="92"/>
      <c r="B21" s="1171" t="s">
        <v>20</v>
      </c>
      <c r="C21" s="1172"/>
      <c r="D21" s="1092" t="s">
        <v>210</v>
      </c>
      <c r="E21" s="1093"/>
      <c r="F21" s="1093"/>
      <c r="G21" s="1093"/>
      <c r="H21" s="1093"/>
      <c r="I21" s="1093"/>
      <c r="J21" s="1093"/>
      <c r="K21" s="1094"/>
    </row>
    <row r="22" spans="1:20" ht="19.2" x14ac:dyDescent="0.2">
      <c r="A22" s="5" t="s">
        <v>153</v>
      </c>
      <c r="B22" s="1178" t="s">
        <v>22</v>
      </c>
      <c r="C22" s="1178"/>
      <c r="D22" s="1376">
        <v>1</v>
      </c>
      <c r="E22" s="1378"/>
      <c r="F22" s="167" t="s">
        <v>23</v>
      </c>
      <c r="G22" s="93" t="s">
        <v>211</v>
      </c>
      <c r="H22" s="1346" t="s">
        <v>24</v>
      </c>
      <c r="I22" s="1346"/>
      <c r="J22" s="1346"/>
      <c r="K22" s="1346"/>
    </row>
    <row r="23" spans="1:20" ht="16.5" customHeight="1" x14ac:dyDescent="0.2">
      <c r="A23" s="7" t="s">
        <v>156</v>
      </c>
      <c r="B23" s="1078" t="s">
        <v>26</v>
      </c>
      <c r="C23" s="1079"/>
      <c r="D23" s="1079"/>
      <c r="E23" s="1079"/>
      <c r="F23" s="1080"/>
      <c r="G23" s="173" t="s">
        <v>27</v>
      </c>
      <c r="H23" s="1078" t="s">
        <v>28</v>
      </c>
      <c r="I23" s="1079"/>
      <c r="J23" s="1079"/>
      <c r="K23" s="1080"/>
    </row>
    <row r="24" spans="1:20" ht="16.5" customHeight="1" x14ac:dyDescent="0.2">
      <c r="A24" s="11"/>
      <c r="B24" s="187" t="s">
        <v>157</v>
      </c>
      <c r="C24" s="1287" t="s">
        <v>212</v>
      </c>
      <c r="D24" s="1287"/>
      <c r="E24" s="1287"/>
      <c r="F24" s="1288"/>
      <c r="G24" s="30"/>
      <c r="H24" s="1510"/>
      <c r="I24" s="1681"/>
      <c r="J24" s="1681"/>
      <c r="K24" s="1512"/>
    </row>
    <row r="25" spans="1:20" ht="16.5" customHeight="1" x14ac:dyDescent="0.2">
      <c r="A25" s="16"/>
      <c r="B25" s="30" t="s">
        <v>137</v>
      </c>
      <c r="C25" s="1680" t="s">
        <v>213</v>
      </c>
      <c r="D25" s="1680"/>
      <c r="E25" s="1680"/>
      <c r="F25" s="1117"/>
      <c r="G25" s="30" t="s">
        <v>356</v>
      </c>
      <c r="H25" s="1120" t="s">
        <v>214</v>
      </c>
      <c r="I25" s="1135"/>
      <c r="J25" s="1135"/>
      <c r="K25" s="1136"/>
    </row>
    <row r="26" spans="1:20" ht="16.5" customHeight="1" x14ac:dyDescent="0.2">
      <c r="A26" s="16"/>
      <c r="B26" s="30"/>
      <c r="C26" s="1680" t="s">
        <v>215</v>
      </c>
      <c r="D26" s="1680"/>
      <c r="E26" s="1680"/>
      <c r="F26" s="1117"/>
      <c r="G26" s="30"/>
      <c r="H26" s="1120" t="s">
        <v>216</v>
      </c>
      <c r="I26" s="1135"/>
      <c r="J26" s="1135"/>
      <c r="K26" s="1136"/>
      <c r="T26" s="6"/>
    </row>
    <row r="27" spans="1:20" ht="16.5" customHeight="1" x14ac:dyDescent="0.2">
      <c r="A27" s="16"/>
      <c r="B27" s="30"/>
      <c r="C27" s="1680"/>
      <c r="D27" s="1680"/>
      <c r="E27" s="1680"/>
      <c r="F27" s="1117"/>
      <c r="G27" s="30"/>
      <c r="H27" s="1120" t="s">
        <v>217</v>
      </c>
      <c r="I27" s="1121"/>
      <c r="J27" s="1121"/>
      <c r="K27" s="1122"/>
    </row>
    <row r="28" spans="1:20" ht="16.5" customHeight="1" x14ac:dyDescent="0.2">
      <c r="A28" s="16"/>
      <c r="B28" s="30"/>
      <c r="C28" s="1680"/>
      <c r="D28" s="1680"/>
      <c r="E28" s="1680"/>
      <c r="F28" s="1117"/>
      <c r="G28" s="30"/>
      <c r="H28" s="1120"/>
      <c r="I28" s="1121"/>
      <c r="J28" s="1121"/>
      <c r="K28" s="1122"/>
    </row>
    <row r="29" spans="1:20" ht="16.5" customHeight="1" x14ac:dyDescent="0.2">
      <c r="A29" s="16"/>
      <c r="B29" s="30"/>
      <c r="C29" s="1130"/>
      <c r="D29" s="1130"/>
      <c r="E29" s="1130"/>
      <c r="F29" s="1131"/>
      <c r="G29" s="30"/>
      <c r="H29" s="1120"/>
      <c r="I29" s="1121"/>
      <c r="J29" s="1121"/>
      <c r="K29" s="1122"/>
    </row>
    <row r="30" spans="1:20" ht="16.5" customHeight="1" x14ac:dyDescent="0.2">
      <c r="A30" s="16"/>
      <c r="B30" s="30" t="s">
        <v>157</v>
      </c>
      <c r="C30" s="1680" t="s">
        <v>218</v>
      </c>
      <c r="D30" s="1680"/>
      <c r="E30" s="1680"/>
      <c r="F30" s="1117"/>
      <c r="G30" s="30"/>
      <c r="H30" s="1120"/>
      <c r="I30" s="1121"/>
      <c r="J30" s="1121"/>
      <c r="K30" s="1122"/>
    </row>
    <row r="31" spans="1:20" ht="16.5" customHeight="1" x14ac:dyDescent="0.2">
      <c r="A31" s="16"/>
      <c r="B31" s="30"/>
      <c r="C31" s="1680" t="s">
        <v>219</v>
      </c>
      <c r="D31" s="1680"/>
      <c r="E31" s="1680"/>
      <c r="F31" s="1117"/>
      <c r="G31" s="30" t="s">
        <v>1791</v>
      </c>
      <c r="H31" s="1775" t="s">
        <v>220</v>
      </c>
      <c r="I31" s="2026"/>
      <c r="J31" s="2026"/>
      <c r="K31" s="2027"/>
    </row>
    <row r="32" spans="1:20" ht="16.5" customHeight="1" x14ac:dyDescent="0.2">
      <c r="A32" s="16"/>
      <c r="B32" s="30"/>
      <c r="C32" s="1680" t="s">
        <v>221</v>
      </c>
      <c r="D32" s="1680"/>
      <c r="E32" s="1680"/>
      <c r="F32" s="1117"/>
      <c r="G32" s="30"/>
      <c r="H32" s="1775" t="s">
        <v>222</v>
      </c>
      <c r="I32" s="2026"/>
      <c r="J32" s="2026"/>
      <c r="K32" s="2027"/>
    </row>
    <row r="33" spans="1:17" ht="16.5" customHeight="1" x14ac:dyDescent="0.2">
      <c r="A33" s="16"/>
      <c r="B33" s="30"/>
      <c r="C33" s="1680" t="s">
        <v>223</v>
      </c>
      <c r="D33" s="1680"/>
      <c r="E33" s="1680"/>
      <c r="F33" s="1117"/>
      <c r="G33" s="30"/>
      <c r="H33" s="1779" t="s">
        <v>224</v>
      </c>
      <c r="I33" s="2033"/>
      <c r="J33" s="2033"/>
      <c r="K33" s="2034"/>
    </row>
    <row r="34" spans="1:17" ht="16.5" customHeight="1" x14ac:dyDescent="0.2">
      <c r="A34" s="16"/>
      <c r="B34" s="30"/>
      <c r="C34" s="1130" t="s">
        <v>225</v>
      </c>
      <c r="D34" s="1130"/>
      <c r="E34" s="1130"/>
      <c r="F34" s="1131"/>
      <c r="G34" s="30"/>
      <c r="H34" s="1775" t="s">
        <v>226</v>
      </c>
      <c r="I34" s="2026"/>
      <c r="J34" s="2026"/>
      <c r="K34" s="2027"/>
    </row>
    <row r="35" spans="1:17" ht="16.5" customHeight="1" x14ac:dyDescent="0.2">
      <c r="A35" s="16"/>
      <c r="B35" s="30"/>
      <c r="C35" s="1680" t="s">
        <v>227</v>
      </c>
      <c r="D35" s="1680"/>
      <c r="E35" s="1680"/>
      <c r="F35" s="1117"/>
      <c r="G35" s="30"/>
      <c r="H35" s="1775" t="s">
        <v>228</v>
      </c>
      <c r="I35" s="2026"/>
      <c r="J35" s="2026"/>
      <c r="K35" s="2027"/>
    </row>
    <row r="36" spans="1:17" ht="13.5" customHeight="1" x14ac:dyDescent="0.2">
      <c r="A36" s="16"/>
      <c r="B36" s="30"/>
      <c r="C36" s="1680"/>
      <c r="D36" s="1680"/>
      <c r="E36" s="1680"/>
      <c r="F36" s="1117"/>
      <c r="G36" s="30"/>
      <c r="H36" s="1120"/>
      <c r="I36" s="2032"/>
      <c r="J36" s="2032"/>
      <c r="K36" s="2029"/>
      <c r="N36" s="2030"/>
      <c r="O36" s="2031"/>
      <c r="P36" s="2031"/>
      <c r="Q36" s="2031"/>
    </row>
    <row r="37" spans="1:17" ht="16.5" customHeight="1" x14ac:dyDescent="0.2">
      <c r="A37" s="16"/>
      <c r="B37" s="30" t="s">
        <v>157</v>
      </c>
      <c r="C37" s="1680" t="s">
        <v>212</v>
      </c>
      <c r="D37" s="1680"/>
      <c r="E37" s="1680"/>
      <c r="F37" s="1117"/>
      <c r="G37" s="30"/>
      <c r="H37" s="1120"/>
      <c r="I37" s="2032"/>
      <c r="J37" s="2032"/>
      <c r="K37" s="2029"/>
    </row>
    <row r="38" spans="1:17" ht="16.5" customHeight="1" x14ac:dyDescent="0.2">
      <c r="A38" s="16"/>
      <c r="B38" s="30"/>
      <c r="C38" s="1680" t="s">
        <v>219</v>
      </c>
      <c r="D38" s="1680"/>
      <c r="E38" s="1680"/>
      <c r="F38" s="1117"/>
      <c r="G38" s="30" t="s">
        <v>229</v>
      </c>
      <c r="H38" s="1775" t="s">
        <v>230</v>
      </c>
      <c r="I38" s="2026"/>
      <c r="J38" s="2026"/>
      <c r="K38" s="2027"/>
    </row>
    <row r="39" spans="1:17" ht="16.5" customHeight="1" x14ac:dyDescent="0.2">
      <c r="A39" s="16"/>
      <c r="B39" s="30"/>
      <c r="C39" s="1680" t="s">
        <v>231</v>
      </c>
      <c r="D39" s="1680"/>
      <c r="E39" s="1680"/>
      <c r="F39" s="1117"/>
      <c r="G39" s="30"/>
      <c r="H39" s="1775" t="s">
        <v>234</v>
      </c>
      <c r="I39" s="2026"/>
      <c r="J39" s="2026"/>
      <c r="K39" s="2027"/>
    </row>
    <row r="40" spans="1:17" ht="16.5" customHeight="1" x14ac:dyDescent="0.2">
      <c r="A40" s="16"/>
      <c r="B40" s="30"/>
      <c r="C40" s="1680" t="s">
        <v>233</v>
      </c>
      <c r="D40" s="1680"/>
      <c r="E40" s="1680"/>
      <c r="F40" s="1117"/>
      <c r="G40" s="30"/>
      <c r="H40" s="1775" t="s">
        <v>232</v>
      </c>
      <c r="I40" s="2026"/>
      <c r="J40" s="2026"/>
      <c r="K40" s="2027"/>
    </row>
    <row r="41" spans="1:17" ht="16.5" customHeight="1" x14ac:dyDescent="0.2">
      <c r="A41" s="16"/>
      <c r="B41" s="30"/>
      <c r="C41" s="1130" t="s">
        <v>225</v>
      </c>
      <c r="D41" s="1130"/>
      <c r="E41" s="1130"/>
      <c r="F41" s="1131"/>
      <c r="G41" s="30"/>
      <c r="H41" s="1775" t="s">
        <v>235</v>
      </c>
      <c r="I41" s="2026"/>
      <c r="J41" s="2026"/>
      <c r="K41" s="2027"/>
    </row>
    <row r="42" spans="1:17" ht="16.5" customHeight="1" x14ac:dyDescent="0.2">
      <c r="A42" s="16"/>
      <c r="B42" s="30"/>
      <c r="C42" s="1680" t="s">
        <v>236</v>
      </c>
      <c r="D42" s="1680"/>
      <c r="E42" s="1680"/>
      <c r="F42" s="1117"/>
      <c r="G42" s="30"/>
      <c r="H42" s="1775" t="s">
        <v>237</v>
      </c>
      <c r="I42" s="2026"/>
      <c r="J42" s="2026"/>
      <c r="K42" s="2027"/>
    </row>
    <row r="43" spans="1:17" ht="16.5" customHeight="1" x14ac:dyDescent="0.2">
      <c r="A43" s="16"/>
      <c r="B43" s="30"/>
      <c r="C43" s="1680"/>
      <c r="D43" s="1680"/>
      <c r="E43" s="1680"/>
      <c r="F43" s="1117"/>
      <c r="G43" s="30"/>
      <c r="H43" s="1775" t="s">
        <v>238</v>
      </c>
      <c r="I43" s="2026"/>
      <c r="J43" s="2026"/>
      <c r="K43" s="2027"/>
    </row>
    <row r="44" spans="1:17" ht="16.5" customHeight="1" x14ac:dyDescent="0.2">
      <c r="A44" s="16"/>
      <c r="B44" s="30"/>
      <c r="C44" s="1680"/>
      <c r="D44" s="1680"/>
      <c r="E44" s="1680"/>
      <c r="F44" s="1117"/>
      <c r="G44" s="30"/>
      <c r="H44" s="1775" t="s">
        <v>239</v>
      </c>
      <c r="I44" s="2026"/>
      <c r="J44" s="2026"/>
      <c r="K44" s="2027"/>
    </row>
    <row r="45" spans="1:17" ht="6.6" customHeight="1" x14ac:dyDescent="0.2">
      <c r="A45" s="16"/>
      <c r="B45" s="30"/>
      <c r="C45" s="1680"/>
      <c r="D45" s="1680"/>
      <c r="E45" s="1680"/>
      <c r="F45" s="1117"/>
      <c r="G45" s="30"/>
      <c r="H45" s="1120"/>
      <c r="I45" s="2028"/>
      <c r="J45" s="2028"/>
      <c r="K45" s="2029"/>
    </row>
    <row r="46" spans="1:17" ht="16.5" customHeight="1" x14ac:dyDescent="0.2">
      <c r="A46" s="16"/>
      <c r="B46" s="30" t="s">
        <v>157</v>
      </c>
      <c r="C46" s="1680" t="s">
        <v>212</v>
      </c>
      <c r="D46" s="1680"/>
      <c r="E46" s="1680"/>
      <c r="F46" s="1117"/>
      <c r="G46" s="30"/>
      <c r="H46" s="1120"/>
      <c r="I46" s="2028"/>
      <c r="J46" s="2028"/>
      <c r="K46" s="2029"/>
    </row>
    <row r="47" spans="1:17" ht="16.5" customHeight="1" x14ac:dyDescent="0.2">
      <c r="A47" s="16"/>
      <c r="B47" s="30"/>
      <c r="C47" s="1680" t="s">
        <v>240</v>
      </c>
      <c r="D47" s="1680"/>
      <c r="E47" s="1680"/>
      <c r="F47" s="1117"/>
      <c r="G47" s="30" t="s">
        <v>241</v>
      </c>
      <c r="H47" s="1120" t="s">
        <v>1810</v>
      </c>
      <c r="I47" s="1135"/>
      <c r="J47" s="1135"/>
      <c r="K47" s="1136"/>
    </row>
    <row r="48" spans="1:17" ht="16.5" customHeight="1" x14ac:dyDescent="0.2">
      <c r="A48" s="16"/>
      <c r="B48" s="30"/>
      <c r="C48" s="1680"/>
      <c r="D48" s="1680"/>
      <c r="E48" s="1680"/>
      <c r="F48" s="1117"/>
      <c r="G48" s="30"/>
      <c r="H48" s="1120"/>
      <c r="I48" s="1135"/>
      <c r="J48" s="1135"/>
      <c r="K48" s="1136"/>
    </row>
    <row r="49" spans="1:11" ht="16.5" customHeight="1" x14ac:dyDescent="0.2">
      <c r="A49" s="31"/>
      <c r="B49" s="32"/>
      <c r="C49" s="1541"/>
      <c r="D49" s="1541"/>
      <c r="E49" s="1541"/>
      <c r="F49" s="1542"/>
      <c r="G49" s="32"/>
      <c r="H49" s="1887"/>
      <c r="I49" s="1888"/>
      <c r="J49" s="1888"/>
      <c r="K49" s="1889"/>
    </row>
  </sheetData>
  <mergeCells count="78">
    <mergeCell ref="A1:K1"/>
    <mergeCell ref="A3:I3"/>
    <mergeCell ref="A5:K5"/>
    <mergeCell ref="B6:K6"/>
    <mergeCell ref="A7:K7"/>
    <mergeCell ref="B8:K8"/>
    <mergeCell ref="B16:F16"/>
    <mergeCell ref="B17:F17"/>
    <mergeCell ref="B18:F18"/>
    <mergeCell ref="B19:C19"/>
    <mergeCell ref="D19:K19"/>
    <mergeCell ref="D20:K20"/>
    <mergeCell ref="B9:K9"/>
    <mergeCell ref="B10:K10"/>
    <mergeCell ref="B11:D11"/>
    <mergeCell ref="B12:D12"/>
    <mergeCell ref="B13:D13"/>
    <mergeCell ref="B14:D14"/>
    <mergeCell ref="B21:C21"/>
    <mergeCell ref="D21:K21"/>
    <mergeCell ref="B22:C22"/>
    <mergeCell ref="D22:E22"/>
    <mergeCell ref="H22:K22"/>
    <mergeCell ref="B23:F23"/>
    <mergeCell ref="H23:K23"/>
    <mergeCell ref="C30:F30"/>
    <mergeCell ref="H30:K30"/>
    <mergeCell ref="C24:F24"/>
    <mergeCell ref="H24:K24"/>
    <mergeCell ref="C25:F25"/>
    <mergeCell ref="H25:K25"/>
    <mergeCell ref="C26:F26"/>
    <mergeCell ref="H26:K26"/>
    <mergeCell ref="C31:F31"/>
    <mergeCell ref="H31:K31"/>
    <mergeCell ref="C27:F27"/>
    <mergeCell ref="H27:K27"/>
    <mergeCell ref="C28:F28"/>
    <mergeCell ref="H28:K28"/>
    <mergeCell ref="C29:F29"/>
    <mergeCell ref="H29:K29"/>
    <mergeCell ref="N36:Q36"/>
    <mergeCell ref="C37:F37"/>
    <mergeCell ref="H37:K37"/>
    <mergeCell ref="C32:F32"/>
    <mergeCell ref="H32:K32"/>
    <mergeCell ref="C33:F33"/>
    <mergeCell ref="H33:K33"/>
    <mergeCell ref="C34:F34"/>
    <mergeCell ref="H34:K34"/>
    <mergeCell ref="C35:F35"/>
    <mergeCell ref="H35:K35"/>
    <mergeCell ref="C36:F36"/>
    <mergeCell ref="H36:K36"/>
    <mergeCell ref="C38:F38"/>
    <mergeCell ref="H38:K38"/>
    <mergeCell ref="C39:F39"/>
    <mergeCell ref="H39:K39"/>
    <mergeCell ref="C40:F40"/>
    <mergeCell ref="H40:K40"/>
    <mergeCell ref="C44:F44"/>
    <mergeCell ref="H44:K44"/>
    <mergeCell ref="C45:F45"/>
    <mergeCell ref="H45:K45"/>
    <mergeCell ref="C46:F46"/>
    <mergeCell ref="H46:K46"/>
    <mergeCell ref="C41:F41"/>
    <mergeCell ref="H41:K41"/>
    <mergeCell ref="C42:F42"/>
    <mergeCell ref="H42:K42"/>
    <mergeCell ref="C43:F43"/>
    <mergeCell ref="H43:K43"/>
    <mergeCell ref="C47:F47"/>
    <mergeCell ref="H47:K47"/>
    <mergeCell ref="C48:F48"/>
    <mergeCell ref="H48:K48"/>
    <mergeCell ref="C49:F49"/>
    <mergeCell ref="H49:K49"/>
  </mergeCells>
  <phoneticPr fontId="3"/>
  <printOptions horizontalCentered="1"/>
  <pageMargins left="0.59055118110236227" right="0.59055118110236227" top="0.59055118110236227" bottom="0.59055118110236227" header="0.39370078740157483" footer="0.39370078740157483"/>
  <pageSetup paperSize="9" scale="97" fitToWidth="0" fitToHeight="0" orientation="portrait" verticalDpi="200"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AD39"/>
  <sheetViews>
    <sheetView view="pageBreakPreview" zoomScaleNormal="130" zoomScaleSheetLayoutView="100" workbookViewId="0">
      <selection activeCell="T15" sqref="T15"/>
    </sheetView>
  </sheetViews>
  <sheetFormatPr defaultColWidth="9" defaultRowHeight="13.2" x14ac:dyDescent="0.2"/>
  <cols>
    <col min="1" max="1" width="17.6640625" style="1" customWidth="1"/>
    <col min="2" max="5" width="3.33203125" style="1" customWidth="1"/>
    <col min="6" max="6" width="6.33203125" style="1" customWidth="1"/>
    <col min="7" max="7" width="9.109375" style="1" customWidth="1"/>
    <col min="8" max="8" width="12.88671875" style="1" bestFit="1" customWidth="1"/>
    <col min="9" max="12" width="9.109375" style="1" customWidth="1"/>
    <col min="13" max="13" width="9" style="1"/>
    <col min="14" max="14" width="6.33203125" style="1" customWidth="1"/>
    <col min="15" max="15" width="3.33203125" style="1" bestFit="1" customWidth="1"/>
    <col min="16" max="16" width="2.21875" style="1" customWidth="1"/>
    <col min="17" max="17" width="4.44140625" style="1" bestFit="1" customWidth="1"/>
    <col min="18" max="18" width="2.44140625" style="1" bestFit="1" customWidth="1"/>
    <col min="19" max="19" width="4.44140625" style="1" bestFit="1" customWidth="1"/>
    <col min="20" max="20" width="9" style="1"/>
    <col min="21" max="21" width="12.21875" style="1" customWidth="1"/>
    <col min="22" max="16384" width="9" style="1"/>
  </cols>
  <sheetData>
    <row r="1" spans="1:13" ht="18" customHeight="1" x14ac:dyDescent="0.2">
      <c r="A1" s="1060" t="s">
        <v>0</v>
      </c>
      <c r="B1" s="1060"/>
      <c r="C1" s="1060"/>
      <c r="D1" s="1060"/>
      <c r="E1" s="1060"/>
      <c r="F1" s="1060"/>
      <c r="G1" s="1060"/>
      <c r="H1" s="1060"/>
      <c r="I1" s="1060"/>
      <c r="J1" s="1060"/>
      <c r="K1" s="1060"/>
      <c r="L1" s="1060"/>
    </row>
    <row r="2" spans="1:13" ht="16.5" customHeight="1" x14ac:dyDescent="0.2"/>
    <row r="3" spans="1:13" ht="18" customHeight="1" x14ac:dyDescent="0.2">
      <c r="A3" s="1751" t="s">
        <v>242</v>
      </c>
      <c r="B3" s="1751"/>
      <c r="C3" s="1751"/>
      <c r="D3" s="1751"/>
      <c r="E3" s="1751"/>
      <c r="F3" s="1751"/>
      <c r="G3" s="1751"/>
      <c r="H3" s="1751"/>
      <c r="I3" s="1751"/>
      <c r="J3" s="1751"/>
      <c r="K3" s="2"/>
      <c r="L3" s="3"/>
    </row>
    <row r="4" spans="1:13" ht="16.5" customHeight="1" x14ac:dyDescent="0.2"/>
    <row r="5" spans="1:13" ht="16.5" customHeight="1" x14ac:dyDescent="0.2">
      <c r="A5" s="1062" t="s">
        <v>2</v>
      </c>
      <c r="B5" s="1063"/>
      <c r="C5" s="1063"/>
      <c r="D5" s="1063"/>
      <c r="E5" s="1063"/>
      <c r="F5" s="1063"/>
      <c r="G5" s="1063"/>
      <c r="H5" s="1063"/>
      <c r="I5" s="1063"/>
      <c r="J5" s="1063"/>
      <c r="K5" s="1063"/>
      <c r="L5" s="1064"/>
    </row>
    <row r="6" spans="1:13" s="55" customFormat="1" ht="16.5" customHeight="1" x14ac:dyDescent="0.2">
      <c r="A6" s="54" t="s">
        <v>171</v>
      </c>
      <c r="B6" s="2064" t="s">
        <v>243</v>
      </c>
      <c r="C6" s="2065"/>
      <c r="D6" s="2065"/>
      <c r="E6" s="2065"/>
      <c r="F6" s="2065"/>
      <c r="G6" s="2065"/>
      <c r="H6" s="2065"/>
      <c r="I6" s="2065"/>
      <c r="J6" s="2065"/>
      <c r="K6" s="2065"/>
      <c r="L6" s="2066"/>
      <c r="M6" s="55" t="s">
        <v>143</v>
      </c>
    </row>
    <row r="7" spans="1:13" s="55" customFormat="1" ht="21.75" customHeight="1" x14ac:dyDescent="0.2">
      <c r="A7" s="56"/>
      <c r="B7" s="2067"/>
      <c r="C7" s="2068"/>
      <c r="D7" s="2068"/>
      <c r="E7" s="2068"/>
      <c r="F7" s="2068"/>
      <c r="G7" s="2068"/>
      <c r="H7" s="2068"/>
      <c r="I7" s="2068"/>
      <c r="J7" s="2068"/>
      <c r="K7" s="2068"/>
      <c r="L7" s="2069"/>
    </row>
    <row r="8" spans="1:13" ht="16.5" customHeight="1" x14ac:dyDescent="0.2">
      <c r="A8" s="1220" t="s">
        <v>6</v>
      </c>
      <c r="B8" s="1221"/>
      <c r="C8" s="1221"/>
      <c r="D8" s="1221"/>
      <c r="E8" s="1221"/>
      <c r="F8" s="1221"/>
      <c r="G8" s="1221"/>
      <c r="H8" s="1221"/>
      <c r="I8" s="1221"/>
      <c r="J8" s="1221"/>
      <c r="K8" s="1221"/>
      <c r="L8" s="1222"/>
    </row>
    <row r="9" spans="1:13" s="55" customFormat="1" ht="51" customHeight="1" x14ac:dyDescent="0.2">
      <c r="A9" s="57" t="s">
        <v>145</v>
      </c>
      <c r="B9" s="1755" t="s">
        <v>1756</v>
      </c>
      <c r="C9" s="2056"/>
      <c r="D9" s="2056"/>
      <c r="E9" s="2056"/>
      <c r="F9" s="2056"/>
      <c r="G9" s="2056"/>
      <c r="H9" s="2056"/>
      <c r="I9" s="2056"/>
      <c r="J9" s="2056"/>
      <c r="K9" s="2056"/>
      <c r="L9" s="2057"/>
    </row>
    <row r="10" spans="1:13" s="55" customFormat="1" ht="16.5" customHeight="1" x14ac:dyDescent="0.2">
      <c r="A10" s="94" t="s">
        <v>146</v>
      </c>
      <c r="B10" s="1737"/>
      <c r="C10" s="1738"/>
      <c r="D10" s="1739"/>
      <c r="E10" s="1740" t="s">
        <v>147</v>
      </c>
      <c r="F10" s="1741"/>
      <c r="G10" s="58" t="s">
        <v>10</v>
      </c>
      <c r="H10" s="58" t="s">
        <v>148</v>
      </c>
      <c r="I10" s="177" t="s">
        <v>149</v>
      </c>
      <c r="J10" s="95"/>
      <c r="K10" s="96"/>
      <c r="L10" s="97"/>
    </row>
    <row r="11" spans="1:13" s="55" customFormat="1" ht="16.5" customHeight="1" x14ac:dyDescent="0.2">
      <c r="A11" s="98"/>
      <c r="B11" s="1740" t="s">
        <v>11</v>
      </c>
      <c r="C11" s="1742"/>
      <c r="D11" s="1741"/>
      <c r="E11" s="1756">
        <v>83</v>
      </c>
      <c r="F11" s="1757"/>
      <c r="G11" s="60">
        <v>72</v>
      </c>
      <c r="H11" s="60">
        <v>83</v>
      </c>
      <c r="I11" s="99"/>
      <c r="J11" s="96"/>
      <c r="K11" s="96"/>
      <c r="L11" s="100"/>
    </row>
    <row r="12" spans="1:13" s="55" customFormat="1" ht="16.5" customHeight="1" x14ac:dyDescent="0.2">
      <c r="A12" s="98"/>
      <c r="B12" s="1740" t="s">
        <v>12</v>
      </c>
      <c r="C12" s="1742"/>
      <c r="D12" s="1741"/>
      <c r="E12" s="1756">
        <v>51</v>
      </c>
      <c r="F12" s="1757"/>
      <c r="G12" s="60">
        <v>45</v>
      </c>
      <c r="H12" s="60">
        <v>51</v>
      </c>
      <c r="I12" s="101"/>
      <c r="J12" s="96"/>
      <c r="K12" s="96"/>
      <c r="L12" s="100"/>
    </row>
    <row r="13" spans="1:13" s="55" customFormat="1" ht="16.5" customHeight="1" x14ac:dyDescent="0.2">
      <c r="A13" s="98"/>
      <c r="B13" s="1748" t="s">
        <v>13</v>
      </c>
      <c r="C13" s="1749"/>
      <c r="D13" s="1750"/>
      <c r="E13" s="1492">
        <f>E12/E11*100</f>
        <v>61.445783132530117</v>
      </c>
      <c r="F13" s="1493"/>
      <c r="G13" s="176">
        <f t="shared" ref="G13:H13" si="0">G12/G11*100</f>
        <v>62.5</v>
      </c>
      <c r="H13" s="176">
        <f t="shared" si="0"/>
        <v>61.445783132530117</v>
      </c>
      <c r="I13" s="102"/>
      <c r="J13" s="96"/>
      <c r="K13" s="96"/>
      <c r="L13" s="100"/>
    </row>
    <row r="14" spans="1:13" s="55" customFormat="1" ht="16.5" customHeight="1" x14ac:dyDescent="0.2">
      <c r="A14" s="98"/>
      <c r="B14" s="103"/>
      <c r="C14" s="104"/>
      <c r="D14" s="104"/>
      <c r="E14" s="104"/>
      <c r="F14" s="104"/>
      <c r="G14" s="104"/>
      <c r="H14" s="105"/>
      <c r="I14" s="105"/>
      <c r="J14" s="106"/>
      <c r="K14" s="96"/>
      <c r="L14" s="107"/>
    </row>
    <row r="15" spans="1:13" s="55" customFormat="1" ht="16.5" customHeight="1" x14ac:dyDescent="0.2">
      <c r="A15" s="98"/>
      <c r="B15" s="1737"/>
      <c r="C15" s="1738"/>
      <c r="D15" s="1738"/>
      <c r="E15" s="1738"/>
      <c r="F15" s="1738"/>
      <c r="G15" s="1739"/>
      <c r="H15" s="58" t="s">
        <v>14</v>
      </c>
      <c r="I15" s="58" t="s">
        <v>10</v>
      </c>
      <c r="J15" s="58" t="s">
        <v>15</v>
      </c>
      <c r="K15" s="96"/>
      <c r="L15" s="107"/>
    </row>
    <row r="16" spans="1:13" s="55" customFormat="1" ht="16.5" customHeight="1" x14ac:dyDescent="0.2">
      <c r="A16" s="98"/>
      <c r="B16" s="2045" t="s">
        <v>135</v>
      </c>
      <c r="C16" s="2046"/>
      <c r="D16" s="2046"/>
      <c r="E16" s="2046"/>
      <c r="F16" s="2046"/>
      <c r="G16" s="2047"/>
      <c r="H16" s="108">
        <v>82.7</v>
      </c>
      <c r="I16" s="108">
        <v>79</v>
      </c>
      <c r="J16" s="109">
        <f>H16-I16</f>
        <v>3.7000000000000028</v>
      </c>
      <c r="K16" s="96"/>
      <c r="L16" s="107"/>
    </row>
    <row r="17" spans="1:30" s="55" customFormat="1" ht="16.5" customHeight="1" x14ac:dyDescent="0.2">
      <c r="A17" s="74"/>
      <c r="B17" s="2048" t="s">
        <v>136</v>
      </c>
      <c r="C17" s="2049"/>
      <c r="D17" s="2049"/>
      <c r="E17" s="2049"/>
      <c r="F17" s="2049"/>
      <c r="G17" s="2050"/>
      <c r="H17" s="108">
        <v>4.3</v>
      </c>
      <c r="I17" s="108">
        <v>4.0999999999999996</v>
      </c>
      <c r="J17" s="109">
        <f>H17-I17</f>
        <v>0.20000000000000018</v>
      </c>
      <c r="K17" s="110"/>
      <c r="L17" s="111"/>
    </row>
    <row r="18" spans="1:30" s="21" customFormat="1" ht="16.5" customHeight="1" x14ac:dyDescent="0.2">
      <c r="A18" s="20" t="s">
        <v>18</v>
      </c>
      <c r="B18" s="2051" t="s">
        <v>19</v>
      </c>
      <c r="C18" s="2052"/>
      <c r="D18" s="2053" t="s">
        <v>1811</v>
      </c>
      <c r="E18" s="2054"/>
      <c r="F18" s="2054"/>
      <c r="G18" s="2054"/>
      <c r="H18" s="2054"/>
      <c r="I18" s="2054"/>
      <c r="J18" s="2054"/>
      <c r="K18" s="2054"/>
      <c r="L18" s="2055"/>
      <c r="W18" s="22"/>
      <c r="X18" s="22"/>
      <c r="Y18" s="22"/>
      <c r="Z18" s="22"/>
      <c r="AA18" s="22"/>
      <c r="AB18" s="22"/>
      <c r="AC18" s="22"/>
      <c r="AD18" s="22"/>
    </row>
    <row r="19" spans="1:30" s="21" customFormat="1" ht="16.5" customHeight="1" x14ac:dyDescent="0.2">
      <c r="A19" s="23"/>
      <c r="B19" s="183"/>
      <c r="C19" s="184"/>
      <c r="D19" s="2058" t="s">
        <v>244</v>
      </c>
      <c r="E19" s="2059"/>
      <c r="F19" s="2059"/>
      <c r="G19" s="2059"/>
      <c r="H19" s="2059"/>
      <c r="I19" s="2059"/>
      <c r="J19" s="2059"/>
      <c r="K19" s="2059"/>
      <c r="L19" s="2060"/>
      <c r="W19" s="22"/>
      <c r="X19" s="22"/>
      <c r="Y19" s="22"/>
      <c r="Z19" s="22"/>
      <c r="AA19" s="22"/>
      <c r="AB19" s="22"/>
      <c r="AC19" s="22"/>
      <c r="AD19" s="22"/>
    </row>
    <row r="20" spans="1:30" ht="16.5" customHeight="1" x14ac:dyDescent="0.2">
      <c r="A20" s="26"/>
      <c r="B20" s="2051" t="s">
        <v>174</v>
      </c>
      <c r="C20" s="2052"/>
      <c r="D20" s="2061" t="s">
        <v>245</v>
      </c>
      <c r="E20" s="2062"/>
      <c r="F20" s="2062"/>
      <c r="G20" s="2062"/>
      <c r="H20" s="2062"/>
      <c r="I20" s="2062"/>
      <c r="J20" s="2062"/>
      <c r="K20" s="2062"/>
      <c r="L20" s="2063"/>
      <c r="W20" s="166"/>
      <c r="X20" s="1130"/>
      <c r="Y20" s="1130"/>
      <c r="Z20" s="1130"/>
      <c r="AA20" s="1130"/>
      <c r="AB20" s="1130"/>
      <c r="AC20" s="6"/>
      <c r="AD20" s="6"/>
    </row>
    <row r="21" spans="1:30" ht="16.5" customHeight="1" x14ac:dyDescent="0.2">
      <c r="A21" s="27" t="s">
        <v>21</v>
      </c>
      <c r="B21" s="1724" t="s">
        <v>22</v>
      </c>
      <c r="C21" s="1724"/>
      <c r="D21" s="1725">
        <v>1</v>
      </c>
      <c r="E21" s="1726"/>
      <c r="F21" s="1727"/>
      <c r="G21" s="178" t="s">
        <v>23</v>
      </c>
      <c r="H21" s="67" t="s">
        <v>31</v>
      </c>
      <c r="I21" s="1728" t="s">
        <v>24</v>
      </c>
      <c r="J21" s="1728"/>
      <c r="K21" s="1728"/>
      <c r="L21" s="1728"/>
      <c r="W21" s="166"/>
      <c r="X21" s="1130"/>
      <c r="Y21" s="1130"/>
      <c r="Z21" s="1130"/>
      <c r="AA21" s="1130"/>
      <c r="AB21" s="1130"/>
      <c r="AC21" s="6"/>
      <c r="AD21" s="6"/>
    </row>
    <row r="22" spans="1:30" ht="16.5" customHeight="1" x14ac:dyDescent="0.2">
      <c r="A22" s="29" t="s">
        <v>25</v>
      </c>
      <c r="B22" s="1168" t="s">
        <v>26</v>
      </c>
      <c r="C22" s="1169"/>
      <c r="D22" s="1169"/>
      <c r="E22" s="1169"/>
      <c r="F22" s="1169"/>
      <c r="G22" s="1170"/>
      <c r="H22" s="174" t="s">
        <v>27</v>
      </c>
      <c r="I22" s="1168" t="s">
        <v>28</v>
      </c>
      <c r="J22" s="1169"/>
      <c r="K22" s="1169"/>
      <c r="L22" s="1170"/>
      <c r="W22" s="166"/>
      <c r="X22" s="1130"/>
      <c r="Y22" s="1130"/>
      <c r="Z22" s="1130"/>
      <c r="AA22" s="1130"/>
      <c r="AB22" s="1130"/>
      <c r="AC22" s="6"/>
      <c r="AD22" s="6"/>
    </row>
    <row r="23" spans="1:30" s="55" customFormat="1" ht="16.5" customHeight="1" x14ac:dyDescent="0.2">
      <c r="A23" s="98"/>
      <c r="B23" s="69" t="s">
        <v>157</v>
      </c>
      <c r="C23" s="181" t="s">
        <v>246</v>
      </c>
      <c r="D23" s="181"/>
      <c r="E23" s="181"/>
      <c r="F23" s="181"/>
      <c r="G23" s="182"/>
      <c r="H23" s="69"/>
      <c r="I23" s="2044"/>
      <c r="J23" s="1719"/>
      <c r="K23" s="1719"/>
      <c r="L23" s="1720"/>
    </row>
    <row r="24" spans="1:30" s="55" customFormat="1" ht="16.5" customHeight="1" x14ac:dyDescent="0.2">
      <c r="A24" s="68"/>
      <c r="B24" s="69" t="s">
        <v>33</v>
      </c>
      <c r="C24" s="1717" t="s">
        <v>247</v>
      </c>
      <c r="D24" s="1717"/>
      <c r="E24" s="1717"/>
      <c r="F24" s="1717"/>
      <c r="G24" s="1718"/>
      <c r="H24" s="69" t="s">
        <v>49</v>
      </c>
      <c r="I24" s="1731" t="s">
        <v>249</v>
      </c>
      <c r="J24" s="1732"/>
      <c r="K24" s="1732"/>
      <c r="L24" s="1733"/>
    </row>
    <row r="25" spans="1:30" s="55" customFormat="1" ht="16.5" customHeight="1" x14ac:dyDescent="0.2">
      <c r="A25" s="68"/>
      <c r="B25" s="69"/>
      <c r="C25" s="1717" t="s">
        <v>250</v>
      </c>
      <c r="D25" s="1717"/>
      <c r="E25" s="1717"/>
      <c r="F25" s="1717"/>
      <c r="G25" s="1718"/>
      <c r="H25" s="69"/>
      <c r="I25" s="1731" t="s">
        <v>251</v>
      </c>
      <c r="J25" s="1732"/>
      <c r="K25" s="1732"/>
      <c r="L25" s="1733"/>
    </row>
    <row r="26" spans="1:30" s="55" customFormat="1" ht="16.5" customHeight="1" x14ac:dyDescent="0.2">
      <c r="A26" s="68"/>
      <c r="B26" s="69"/>
      <c r="C26" s="181" t="s">
        <v>252</v>
      </c>
      <c r="D26" s="181"/>
      <c r="E26" s="181"/>
      <c r="F26" s="181"/>
      <c r="G26" s="182"/>
      <c r="H26" s="69"/>
      <c r="I26" s="1731" t="s">
        <v>253</v>
      </c>
      <c r="J26" s="1732"/>
      <c r="K26" s="1732"/>
      <c r="L26" s="1733"/>
    </row>
    <row r="27" spans="1:30" s="55" customFormat="1" ht="16.5" customHeight="1" x14ac:dyDescent="0.2">
      <c r="A27" s="68"/>
      <c r="B27" s="69"/>
      <c r="C27" s="181"/>
      <c r="D27" s="181"/>
      <c r="E27" s="181"/>
      <c r="F27" s="181"/>
      <c r="G27" s="182"/>
      <c r="H27" s="69"/>
      <c r="I27" s="1731" t="s">
        <v>254</v>
      </c>
      <c r="J27" s="1732"/>
      <c r="K27" s="1732"/>
      <c r="L27" s="1733"/>
    </row>
    <row r="28" spans="1:30" s="55" customFormat="1" ht="16.5" customHeight="1" x14ac:dyDescent="0.2">
      <c r="A28" s="68"/>
      <c r="B28" s="69"/>
      <c r="C28" s="181"/>
      <c r="D28" s="181"/>
      <c r="E28" s="181"/>
      <c r="F28" s="181"/>
      <c r="G28" s="182"/>
      <c r="H28" s="69"/>
      <c r="I28" s="1731" t="s">
        <v>255</v>
      </c>
      <c r="J28" s="1732"/>
      <c r="K28" s="1732"/>
      <c r="L28" s="1733"/>
    </row>
    <row r="29" spans="1:30" s="55" customFormat="1" ht="13.65" customHeight="1" x14ac:dyDescent="0.2">
      <c r="A29" s="68"/>
      <c r="B29" s="69"/>
      <c r="D29" s="181"/>
      <c r="E29" s="181"/>
      <c r="F29" s="181"/>
      <c r="G29" s="182"/>
      <c r="H29" s="69"/>
      <c r="I29" s="1731"/>
      <c r="J29" s="1732"/>
      <c r="K29" s="1732"/>
      <c r="L29" s="1733"/>
    </row>
    <row r="30" spans="1:30" s="55" customFormat="1" ht="16.5" customHeight="1" x14ac:dyDescent="0.2">
      <c r="A30" s="68"/>
      <c r="B30" s="69" t="s">
        <v>157</v>
      </c>
      <c r="C30" s="181" t="s">
        <v>30</v>
      </c>
      <c r="D30" s="181"/>
      <c r="E30" s="181"/>
      <c r="F30" s="181"/>
      <c r="G30" s="182"/>
      <c r="H30" s="69"/>
      <c r="I30" s="1731"/>
      <c r="J30" s="1732"/>
      <c r="K30" s="1732"/>
      <c r="L30" s="1733"/>
    </row>
    <row r="31" spans="1:30" s="55" customFormat="1" ht="16.5" customHeight="1" x14ac:dyDescent="0.2">
      <c r="A31" s="68"/>
      <c r="B31" s="69" t="s">
        <v>33</v>
      </c>
      <c r="C31" s="181" t="s">
        <v>256</v>
      </c>
      <c r="D31" s="181"/>
      <c r="E31" s="181"/>
      <c r="F31" s="181"/>
      <c r="G31" s="182"/>
      <c r="H31" s="69" t="s">
        <v>257</v>
      </c>
      <c r="I31" s="1993" t="s">
        <v>258</v>
      </c>
      <c r="J31" s="1994"/>
      <c r="K31" s="1994"/>
      <c r="L31" s="1995"/>
    </row>
    <row r="32" spans="1:30" s="55" customFormat="1" ht="16.5" customHeight="1" x14ac:dyDescent="0.2">
      <c r="A32" s="68"/>
      <c r="B32" s="69"/>
      <c r="C32" s="1717" t="s">
        <v>127</v>
      </c>
      <c r="D32" s="1717"/>
      <c r="E32" s="1717"/>
      <c r="F32" s="1717"/>
      <c r="G32" s="1718"/>
      <c r="H32" s="69"/>
      <c r="I32" s="1993" t="s">
        <v>259</v>
      </c>
      <c r="J32" s="1994"/>
      <c r="K32" s="1994"/>
      <c r="L32" s="1995"/>
    </row>
    <row r="33" spans="1:12" s="55" customFormat="1" ht="16.5" customHeight="1" x14ac:dyDescent="0.2">
      <c r="A33" s="68"/>
      <c r="B33" s="69"/>
      <c r="C33" s="181" t="s">
        <v>260</v>
      </c>
      <c r="D33" s="181"/>
      <c r="E33" s="181"/>
      <c r="F33" s="181"/>
      <c r="G33" s="182"/>
      <c r="H33" s="70"/>
      <c r="I33" s="1993" t="s">
        <v>261</v>
      </c>
      <c r="J33" s="1994"/>
      <c r="K33" s="1994"/>
      <c r="L33" s="1995"/>
    </row>
    <row r="34" spans="1:12" s="55" customFormat="1" ht="15.75" customHeight="1" x14ac:dyDescent="0.2">
      <c r="A34" s="68"/>
      <c r="B34" s="69"/>
      <c r="C34" s="179"/>
      <c r="D34" s="179"/>
      <c r="E34" s="179"/>
      <c r="F34" s="179"/>
      <c r="G34" s="180"/>
      <c r="H34" s="70"/>
      <c r="I34" s="2038" t="s">
        <v>262</v>
      </c>
      <c r="J34" s="2039"/>
      <c r="K34" s="2039"/>
      <c r="L34" s="2040"/>
    </row>
    <row r="35" spans="1:12" s="55" customFormat="1" x14ac:dyDescent="0.2">
      <c r="A35" s="68"/>
      <c r="B35" s="69"/>
      <c r="C35" s="181"/>
      <c r="D35" s="181"/>
      <c r="E35" s="181"/>
      <c r="F35" s="181"/>
      <c r="G35" s="182"/>
      <c r="H35" s="69"/>
      <c r="I35" s="1993" t="s">
        <v>263</v>
      </c>
      <c r="J35" s="1994"/>
      <c r="K35" s="1994"/>
      <c r="L35" s="1995"/>
    </row>
    <row r="36" spans="1:12" s="55" customFormat="1" ht="26.25" customHeight="1" x14ac:dyDescent="0.2">
      <c r="A36" s="68"/>
      <c r="B36" s="69"/>
      <c r="C36" s="181"/>
      <c r="D36" s="181"/>
      <c r="E36" s="181"/>
      <c r="F36" s="181"/>
      <c r="G36" s="182"/>
      <c r="H36" s="69"/>
      <c r="I36" s="2041" t="s">
        <v>264</v>
      </c>
      <c r="J36" s="2042"/>
      <c r="K36" s="2042"/>
      <c r="L36" s="2043"/>
    </row>
    <row r="37" spans="1:12" s="55" customFormat="1" ht="16.5" customHeight="1" x14ac:dyDescent="0.2">
      <c r="A37" s="68"/>
      <c r="B37" s="69"/>
      <c r="C37" s="181"/>
      <c r="D37" s="181"/>
      <c r="E37" s="181"/>
      <c r="F37" s="181"/>
      <c r="G37" s="182"/>
      <c r="H37" s="69"/>
      <c r="I37" s="2041" t="s">
        <v>265</v>
      </c>
      <c r="J37" s="2042"/>
      <c r="K37" s="2042"/>
      <c r="L37" s="2043"/>
    </row>
    <row r="38" spans="1:12" s="55" customFormat="1" ht="16.5" customHeight="1" x14ac:dyDescent="0.2">
      <c r="A38" s="68"/>
      <c r="B38" s="69"/>
      <c r="C38" s="181"/>
      <c r="D38" s="181"/>
      <c r="E38" s="181"/>
      <c r="F38" s="181"/>
      <c r="G38" s="182"/>
      <c r="H38" s="69"/>
      <c r="I38" s="2041" t="s">
        <v>266</v>
      </c>
      <c r="J38" s="2042"/>
      <c r="K38" s="2042"/>
      <c r="L38" s="2043"/>
    </row>
    <row r="39" spans="1:12" s="55" customFormat="1" ht="16.5" customHeight="1" x14ac:dyDescent="0.2">
      <c r="A39" s="71"/>
      <c r="B39" s="72"/>
      <c r="C39" s="185"/>
      <c r="D39" s="185"/>
      <c r="E39" s="185"/>
      <c r="F39" s="185"/>
      <c r="G39" s="186"/>
      <c r="H39" s="72"/>
      <c r="I39" s="1711"/>
      <c r="J39" s="1712"/>
      <c r="K39" s="1712"/>
      <c r="L39" s="1713"/>
    </row>
  </sheetData>
  <mergeCells count="50">
    <mergeCell ref="A1:L1"/>
    <mergeCell ref="A3:J3"/>
    <mergeCell ref="A5:L5"/>
    <mergeCell ref="B6:L7"/>
    <mergeCell ref="A8:L8"/>
    <mergeCell ref="B9:L9"/>
    <mergeCell ref="D19:L19"/>
    <mergeCell ref="B20:C20"/>
    <mergeCell ref="D20:L20"/>
    <mergeCell ref="X20:AB20"/>
    <mergeCell ref="B10:D10"/>
    <mergeCell ref="E10:F10"/>
    <mergeCell ref="B11:D11"/>
    <mergeCell ref="E11:F11"/>
    <mergeCell ref="B12:D12"/>
    <mergeCell ref="E12:F12"/>
    <mergeCell ref="B21:C21"/>
    <mergeCell ref="D21:F21"/>
    <mergeCell ref="I21:L21"/>
    <mergeCell ref="X21:AB21"/>
    <mergeCell ref="B13:D13"/>
    <mergeCell ref="E13:F13"/>
    <mergeCell ref="B15:G15"/>
    <mergeCell ref="B16:G16"/>
    <mergeCell ref="B17:G17"/>
    <mergeCell ref="B18:C18"/>
    <mergeCell ref="D18:L18"/>
    <mergeCell ref="I29:L29"/>
    <mergeCell ref="B22:G22"/>
    <mergeCell ref="I22:L22"/>
    <mergeCell ref="X22:AB22"/>
    <mergeCell ref="I23:L23"/>
    <mergeCell ref="C24:G24"/>
    <mergeCell ref="I24:L24"/>
    <mergeCell ref="C25:G25"/>
    <mergeCell ref="I25:L25"/>
    <mergeCell ref="I26:L26"/>
    <mergeCell ref="I27:L27"/>
    <mergeCell ref="I28:L28"/>
    <mergeCell ref="I35:L35"/>
    <mergeCell ref="I36:L36"/>
    <mergeCell ref="I37:L37"/>
    <mergeCell ref="I38:L38"/>
    <mergeCell ref="I39:L39"/>
    <mergeCell ref="I34:L34"/>
    <mergeCell ref="I30:L30"/>
    <mergeCell ref="I31:L31"/>
    <mergeCell ref="C32:G32"/>
    <mergeCell ref="I32:L32"/>
    <mergeCell ref="I33:L33"/>
  </mergeCells>
  <phoneticPr fontId="3"/>
  <conditionalFormatting sqref="H16">
    <cfRule type="cellIs" dxfId="6" priority="4" operator="lessThanOrEqual">
      <formula>0</formula>
    </cfRule>
  </conditionalFormatting>
  <conditionalFormatting sqref="H17">
    <cfRule type="cellIs" dxfId="5" priority="3" operator="lessThanOrEqual">
      <formula>0</formula>
    </cfRule>
  </conditionalFormatting>
  <conditionalFormatting sqref="I16">
    <cfRule type="cellIs" dxfId="4" priority="2" operator="lessThanOrEqual">
      <formula>0</formula>
    </cfRule>
  </conditionalFormatting>
  <conditionalFormatting sqref="I17">
    <cfRule type="cellIs" dxfId="3" priority="1" operator="lessThanOrEqual">
      <formula>0</formula>
    </cfRule>
  </conditionalFormatting>
  <pageMargins left="0.59055118110236227" right="0.59055118110236227" top="0.59055118110236227" bottom="0.59055118110236227" header="0.51181102362204722" footer="0.31496062992125984"/>
  <pageSetup paperSize="9" scale="96"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0F9C3-7737-4E67-AC0B-E1654DD4CED0}">
  <sheetPr>
    <tabColor theme="5" tint="0.59999389629810485"/>
  </sheetPr>
  <dimension ref="A1:P46"/>
  <sheetViews>
    <sheetView view="pageBreakPreview" zoomScaleNormal="130" zoomScaleSheetLayoutView="100" workbookViewId="0">
      <selection activeCell="Q25" sqref="Q25"/>
    </sheetView>
  </sheetViews>
  <sheetFormatPr defaultColWidth="9" defaultRowHeight="13.2" x14ac:dyDescent="0.2"/>
  <cols>
    <col min="1" max="1" width="18" style="217" customWidth="1"/>
    <col min="2" max="5" width="3" style="217" customWidth="1"/>
    <col min="6" max="6" width="6" style="217" customWidth="1"/>
    <col min="7" max="10" width="9" style="217" customWidth="1"/>
    <col min="11" max="11" width="8" style="217" customWidth="1"/>
    <col min="12" max="12" width="11.6640625" style="217" customWidth="1"/>
    <col min="13" max="13" width="1.33203125" style="217" customWidth="1"/>
    <col min="14" max="14" width="6.33203125" style="217" customWidth="1"/>
    <col min="15" max="16384" width="9" style="217"/>
  </cols>
  <sheetData>
    <row r="1" spans="1:13" ht="18" customHeight="1" x14ac:dyDescent="0.2">
      <c r="A1" s="1060" t="s">
        <v>338</v>
      </c>
      <c r="B1" s="1060"/>
      <c r="C1" s="1060"/>
      <c r="D1" s="1060"/>
      <c r="E1" s="1060"/>
      <c r="F1" s="1060"/>
      <c r="G1" s="1060"/>
      <c r="H1" s="1060"/>
      <c r="I1" s="1060"/>
      <c r="J1" s="1060"/>
      <c r="K1" s="1060"/>
      <c r="L1" s="1060"/>
    </row>
    <row r="2" spans="1:13" ht="18" customHeight="1" x14ac:dyDescent="0.2"/>
    <row r="3" spans="1:13" ht="18" customHeight="1" x14ac:dyDescent="0.2">
      <c r="A3" s="1061" t="s">
        <v>742</v>
      </c>
      <c r="B3" s="1061"/>
      <c r="C3" s="1061"/>
      <c r="D3" s="1061"/>
      <c r="E3" s="1061"/>
      <c r="F3" s="1061"/>
      <c r="G3" s="1061"/>
      <c r="H3" s="1061"/>
      <c r="I3" s="1061"/>
      <c r="J3" s="1061"/>
      <c r="K3" s="218"/>
      <c r="L3" s="3"/>
    </row>
    <row r="4" spans="1:13" ht="16.5" customHeight="1" x14ac:dyDescent="0.2"/>
    <row r="5" spans="1:13" ht="16.5" customHeight="1" x14ac:dyDescent="0.2">
      <c r="A5" s="1062" t="s">
        <v>2</v>
      </c>
      <c r="B5" s="1063"/>
      <c r="C5" s="1063"/>
      <c r="D5" s="1063"/>
      <c r="E5" s="1063"/>
      <c r="F5" s="1063"/>
      <c r="G5" s="1063"/>
      <c r="H5" s="1063"/>
      <c r="I5" s="1063"/>
      <c r="J5" s="1063"/>
      <c r="K5" s="1063"/>
      <c r="L5" s="1064"/>
    </row>
    <row r="6" spans="1:13" ht="16.5" customHeight="1" x14ac:dyDescent="0.2">
      <c r="A6" s="347" t="s">
        <v>3</v>
      </c>
      <c r="B6" s="1065" t="s">
        <v>743</v>
      </c>
      <c r="C6" s="1066"/>
      <c r="D6" s="1066"/>
      <c r="E6" s="1066"/>
      <c r="F6" s="1066"/>
      <c r="G6" s="1066"/>
      <c r="H6" s="1066"/>
      <c r="I6" s="1066"/>
      <c r="J6" s="1066"/>
      <c r="K6" s="1066"/>
      <c r="L6" s="1067"/>
      <c r="M6" s="217" t="s">
        <v>5</v>
      </c>
    </row>
    <row r="7" spans="1:13" ht="13.5" customHeight="1" x14ac:dyDescent="0.2">
      <c r="A7" s="359"/>
      <c r="B7" s="1068"/>
      <c r="C7" s="1069"/>
      <c r="D7" s="1069"/>
      <c r="E7" s="1069"/>
      <c r="F7" s="1069"/>
      <c r="G7" s="1069"/>
      <c r="H7" s="1069"/>
      <c r="I7" s="1069"/>
      <c r="J7" s="1069"/>
      <c r="K7" s="1069"/>
      <c r="L7" s="1070"/>
    </row>
    <row r="8" spans="1:13" ht="16.5" customHeight="1" x14ac:dyDescent="0.2">
      <c r="A8" s="1071" t="s">
        <v>6</v>
      </c>
      <c r="B8" s="1072"/>
      <c r="C8" s="1072"/>
      <c r="D8" s="1072"/>
      <c r="E8" s="1072"/>
      <c r="F8" s="1072"/>
      <c r="G8" s="1072"/>
      <c r="H8" s="1072"/>
      <c r="I8" s="1072"/>
      <c r="J8" s="1072"/>
      <c r="K8" s="1072"/>
      <c r="L8" s="1073"/>
    </row>
    <row r="9" spans="1:13" ht="28.95" customHeight="1" x14ac:dyDescent="0.2">
      <c r="A9" s="75" t="s">
        <v>7</v>
      </c>
      <c r="B9" s="1296" t="s">
        <v>744</v>
      </c>
      <c r="C9" s="1297"/>
      <c r="D9" s="1297"/>
      <c r="E9" s="1297"/>
      <c r="F9" s="1297"/>
      <c r="G9" s="1297"/>
      <c r="H9" s="1297"/>
      <c r="I9" s="1297"/>
      <c r="J9" s="1297"/>
      <c r="K9" s="1297"/>
      <c r="L9" s="1298"/>
    </row>
    <row r="10" spans="1:13" ht="16.5" customHeight="1" x14ac:dyDescent="0.2">
      <c r="A10" s="53" t="s">
        <v>8</v>
      </c>
      <c r="B10" s="1074"/>
      <c r="C10" s="1075"/>
      <c r="D10" s="1076"/>
      <c r="E10" s="1077" t="s">
        <v>618</v>
      </c>
      <c r="F10" s="1077"/>
      <c r="G10" s="52" t="s">
        <v>619</v>
      </c>
      <c r="H10" s="52" t="s">
        <v>148</v>
      </c>
      <c r="I10" s="52" t="s">
        <v>149</v>
      </c>
      <c r="K10" s="263"/>
      <c r="L10" s="264"/>
    </row>
    <row r="11" spans="1:13" ht="16.5" customHeight="1" x14ac:dyDescent="0.2">
      <c r="A11" s="248"/>
      <c r="B11" s="1078" t="s">
        <v>11</v>
      </c>
      <c r="C11" s="1079"/>
      <c r="D11" s="1080"/>
      <c r="E11" s="1081">
        <v>442</v>
      </c>
      <c r="F11" s="1081"/>
      <c r="G11" s="386">
        <v>528</v>
      </c>
      <c r="H11" s="386">
        <v>436</v>
      </c>
      <c r="I11" s="386">
        <v>6</v>
      </c>
      <c r="K11" s="266"/>
      <c r="L11" s="388"/>
    </row>
    <row r="12" spans="1:13" ht="16.5" customHeight="1" x14ac:dyDescent="0.2">
      <c r="A12" s="248"/>
      <c r="B12" s="1078" t="s">
        <v>12</v>
      </c>
      <c r="C12" s="1079"/>
      <c r="D12" s="1080"/>
      <c r="E12" s="1081">
        <v>385</v>
      </c>
      <c r="F12" s="1081"/>
      <c r="G12" s="386">
        <v>444</v>
      </c>
      <c r="H12" s="386">
        <v>379</v>
      </c>
      <c r="I12" s="386">
        <v>6</v>
      </c>
      <c r="K12" s="266"/>
      <c r="L12" s="388"/>
    </row>
    <row r="13" spans="1:13" ht="16.5" customHeight="1" x14ac:dyDescent="0.2">
      <c r="A13" s="248"/>
      <c r="B13" s="1101" t="s">
        <v>13</v>
      </c>
      <c r="C13" s="1102"/>
      <c r="D13" s="1103"/>
      <c r="E13" s="1302">
        <f>E12/E11*100</f>
        <v>87.104072398190041</v>
      </c>
      <c r="F13" s="1302"/>
      <c r="G13" s="415">
        <v>93.1</v>
      </c>
      <c r="H13" s="415">
        <f>H12/H11*100</f>
        <v>86.926605504587144</v>
      </c>
      <c r="I13" s="415">
        <f>I12/I11*100</f>
        <v>100</v>
      </c>
      <c r="K13" s="266"/>
      <c r="L13" s="388"/>
    </row>
    <row r="14" spans="1:13" ht="16.5" customHeight="1" x14ac:dyDescent="0.2">
      <c r="A14" s="248"/>
      <c r="B14" s="265"/>
      <c r="C14" s="266"/>
      <c r="D14" s="266"/>
      <c r="E14" s="266"/>
      <c r="F14" s="266"/>
      <c r="G14" s="266"/>
      <c r="H14" s="266"/>
      <c r="I14" s="266"/>
      <c r="J14" s="266"/>
      <c r="K14" s="266"/>
      <c r="L14" s="388"/>
    </row>
    <row r="15" spans="1:13" ht="16.5" customHeight="1" x14ac:dyDescent="0.2">
      <c r="A15" s="248"/>
      <c r="B15" s="1074"/>
      <c r="C15" s="1075"/>
      <c r="D15" s="1075"/>
      <c r="E15" s="1075"/>
      <c r="F15" s="1075"/>
      <c r="G15" s="1076"/>
      <c r="H15" s="52" t="s">
        <v>14</v>
      </c>
      <c r="I15" s="52" t="s">
        <v>10</v>
      </c>
      <c r="J15" s="52" t="s">
        <v>15</v>
      </c>
      <c r="K15" s="266"/>
      <c r="L15" s="388"/>
    </row>
    <row r="16" spans="1:13" ht="16.5" customHeight="1" x14ac:dyDescent="0.2">
      <c r="A16" s="248"/>
      <c r="B16" s="1105" t="s">
        <v>135</v>
      </c>
      <c r="C16" s="1106"/>
      <c r="D16" s="1106"/>
      <c r="E16" s="1106"/>
      <c r="F16" s="1106"/>
      <c r="G16" s="1107"/>
      <c r="H16" s="439">
        <v>87.9</v>
      </c>
      <c r="I16" s="439">
        <v>90.5</v>
      </c>
      <c r="J16" s="447">
        <f>H16-I16</f>
        <v>-2.5999999999999943</v>
      </c>
      <c r="K16" s="266"/>
      <c r="L16" s="388"/>
    </row>
    <row r="17" spans="1:16" ht="16.5" customHeight="1" x14ac:dyDescent="0.2">
      <c r="A17" s="392"/>
      <c r="B17" s="1108" t="s">
        <v>136</v>
      </c>
      <c r="C17" s="1109"/>
      <c r="D17" s="1109"/>
      <c r="E17" s="1109"/>
      <c r="F17" s="1109"/>
      <c r="G17" s="1110"/>
      <c r="H17" s="439">
        <v>4.5</v>
      </c>
      <c r="I17" s="439">
        <v>4.5</v>
      </c>
      <c r="J17" s="447">
        <f>H17-I17</f>
        <v>0</v>
      </c>
      <c r="K17" s="393"/>
      <c r="L17" s="394"/>
    </row>
    <row r="18" spans="1:16" s="21" customFormat="1" ht="16.5" customHeight="1" x14ac:dyDescent="0.2">
      <c r="A18" s="1083" t="s">
        <v>18</v>
      </c>
      <c r="B18" s="1085" t="s">
        <v>19</v>
      </c>
      <c r="C18" s="1086"/>
      <c r="D18" s="1087" t="s">
        <v>745</v>
      </c>
      <c r="E18" s="1088"/>
      <c r="F18" s="1088"/>
      <c r="G18" s="1088"/>
      <c r="H18" s="1088"/>
      <c r="I18" s="1088"/>
      <c r="J18" s="1088"/>
      <c r="K18" s="1088"/>
      <c r="L18" s="1089"/>
    </row>
    <row r="19" spans="1:16" s="21" customFormat="1" ht="16.5" customHeight="1" x14ac:dyDescent="0.2">
      <c r="A19" s="1238"/>
      <c r="B19" s="340"/>
      <c r="C19" s="341"/>
      <c r="D19" s="1299" t="s">
        <v>746</v>
      </c>
      <c r="E19" s="1300"/>
      <c r="F19" s="1300"/>
      <c r="G19" s="1300"/>
      <c r="H19" s="1300"/>
      <c r="I19" s="1300"/>
      <c r="J19" s="1300"/>
      <c r="K19" s="1300"/>
      <c r="L19" s="1301"/>
    </row>
    <row r="20" spans="1:16" ht="16.5" customHeight="1" x14ac:dyDescent="0.2">
      <c r="A20" s="1084"/>
      <c r="B20" s="1090" t="s">
        <v>20</v>
      </c>
      <c r="C20" s="1091"/>
      <c r="D20" s="1092" t="s">
        <v>747</v>
      </c>
      <c r="E20" s="1093"/>
      <c r="F20" s="1093"/>
      <c r="G20" s="1093"/>
      <c r="H20" s="1093"/>
      <c r="I20" s="1093"/>
      <c r="J20" s="1093"/>
      <c r="K20" s="1093"/>
      <c r="L20" s="1094"/>
    </row>
    <row r="21" spans="1:16" ht="16.5" customHeight="1" x14ac:dyDescent="0.2">
      <c r="A21" s="75" t="s">
        <v>21</v>
      </c>
      <c r="B21" s="1077" t="s">
        <v>22</v>
      </c>
      <c r="C21" s="1077"/>
      <c r="D21" s="1111">
        <v>1</v>
      </c>
      <c r="E21" s="1112"/>
      <c r="F21" s="1113"/>
      <c r="G21" s="52" t="s">
        <v>23</v>
      </c>
      <c r="H21" s="395" t="s">
        <v>915</v>
      </c>
      <c r="I21" s="1114" t="s">
        <v>24</v>
      </c>
      <c r="J21" s="1114"/>
      <c r="K21" s="1114"/>
      <c r="L21" s="1114"/>
    </row>
    <row r="22" spans="1:16" ht="16.5" customHeight="1" x14ac:dyDescent="0.2">
      <c r="A22" s="53" t="s">
        <v>25</v>
      </c>
      <c r="B22" s="1078" t="s">
        <v>26</v>
      </c>
      <c r="C22" s="1079"/>
      <c r="D22" s="1079"/>
      <c r="E22" s="1079"/>
      <c r="F22" s="1079"/>
      <c r="G22" s="1080"/>
      <c r="H22" s="355" t="s">
        <v>27</v>
      </c>
      <c r="I22" s="1078" t="s">
        <v>28</v>
      </c>
      <c r="J22" s="1079"/>
      <c r="K22" s="1079"/>
      <c r="L22" s="1080"/>
    </row>
    <row r="23" spans="1:16" ht="16.5" customHeight="1" x14ac:dyDescent="0.2">
      <c r="A23" s="248"/>
      <c r="B23" s="187" t="s">
        <v>29</v>
      </c>
      <c r="C23" s="1099" t="s">
        <v>212</v>
      </c>
      <c r="D23" s="1287"/>
      <c r="E23" s="1287"/>
      <c r="F23" s="1287"/>
      <c r="G23" s="1288"/>
      <c r="H23" s="30"/>
      <c r="I23" s="1286"/>
      <c r="J23" s="1287"/>
      <c r="K23" s="1287"/>
      <c r="L23" s="1288"/>
    </row>
    <row r="24" spans="1:16" ht="16.5" customHeight="1" x14ac:dyDescent="0.2">
      <c r="A24" s="265"/>
      <c r="B24" s="397" t="s">
        <v>33</v>
      </c>
      <c r="C24" s="1115" t="s">
        <v>748</v>
      </c>
      <c r="D24" s="1116"/>
      <c r="E24" s="1116"/>
      <c r="F24" s="1116"/>
      <c r="G24" s="1117"/>
      <c r="H24" s="30" t="s">
        <v>749</v>
      </c>
      <c r="I24" s="1243" t="s">
        <v>750</v>
      </c>
      <c r="J24" s="1303"/>
      <c r="K24" s="1303"/>
      <c r="L24" s="1304"/>
    </row>
    <row r="25" spans="1:16" ht="16.5" customHeight="1" x14ac:dyDescent="0.2">
      <c r="A25" s="265"/>
      <c r="B25" s="30"/>
      <c r="C25" s="1115" t="s">
        <v>751</v>
      </c>
      <c r="D25" s="1116"/>
      <c r="E25" s="1116"/>
      <c r="F25" s="1116"/>
      <c r="G25" s="1117"/>
      <c r="H25" s="30"/>
      <c r="I25" s="1243" t="s">
        <v>752</v>
      </c>
      <c r="J25" s="1303"/>
      <c r="K25" s="1303"/>
      <c r="L25" s="1304"/>
    </row>
    <row r="26" spans="1:16" ht="16.5" customHeight="1" x14ac:dyDescent="0.2">
      <c r="A26" s="265"/>
      <c r="B26" s="30"/>
      <c r="C26" s="1230" t="s">
        <v>225</v>
      </c>
      <c r="D26" s="1230"/>
      <c r="E26" s="1230"/>
      <c r="F26" s="1230"/>
      <c r="G26" s="1131"/>
      <c r="H26" s="30"/>
      <c r="I26" s="1243" t="s">
        <v>753</v>
      </c>
      <c r="J26" s="1303"/>
      <c r="K26" s="1303"/>
      <c r="L26" s="1304"/>
      <c r="P26" s="448"/>
    </row>
    <row r="27" spans="1:16" ht="27.75" customHeight="1" x14ac:dyDescent="0.2">
      <c r="A27" s="265"/>
      <c r="B27" s="30"/>
      <c r="C27" s="1305" t="s">
        <v>754</v>
      </c>
      <c r="D27" s="1305"/>
      <c r="E27" s="1305"/>
      <c r="F27" s="1305"/>
      <c r="G27" s="1306"/>
      <c r="H27" s="30"/>
      <c r="I27" s="1307" t="s">
        <v>755</v>
      </c>
      <c r="J27" s="1308"/>
      <c r="K27" s="1308"/>
      <c r="L27" s="1309"/>
      <c r="P27" s="448"/>
    </row>
    <row r="28" spans="1:16" ht="15.75" customHeight="1" x14ac:dyDescent="0.2">
      <c r="A28" s="265"/>
      <c r="B28" s="30"/>
      <c r="C28" s="1115"/>
      <c r="D28" s="1116"/>
      <c r="E28" s="1116"/>
      <c r="F28" s="1116"/>
      <c r="G28" s="1117"/>
      <c r="H28" s="30"/>
      <c r="I28" s="1243" t="s">
        <v>756</v>
      </c>
      <c r="J28" s="1303"/>
      <c r="K28" s="1303"/>
      <c r="L28" s="1304"/>
      <c r="P28" s="448"/>
    </row>
    <row r="29" spans="1:16" ht="16.5" customHeight="1" x14ac:dyDescent="0.2">
      <c r="A29" s="265"/>
      <c r="B29" s="30"/>
      <c r="C29" s="1116"/>
      <c r="D29" s="1116"/>
      <c r="E29" s="1116"/>
      <c r="F29" s="1116"/>
      <c r="G29" s="1117"/>
      <c r="H29" s="30"/>
      <c r="I29" s="1243" t="s">
        <v>757</v>
      </c>
      <c r="J29" s="1303"/>
      <c r="K29" s="1303"/>
      <c r="L29" s="1304"/>
      <c r="P29" s="448"/>
    </row>
    <row r="30" spans="1:16" ht="16.5" customHeight="1" x14ac:dyDescent="0.2">
      <c r="A30" s="248"/>
      <c r="B30" s="397" t="s">
        <v>157</v>
      </c>
      <c r="C30" s="1310" t="s">
        <v>45</v>
      </c>
      <c r="D30" s="1310"/>
      <c r="E30" s="1310"/>
      <c r="F30" s="1310"/>
      <c r="G30" s="1311"/>
      <c r="H30" s="30"/>
      <c r="I30" s="1120"/>
      <c r="J30" s="1312"/>
      <c r="K30" s="1312"/>
      <c r="L30" s="1313"/>
      <c r="P30" s="448"/>
    </row>
    <row r="31" spans="1:16" ht="16.5" customHeight="1" x14ac:dyDescent="0.2">
      <c r="A31" s="265"/>
      <c r="B31" s="30" t="s">
        <v>33</v>
      </c>
      <c r="C31" s="1116" t="s">
        <v>758</v>
      </c>
      <c r="D31" s="1116"/>
      <c r="E31" s="1116"/>
      <c r="F31" s="1116"/>
      <c r="G31" s="1117"/>
      <c r="H31" s="30" t="s">
        <v>759</v>
      </c>
      <c r="I31" s="1120" t="s">
        <v>760</v>
      </c>
      <c r="J31" s="1115"/>
      <c r="K31" s="1115"/>
      <c r="L31" s="1122"/>
      <c r="P31" s="448"/>
    </row>
    <row r="32" spans="1:16" ht="16.5" customHeight="1" x14ac:dyDescent="0.2">
      <c r="A32" s="265"/>
      <c r="B32" s="30"/>
      <c r="C32" s="1116" t="s">
        <v>761</v>
      </c>
      <c r="D32" s="1116"/>
      <c r="E32" s="1116"/>
      <c r="F32" s="1116"/>
      <c r="G32" s="1117"/>
      <c r="H32" s="30"/>
      <c r="I32" s="1120" t="s">
        <v>762</v>
      </c>
      <c r="J32" s="1115"/>
      <c r="K32" s="1115"/>
      <c r="L32" s="1122"/>
      <c r="P32" s="448"/>
    </row>
    <row r="33" spans="1:12" ht="16.5" customHeight="1" x14ac:dyDescent="0.2">
      <c r="A33" s="265"/>
      <c r="B33" s="30"/>
      <c r="C33" s="1116" t="s">
        <v>763</v>
      </c>
      <c r="D33" s="1116"/>
      <c r="E33" s="1116"/>
      <c r="F33" s="1116"/>
      <c r="G33" s="1117"/>
      <c r="H33" s="30"/>
      <c r="I33" s="1120"/>
      <c r="J33" s="1312"/>
      <c r="K33" s="1312"/>
      <c r="L33" s="1313"/>
    </row>
    <row r="34" spans="1:12" ht="16.5" customHeight="1" x14ac:dyDescent="0.2">
      <c r="A34" s="265"/>
      <c r="B34" s="30"/>
      <c r="C34" s="1116" t="s">
        <v>764</v>
      </c>
      <c r="D34" s="1116"/>
      <c r="E34" s="1116"/>
      <c r="F34" s="1116"/>
      <c r="G34" s="1117"/>
      <c r="H34" s="30"/>
      <c r="I34" s="1120"/>
      <c r="J34" s="1312"/>
      <c r="K34" s="1312"/>
      <c r="L34" s="1313"/>
    </row>
    <row r="35" spans="1:12" ht="16.5" customHeight="1" x14ac:dyDescent="0.2">
      <c r="A35" s="265"/>
      <c r="B35" s="30"/>
      <c r="C35" s="1116"/>
      <c r="D35" s="1116"/>
      <c r="E35" s="1116"/>
      <c r="F35" s="1116"/>
      <c r="G35" s="1117"/>
      <c r="H35" s="30"/>
      <c r="I35" s="1120"/>
      <c r="J35" s="1312"/>
      <c r="K35" s="1312"/>
      <c r="L35" s="1313"/>
    </row>
    <row r="36" spans="1:12" ht="16.5" customHeight="1" x14ac:dyDescent="0.2">
      <c r="A36" s="265"/>
      <c r="B36" s="397" t="s">
        <v>33</v>
      </c>
      <c r="C36" s="1310" t="s">
        <v>765</v>
      </c>
      <c r="D36" s="1310"/>
      <c r="E36" s="1310"/>
      <c r="F36" s="1310"/>
      <c r="G36" s="1311"/>
      <c r="H36" s="398" t="s">
        <v>1762</v>
      </c>
      <c r="I36" s="1314" t="s">
        <v>766</v>
      </c>
      <c r="J36" s="1310"/>
      <c r="K36" s="1310"/>
      <c r="L36" s="1311"/>
    </row>
    <row r="37" spans="1:12" ht="16.5" customHeight="1" x14ac:dyDescent="0.2">
      <c r="A37" s="265"/>
      <c r="B37" s="397"/>
      <c r="C37" s="1315" t="s">
        <v>1747</v>
      </c>
      <c r="D37" s="1315"/>
      <c r="E37" s="1315"/>
      <c r="F37" s="1315"/>
      <c r="G37" s="1316"/>
      <c r="H37" s="398"/>
      <c r="I37" s="1314"/>
      <c r="J37" s="1310"/>
      <c r="K37" s="1310"/>
      <c r="L37" s="1311"/>
    </row>
    <row r="38" spans="1:12" ht="16.5" customHeight="1" x14ac:dyDescent="0.2">
      <c r="A38" s="265"/>
      <c r="B38" s="397"/>
      <c r="C38" s="1315"/>
      <c r="D38" s="1315"/>
      <c r="E38" s="1315"/>
      <c r="F38" s="1315"/>
      <c r="G38" s="1316"/>
      <c r="H38" s="398"/>
      <c r="I38" s="1314"/>
      <c r="J38" s="1310"/>
      <c r="K38" s="1310"/>
      <c r="L38" s="1311"/>
    </row>
    <row r="39" spans="1:12" ht="16.5" customHeight="1" x14ac:dyDescent="0.2">
      <c r="A39" s="265"/>
      <c r="B39" s="397"/>
      <c r="C39" s="1315"/>
      <c r="D39" s="1315"/>
      <c r="E39" s="1315"/>
      <c r="F39" s="1315"/>
      <c r="G39" s="1316"/>
      <c r="H39" s="398"/>
      <c r="I39" s="1314"/>
      <c r="J39" s="1310"/>
      <c r="K39" s="1310"/>
      <c r="L39" s="1311"/>
    </row>
    <row r="40" spans="1:12" ht="16.5" customHeight="1" x14ac:dyDescent="0.2">
      <c r="A40" s="265"/>
      <c r="B40" s="397" t="s">
        <v>33</v>
      </c>
      <c r="C40" s="1315" t="s">
        <v>767</v>
      </c>
      <c r="D40" s="1315"/>
      <c r="E40" s="1315"/>
      <c r="F40" s="1315"/>
      <c r="G40" s="1316"/>
      <c r="H40" s="398" t="s">
        <v>1762</v>
      </c>
      <c r="I40" s="1314" t="s">
        <v>768</v>
      </c>
      <c r="J40" s="1310"/>
      <c r="K40" s="1310"/>
      <c r="L40" s="1311"/>
    </row>
    <row r="41" spans="1:12" ht="16.5" customHeight="1" x14ac:dyDescent="0.2">
      <c r="A41" s="265"/>
      <c r="B41" s="397"/>
      <c r="C41" s="1315" t="s">
        <v>668</v>
      </c>
      <c r="D41" s="1315"/>
      <c r="E41" s="1315"/>
      <c r="F41" s="1315"/>
      <c r="G41" s="1316"/>
      <c r="H41" s="398"/>
      <c r="I41" s="1314"/>
      <c r="J41" s="1310"/>
      <c r="K41" s="1310"/>
      <c r="L41" s="1311"/>
    </row>
    <row r="42" spans="1:12" ht="16.5" customHeight="1" x14ac:dyDescent="0.2">
      <c r="A42" s="265"/>
      <c r="B42" s="397"/>
      <c r="C42" s="1315"/>
      <c r="D42" s="1315"/>
      <c r="E42" s="1315"/>
      <c r="F42" s="1315"/>
      <c r="G42" s="1316"/>
      <c r="H42" s="398"/>
      <c r="I42" s="1314"/>
      <c r="J42" s="1310"/>
      <c r="K42" s="1310"/>
      <c r="L42" s="1311"/>
    </row>
    <row r="43" spans="1:12" ht="16.5" customHeight="1" x14ac:dyDescent="0.2">
      <c r="A43" s="265"/>
      <c r="B43" s="397"/>
      <c r="C43" s="449"/>
      <c r="D43" s="449"/>
      <c r="E43" s="449"/>
      <c r="F43" s="449"/>
      <c r="G43" s="450"/>
      <c r="H43" s="398"/>
      <c r="I43" s="451"/>
      <c r="J43" s="452"/>
      <c r="K43" s="452"/>
      <c r="L43" s="453"/>
    </row>
    <row r="44" spans="1:12" ht="16.5" customHeight="1" x14ac:dyDescent="0.2">
      <c r="A44" s="265"/>
      <c r="B44" s="397" t="s">
        <v>33</v>
      </c>
      <c r="C44" s="1315" t="s">
        <v>769</v>
      </c>
      <c r="D44" s="1315"/>
      <c r="E44" s="1315"/>
      <c r="F44" s="1315"/>
      <c r="G44" s="1316"/>
      <c r="H44" s="398" t="s">
        <v>103</v>
      </c>
      <c r="I44" s="1314" t="s">
        <v>770</v>
      </c>
      <c r="J44" s="1310"/>
      <c r="K44" s="1310"/>
      <c r="L44" s="1311"/>
    </row>
    <row r="45" spans="1:12" ht="16.5" customHeight="1" x14ac:dyDescent="0.2">
      <c r="A45" s="265"/>
      <c r="B45" s="397"/>
      <c r="C45" s="1315" t="s">
        <v>771</v>
      </c>
      <c r="D45" s="1315"/>
      <c r="E45" s="1315"/>
      <c r="F45" s="1315"/>
      <c r="G45" s="1316"/>
      <c r="H45" s="398"/>
      <c r="I45" s="1314" t="s">
        <v>772</v>
      </c>
      <c r="J45" s="1310"/>
      <c r="K45" s="1310"/>
      <c r="L45" s="1311"/>
    </row>
    <row r="46" spans="1:12" ht="16.5" customHeight="1" x14ac:dyDescent="0.2">
      <c r="A46" s="399"/>
      <c r="B46" s="400"/>
      <c r="C46" s="1123" t="s">
        <v>773</v>
      </c>
      <c r="D46" s="1123"/>
      <c r="E46" s="1123"/>
      <c r="F46" s="1123"/>
      <c r="G46" s="1124"/>
      <c r="H46" s="401"/>
      <c r="I46" s="1317"/>
      <c r="J46" s="1123"/>
      <c r="K46" s="1123"/>
      <c r="L46" s="1124"/>
    </row>
  </sheetData>
  <mergeCells count="74">
    <mergeCell ref="C45:G45"/>
    <mergeCell ref="I45:L45"/>
    <mergeCell ref="C46:G46"/>
    <mergeCell ref="I46:L46"/>
    <mergeCell ref="C41:G41"/>
    <mergeCell ref="I41:L41"/>
    <mergeCell ref="C42:G42"/>
    <mergeCell ref="I42:L42"/>
    <mergeCell ref="C44:G44"/>
    <mergeCell ref="I44:L44"/>
    <mergeCell ref="C38:G38"/>
    <mergeCell ref="I38:L38"/>
    <mergeCell ref="C39:G39"/>
    <mergeCell ref="I39:L39"/>
    <mergeCell ref="C40:G40"/>
    <mergeCell ref="I40:L40"/>
    <mergeCell ref="C35:G35"/>
    <mergeCell ref="I35:L35"/>
    <mergeCell ref="C36:G36"/>
    <mergeCell ref="I36:L36"/>
    <mergeCell ref="C37:G37"/>
    <mergeCell ref="I37:L37"/>
    <mergeCell ref="C32:G32"/>
    <mergeCell ref="I32:L32"/>
    <mergeCell ref="C33:G33"/>
    <mergeCell ref="I33:L33"/>
    <mergeCell ref="C34:G34"/>
    <mergeCell ref="I34:L34"/>
    <mergeCell ref="C29:G29"/>
    <mergeCell ref="I29:L29"/>
    <mergeCell ref="C30:G30"/>
    <mergeCell ref="I30:L30"/>
    <mergeCell ref="C31:G31"/>
    <mergeCell ref="I31:L31"/>
    <mergeCell ref="C26:G26"/>
    <mergeCell ref="I26:L26"/>
    <mergeCell ref="C27:G27"/>
    <mergeCell ref="I27:L27"/>
    <mergeCell ref="C28:G28"/>
    <mergeCell ref="I28:L28"/>
    <mergeCell ref="C23:G23"/>
    <mergeCell ref="I23:L23"/>
    <mergeCell ref="C24:G24"/>
    <mergeCell ref="I24:L24"/>
    <mergeCell ref="C25:G25"/>
    <mergeCell ref="I25:L25"/>
    <mergeCell ref="B21:C21"/>
    <mergeCell ref="D21:F21"/>
    <mergeCell ref="I21:L21"/>
    <mergeCell ref="B22:G22"/>
    <mergeCell ref="I22:L22"/>
    <mergeCell ref="B13:D13"/>
    <mergeCell ref="E13:F13"/>
    <mergeCell ref="B15:G15"/>
    <mergeCell ref="B16:G16"/>
    <mergeCell ref="B17:G17"/>
    <mergeCell ref="A18:A20"/>
    <mergeCell ref="B18:C18"/>
    <mergeCell ref="D18:L18"/>
    <mergeCell ref="D19:L19"/>
    <mergeCell ref="B20:C20"/>
    <mergeCell ref="D20:L20"/>
    <mergeCell ref="B10:D10"/>
    <mergeCell ref="E10:F10"/>
    <mergeCell ref="B11:D11"/>
    <mergeCell ref="E11:F11"/>
    <mergeCell ref="B12:D12"/>
    <mergeCell ref="E12:F12"/>
    <mergeCell ref="B9:L9"/>
    <mergeCell ref="A1:L1"/>
    <mergeCell ref="A3:J3"/>
    <mergeCell ref="A5:L5"/>
    <mergeCell ref="B6:L7"/>
    <mergeCell ref="A8:L8"/>
  </mergeCells>
  <phoneticPr fontId="3"/>
  <printOptions horizontalCentered="1"/>
  <pageMargins left="0.39370078740157483" right="0.19685039370078741" top="0.39370078740157483" bottom="0.39370078740157483" header="0.31496062992125984" footer="0.19685039370078741"/>
  <pageSetup paperSize="9" fitToHeight="0"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AB45"/>
  <sheetViews>
    <sheetView view="pageBreakPreview" zoomScaleNormal="130" zoomScaleSheetLayoutView="100" workbookViewId="0">
      <selection activeCell="H27" sqref="H27"/>
    </sheetView>
  </sheetViews>
  <sheetFormatPr defaultColWidth="9" defaultRowHeight="13.2" x14ac:dyDescent="0.2"/>
  <cols>
    <col min="1" max="1" width="17.6640625" style="217" customWidth="1"/>
    <col min="2" max="5" width="3.33203125" style="217" customWidth="1"/>
    <col min="6" max="6" width="6.33203125" style="217" customWidth="1"/>
    <col min="7" max="7" width="9.109375" style="217" customWidth="1"/>
    <col min="8" max="8" width="12.88671875" style="217" bestFit="1" customWidth="1"/>
    <col min="9" max="12" width="9.109375" style="217" customWidth="1"/>
    <col min="13" max="13" width="9" style="217"/>
    <col min="14" max="14" width="6.3320312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13" ht="18" customHeight="1" x14ac:dyDescent="0.2">
      <c r="A1" s="1060" t="s">
        <v>0</v>
      </c>
      <c r="B1" s="1060"/>
      <c r="C1" s="1060"/>
      <c r="D1" s="1060"/>
      <c r="E1" s="1060"/>
      <c r="F1" s="1060"/>
      <c r="G1" s="1060"/>
      <c r="H1" s="1060"/>
      <c r="I1" s="1060"/>
      <c r="J1" s="1060"/>
      <c r="K1" s="1060"/>
      <c r="L1" s="1060"/>
    </row>
    <row r="2" spans="1:13" ht="16.5" customHeight="1" x14ac:dyDescent="0.2"/>
    <row r="3" spans="1:13" ht="18" customHeight="1" x14ac:dyDescent="0.2">
      <c r="A3" s="1632" t="s">
        <v>267</v>
      </c>
      <c r="B3" s="1632"/>
      <c r="C3" s="1632"/>
      <c r="D3" s="1632"/>
      <c r="E3" s="1632"/>
      <c r="F3" s="1632"/>
      <c r="G3" s="1632"/>
      <c r="H3" s="1632"/>
      <c r="I3" s="1632"/>
      <c r="J3" s="1632"/>
      <c r="K3" s="218"/>
      <c r="L3" s="3"/>
    </row>
    <row r="4" spans="1:13" ht="16.5" customHeight="1" x14ac:dyDescent="0.2"/>
    <row r="5" spans="1:13" ht="16.5" customHeight="1" x14ac:dyDescent="0.2">
      <c r="A5" s="1062" t="s">
        <v>2</v>
      </c>
      <c r="B5" s="1063"/>
      <c r="C5" s="1063"/>
      <c r="D5" s="1063"/>
      <c r="E5" s="1063"/>
      <c r="F5" s="1063"/>
      <c r="G5" s="1063"/>
      <c r="H5" s="1063"/>
      <c r="I5" s="1063"/>
      <c r="J5" s="1063"/>
      <c r="K5" s="1063"/>
      <c r="L5" s="1064"/>
    </row>
    <row r="6" spans="1:13" s="219" customFormat="1" ht="16.5" customHeight="1" x14ac:dyDescent="0.2">
      <c r="A6" s="54" t="s">
        <v>171</v>
      </c>
      <c r="B6" s="2090" t="s">
        <v>243</v>
      </c>
      <c r="C6" s="2091"/>
      <c r="D6" s="2091"/>
      <c r="E6" s="2091"/>
      <c r="F6" s="2091"/>
      <c r="G6" s="2091"/>
      <c r="H6" s="2091"/>
      <c r="I6" s="2091"/>
      <c r="J6" s="2091"/>
      <c r="K6" s="2091"/>
      <c r="L6" s="2092"/>
      <c r="M6" s="219" t="s">
        <v>143</v>
      </c>
    </row>
    <row r="7" spans="1:13" s="219" customFormat="1" ht="21.75" customHeight="1" x14ac:dyDescent="0.2">
      <c r="A7" s="56"/>
      <c r="B7" s="2093"/>
      <c r="C7" s="2094"/>
      <c r="D7" s="2094"/>
      <c r="E7" s="2094"/>
      <c r="F7" s="2094"/>
      <c r="G7" s="2094"/>
      <c r="H7" s="2094"/>
      <c r="I7" s="2094"/>
      <c r="J7" s="2094"/>
      <c r="K7" s="2094"/>
      <c r="L7" s="2095"/>
    </row>
    <row r="8" spans="1:13" ht="16.5" customHeight="1" x14ac:dyDescent="0.2">
      <c r="A8" s="1220" t="s">
        <v>6</v>
      </c>
      <c r="B8" s="1221"/>
      <c r="C8" s="1221"/>
      <c r="D8" s="1221"/>
      <c r="E8" s="1221"/>
      <c r="F8" s="1221"/>
      <c r="G8" s="1221"/>
      <c r="H8" s="1221"/>
      <c r="I8" s="1221"/>
      <c r="J8" s="1221"/>
      <c r="K8" s="1221"/>
      <c r="L8" s="1222"/>
    </row>
    <row r="9" spans="1:13" s="219" customFormat="1" x14ac:dyDescent="0.2">
      <c r="A9" s="57" t="s">
        <v>145</v>
      </c>
      <c r="B9" s="2087" t="s">
        <v>1755</v>
      </c>
      <c r="C9" s="2088"/>
      <c r="D9" s="2088"/>
      <c r="E9" s="2088"/>
      <c r="F9" s="2088"/>
      <c r="G9" s="2088"/>
      <c r="H9" s="2088"/>
      <c r="I9" s="2088"/>
      <c r="J9" s="2088"/>
      <c r="K9" s="2088"/>
      <c r="L9" s="2089"/>
    </row>
    <row r="10" spans="1:13" s="219" customFormat="1" ht="16.5" customHeight="1" x14ac:dyDescent="0.2">
      <c r="A10" s="94" t="s">
        <v>146</v>
      </c>
      <c r="B10" s="1644"/>
      <c r="C10" s="1645"/>
      <c r="D10" s="1646"/>
      <c r="E10" s="1647" t="s">
        <v>147</v>
      </c>
      <c r="F10" s="1648"/>
      <c r="G10" s="220" t="s">
        <v>10</v>
      </c>
      <c r="H10" s="220" t="s">
        <v>148</v>
      </c>
      <c r="I10" s="221" t="s">
        <v>149</v>
      </c>
      <c r="J10" s="222"/>
      <c r="K10" s="223"/>
      <c r="L10" s="224"/>
    </row>
    <row r="11" spans="1:13" s="219" customFormat="1" ht="16.5" customHeight="1" x14ac:dyDescent="0.2">
      <c r="A11" s="225"/>
      <c r="B11" s="1647" t="s">
        <v>11</v>
      </c>
      <c r="C11" s="1649"/>
      <c r="D11" s="1648"/>
      <c r="E11" s="1709">
        <v>8</v>
      </c>
      <c r="F11" s="1710"/>
      <c r="G11" s="226">
        <v>4</v>
      </c>
      <c r="H11" s="226">
        <v>8</v>
      </c>
      <c r="I11" s="227"/>
      <c r="J11" s="223"/>
      <c r="K11" s="223"/>
      <c r="L11" s="228"/>
    </row>
    <row r="12" spans="1:13" s="219" customFormat="1" ht="16.5" customHeight="1" x14ac:dyDescent="0.2">
      <c r="A12" s="225"/>
      <c r="B12" s="1647" t="s">
        <v>12</v>
      </c>
      <c r="C12" s="1649"/>
      <c r="D12" s="1648"/>
      <c r="E12" s="1709">
        <v>6</v>
      </c>
      <c r="F12" s="1710"/>
      <c r="G12" s="226">
        <v>3</v>
      </c>
      <c r="H12" s="226">
        <v>6</v>
      </c>
      <c r="I12" s="229"/>
      <c r="J12" s="223"/>
      <c r="K12" s="223"/>
      <c r="L12" s="228"/>
    </row>
    <row r="13" spans="1:13" s="219" customFormat="1" ht="16.5" customHeight="1" x14ac:dyDescent="0.2">
      <c r="A13" s="225"/>
      <c r="B13" s="1652" t="s">
        <v>13</v>
      </c>
      <c r="C13" s="1653"/>
      <c r="D13" s="1654"/>
      <c r="E13" s="1492">
        <f>E12/E11*100</f>
        <v>75</v>
      </c>
      <c r="F13" s="1493"/>
      <c r="G13" s="176">
        <f t="shared" ref="G13:H13" si="0">G12/G11*100</f>
        <v>75</v>
      </c>
      <c r="H13" s="176">
        <f t="shared" si="0"/>
        <v>75</v>
      </c>
      <c r="I13" s="102"/>
      <c r="J13" s="223"/>
      <c r="K13" s="223"/>
      <c r="L13" s="228"/>
    </row>
    <row r="14" spans="1:13" s="219" customFormat="1" ht="16.5" customHeight="1" x14ac:dyDescent="0.2">
      <c r="A14" s="225"/>
      <c r="B14" s="230"/>
      <c r="C14" s="231"/>
      <c r="D14" s="231"/>
      <c r="E14" s="231"/>
      <c r="F14" s="231"/>
      <c r="G14" s="231"/>
      <c r="H14" s="232"/>
      <c r="I14" s="232"/>
      <c r="J14" s="233"/>
      <c r="K14" s="223"/>
      <c r="L14" s="234"/>
    </row>
    <row r="15" spans="1:13" s="219" customFormat="1" ht="16.5" customHeight="1" x14ac:dyDescent="0.2">
      <c r="A15" s="225"/>
      <c r="B15" s="1644"/>
      <c r="C15" s="1645"/>
      <c r="D15" s="1645"/>
      <c r="E15" s="1645"/>
      <c r="F15" s="1645"/>
      <c r="G15" s="1646"/>
      <c r="H15" s="220" t="s">
        <v>14</v>
      </c>
      <c r="I15" s="220" t="s">
        <v>10</v>
      </c>
      <c r="J15" s="220" t="s">
        <v>15</v>
      </c>
      <c r="K15" s="223"/>
      <c r="L15" s="234"/>
    </row>
    <row r="16" spans="1:13" s="219" customFormat="1" ht="16.5" customHeight="1" x14ac:dyDescent="0.2">
      <c r="A16" s="225"/>
      <c r="B16" s="2045" t="s">
        <v>135</v>
      </c>
      <c r="C16" s="2046"/>
      <c r="D16" s="2046"/>
      <c r="E16" s="2046"/>
      <c r="F16" s="2046"/>
      <c r="G16" s="2047"/>
      <c r="H16" s="235">
        <v>81.7</v>
      </c>
      <c r="I16" s="235">
        <v>73.3</v>
      </c>
      <c r="J16" s="236">
        <f>H16-I16</f>
        <v>8.4000000000000057</v>
      </c>
      <c r="K16" s="223"/>
      <c r="L16" s="234"/>
    </row>
    <row r="17" spans="1:28" s="219" customFormat="1" ht="16.5" customHeight="1" x14ac:dyDescent="0.2">
      <c r="A17" s="237"/>
      <c r="B17" s="2048" t="s">
        <v>136</v>
      </c>
      <c r="C17" s="2049"/>
      <c r="D17" s="2049"/>
      <c r="E17" s="2049"/>
      <c r="F17" s="2049"/>
      <c r="G17" s="2050"/>
      <c r="H17" s="235">
        <v>4</v>
      </c>
      <c r="I17" s="235">
        <v>4</v>
      </c>
      <c r="J17" s="236">
        <f>H17-I17</f>
        <v>0</v>
      </c>
      <c r="K17" s="238"/>
      <c r="L17" s="239"/>
    </row>
    <row r="18" spans="1:28" s="21" customFormat="1" ht="16.5" customHeight="1" x14ac:dyDescent="0.2">
      <c r="A18" s="240" t="s">
        <v>18</v>
      </c>
      <c r="B18" s="2051" t="s">
        <v>19</v>
      </c>
      <c r="C18" s="2052"/>
      <c r="D18" s="2081" t="s">
        <v>463</v>
      </c>
      <c r="E18" s="2082"/>
      <c r="F18" s="2082"/>
      <c r="G18" s="2082"/>
      <c r="H18" s="2082"/>
      <c r="I18" s="2082"/>
      <c r="J18" s="2082"/>
      <c r="K18" s="2082"/>
      <c r="L18" s="2083"/>
    </row>
    <row r="19" spans="1:28" s="21" customFormat="1" ht="16.5" customHeight="1" x14ac:dyDescent="0.2">
      <c r="A19" s="241"/>
      <c r="B19" s="2079"/>
      <c r="C19" s="2080"/>
      <c r="D19" s="2081" t="s">
        <v>268</v>
      </c>
      <c r="E19" s="2082"/>
      <c r="F19" s="2082"/>
      <c r="G19" s="2082"/>
      <c r="H19" s="2082"/>
      <c r="I19" s="2082"/>
      <c r="J19" s="2082"/>
      <c r="K19" s="2082"/>
      <c r="L19" s="2083"/>
    </row>
    <row r="20" spans="1:28" s="21" customFormat="1" ht="16.5" customHeight="1" x14ac:dyDescent="0.2">
      <c r="A20" s="241"/>
      <c r="B20" s="2079"/>
      <c r="C20" s="2080"/>
      <c r="D20" s="2081" t="s">
        <v>464</v>
      </c>
      <c r="E20" s="2082"/>
      <c r="F20" s="2082"/>
      <c r="G20" s="2082"/>
      <c r="H20" s="2082"/>
      <c r="I20" s="2082"/>
      <c r="J20" s="2082"/>
      <c r="K20" s="2082"/>
      <c r="L20" s="2083"/>
    </row>
    <row r="21" spans="1:28" s="21" customFormat="1" ht="16.5" customHeight="1" x14ac:dyDescent="0.2">
      <c r="A21" s="241"/>
      <c r="B21" s="2070"/>
      <c r="C21" s="2071"/>
      <c r="D21" s="2084" t="s">
        <v>269</v>
      </c>
      <c r="E21" s="2085"/>
      <c r="F21" s="2085"/>
      <c r="G21" s="2085"/>
      <c r="H21" s="2085"/>
      <c r="I21" s="2085"/>
      <c r="J21" s="2085"/>
      <c r="K21" s="2085"/>
      <c r="L21" s="2086"/>
    </row>
    <row r="22" spans="1:28" ht="16.5" customHeight="1" x14ac:dyDescent="0.2">
      <c r="A22" s="241"/>
      <c r="B22" s="2051" t="s">
        <v>174</v>
      </c>
      <c r="C22" s="2052"/>
      <c r="D22" s="2072" t="s">
        <v>270</v>
      </c>
      <c r="E22" s="2073"/>
      <c r="F22" s="2073"/>
      <c r="G22" s="2073"/>
      <c r="H22" s="2073"/>
      <c r="I22" s="2073"/>
      <c r="J22" s="2073"/>
      <c r="K22" s="2073"/>
      <c r="L22" s="2074"/>
      <c r="W22" s="242"/>
      <c r="X22" s="1230"/>
      <c r="Y22" s="1230"/>
      <c r="Z22" s="1230"/>
      <c r="AA22" s="1230"/>
      <c r="AB22" s="1230"/>
    </row>
    <row r="23" spans="1:28" ht="16.5" customHeight="1" x14ac:dyDescent="0.2">
      <c r="A23" s="243"/>
      <c r="B23" s="2070"/>
      <c r="C23" s="2071"/>
      <c r="D23" s="2075" t="s">
        <v>271</v>
      </c>
      <c r="E23" s="2076"/>
      <c r="F23" s="2076"/>
      <c r="G23" s="2076"/>
      <c r="H23" s="2076"/>
      <c r="I23" s="2076"/>
      <c r="J23" s="2076"/>
      <c r="K23" s="2076"/>
      <c r="L23" s="2077"/>
      <c r="W23" s="242"/>
      <c r="X23" s="1230"/>
      <c r="Y23" s="1230"/>
      <c r="Z23" s="1230"/>
      <c r="AA23" s="1230"/>
      <c r="AB23" s="1230"/>
    </row>
    <row r="24" spans="1:28" ht="16.5" customHeight="1" x14ac:dyDescent="0.2">
      <c r="A24" s="244" t="s">
        <v>21</v>
      </c>
      <c r="B24" s="1660" t="s">
        <v>22</v>
      </c>
      <c r="C24" s="1660"/>
      <c r="D24" s="1661">
        <v>1</v>
      </c>
      <c r="E24" s="1662"/>
      <c r="F24" s="1663"/>
      <c r="G24" s="245" t="s">
        <v>23</v>
      </c>
      <c r="H24" s="246" t="s">
        <v>1462</v>
      </c>
      <c r="I24" s="1664" t="s">
        <v>24</v>
      </c>
      <c r="J24" s="1664"/>
      <c r="K24" s="1664"/>
      <c r="L24" s="1664"/>
      <c r="W24" s="242"/>
      <c r="X24" s="1230"/>
      <c r="Y24" s="1230"/>
      <c r="Z24" s="1230"/>
      <c r="AA24" s="1230"/>
      <c r="AB24" s="1230"/>
    </row>
    <row r="25" spans="1:28" ht="16.5" customHeight="1" x14ac:dyDescent="0.2">
      <c r="A25" s="247" t="s">
        <v>25</v>
      </c>
      <c r="B25" s="1078" t="s">
        <v>26</v>
      </c>
      <c r="C25" s="1079"/>
      <c r="D25" s="1079"/>
      <c r="E25" s="1079"/>
      <c r="F25" s="1079"/>
      <c r="G25" s="1080"/>
      <c r="H25" s="174" t="s">
        <v>27</v>
      </c>
      <c r="I25" s="1078" t="s">
        <v>28</v>
      </c>
      <c r="J25" s="1079"/>
      <c r="K25" s="1079"/>
      <c r="L25" s="1080"/>
      <c r="W25" s="242"/>
      <c r="X25" s="1230"/>
      <c r="Y25" s="1230"/>
      <c r="Z25" s="1230"/>
      <c r="AA25" s="1230"/>
      <c r="AB25" s="1230"/>
    </row>
    <row r="26" spans="1:28" ht="16.5" customHeight="1" x14ac:dyDescent="0.2">
      <c r="A26" s="248"/>
      <c r="B26" s="249" t="s">
        <v>157</v>
      </c>
      <c r="C26" s="250" t="s">
        <v>272</v>
      </c>
      <c r="D26" s="250"/>
      <c r="E26" s="250"/>
      <c r="F26" s="250"/>
      <c r="G26" s="251"/>
      <c r="H26" s="249" t="s">
        <v>1812</v>
      </c>
      <c r="I26" s="2078" t="s">
        <v>273</v>
      </c>
      <c r="J26" s="1672"/>
      <c r="K26" s="1672"/>
      <c r="L26" s="1673"/>
      <c r="W26" s="242"/>
      <c r="X26" s="252"/>
      <c r="Y26" s="252"/>
      <c r="Z26" s="252"/>
      <c r="AA26" s="252"/>
      <c r="AB26" s="252"/>
    </row>
    <row r="27" spans="1:28" ht="16.5" customHeight="1" x14ac:dyDescent="0.2">
      <c r="A27" s="248"/>
      <c r="B27" s="30"/>
      <c r="C27" s="242"/>
      <c r="D27" s="242"/>
      <c r="E27" s="242"/>
      <c r="F27" s="242"/>
      <c r="G27" s="175"/>
      <c r="H27" s="35"/>
      <c r="I27" s="30"/>
      <c r="J27" s="242"/>
      <c r="K27" s="242"/>
      <c r="L27" s="175"/>
      <c r="W27" s="242"/>
      <c r="X27" s="252"/>
      <c r="Y27" s="252"/>
      <c r="Z27" s="252"/>
      <c r="AA27" s="252"/>
      <c r="AB27" s="252"/>
    </row>
    <row r="28" spans="1:28" s="219" customFormat="1" ht="16.5" customHeight="1" x14ac:dyDescent="0.2">
      <c r="A28" s="225"/>
      <c r="B28" s="249" t="s">
        <v>157</v>
      </c>
      <c r="C28" s="250" t="s">
        <v>246</v>
      </c>
      <c r="D28" s="250"/>
      <c r="E28" s="250"/>
      <c r="F28" s="250"/>
      <c r="G28" s="251"/>
      <c r="H28" s="249"/>
      <c r="I28" s="2078"/>
      <c r="J28" s="1672"/>
      <c r="K28" s="1672"/>
      <c r="L28" s="1673"/>
    </row>
    <row r="29" spans="1:28" s="219" customFormat="1" ht="16.5" customHeight="1" x14ac:dyDescent="0.2">
      <c r="A29" s="222"/>
      <c r="B29" s="249" t="s">
        <v>33</v>
      </c>
      <c r="C29" s="1670" t="s">
        <v>247</v>
      </c>
      <c r="D29" s="1670"/>
      <c r="E29" s="1670"/>
      <c r="F29" s="1670"/>
      <c r="G29" s="1671"/>
      <c r="H29" s="249" t="s">
        <v>248</v>
      </c>
      <c r="I29" s="1667" t="s">
        <v>249</v>
      </c>
      <c r="J29" s="1668"/>
      <c r="K29" s="1668"/>
      <c r="L29" s="1669"/>
    </row>
    <row r="30" spans="1:28" s="219" customFormat="1" ht="16.5" customHeight="1" x14ac:dyDescent="0.2">
      <c r="A30" s="222"/>
      <c r="B30" s="249"/>
      <c r="C30" s="1670" t="s">
        <v>250</v>
      </c>
      <c r="D30" s="1670"/>
      <c r="E30" s="1670"/>
      <c r="F30" s="1670"/>
      <c r="G30" s="1671"/>
      <c r="H30" s="249"/>
      <c r="I30" s="1667" t="s">
        <v>251</v>
      </c>
      <c r="J30" s="1668"/>
      <c r="K30" s="1668"/>
      <c r="L30" s="1669"/>
    </row>
    <row r="31" spans="1:28" s="219" customFormat="1" ht="16.5" customHeight="1" x14ac:dyDescent="0.2">
      <c r="A31" s="222"/>
      <c r="B31" s="249"/>
      <c r="C31" s="250" t="s">
        <v>252</v>
      </c>
      <c r="D31" s="250"/>
      <c r="E31" s="250"/>
      <c r="F31" s="250"/>
      <c r="G31" s="251"/>
      <c r="H31" s="249"/>
      <c r="I31" s="1667" t="s">
        <v>253</v>
      </c>
      <c r="J31" s="1668"/>
      <c r="K31" s="1668"/>
      <c r="L31" s="1669"/>
    </row>
    <row r="32" spans="1:28" s="219" customFormat="1" ht="16.5" customHeight="1" x14ac:dyDescent="0.2">
      <c r="A32" s="222"/>
      <c r="B32" s="249"/>
      <c r="C32" s="250"/>
      <c r="D32" s="250"/>
      <c r="E32" s="250"/>
      <c r="F32" s="250"/>
      <c r="G32" s="251"/>
      <c r="H32" s="249"/>
      <c r="I32" s="1667" t="s">
        <v>254</v>
      </c>
      <c r="J32" s="1668"/>
      <c r="K32" s="1668"/>
      <c r="L32" s="1669"/>
    </row>
    <row r="33" spans="1:12" s="219" customFormat="1" ht="16.5" customHeight="1" x14ac:dyDescent="0.2">
      <c r="A33" s="222"/>
      <c r="B33" s="249"/>
      <c r="C33" s="250"/>
      <c r="D33" s="250"/>
      <c r="E33" s="250"/>
      <c r="F33" s="250"/>
      <c r="G33" s="251"/>
      <c r="H33" s="249"/>
      <c r="I33" s="1667" t="s">
        <v>255</v>
      </c>
      <c r="J33" s="1668"/>
      <c r="K33" s="1668"/>
      <c r="L33" s="1669"/>
    </row>
    <row r="34" spans="1:12" s="219" customFormat="1" ht="16.5" customHeight="1" x14ac:dyDescent="0.2">
      <c r="A34" s="222"/>
      <c r="B34" s="249"/>
      <c r="C34" s="250"/>
      <c r="D34" s="250"/>
      <c r="E34" s="250"/>
      <c r="F34" s="250"/>
      <c r="G34" s="251"/>
      <c r="H34" s="249"/>
      <c r="I34" s="1667" t="s">
        <v>274</v>
      </c>
      <c r="J34" s="1668"/>
      <c r="K34" s="1668"/>
      <c r="L34" s="1669"/>
    </row>
    <row r="35" spans="1:12" s="219" customFormat="1" ht="13.65" customHeight="1" x14ac:dyDescent="0.2">
      <c r="A35" s="222"/>
      <c r="B35" s="249"/>
      <c r="D35" s="250"/>
      <c r="E35" s="250"/>
      <c r="F35" s="250"/>
      <c r="G35" s="251"/>
      <c r="H35" s="249"/>
      <c r="I35" s="1667"/>
      <c r="J35" s="1668"/>
      <c r="K35" s="1668"/>
      <c r="L35" s="1669"/>
    </row>
    <row r="36" spans="1:12" s="219" customFormat="1" ht="16.5" customHeight="1" x14ac:dyDescent="0.2">
      <c r="A36" s="222"/>
      <c r="B36" s="249" t="s">
        <v>157</v>
      </c>
      <c r="C36" s="250" t="s">
        <v>30</v>
      </c>
      <c r="D36" s="250"/>
      <c r="E36" s="250"/>
      <c r="F36" s="250"/>
      <c r="G36" s="251"/>
      <c r="H36" s="249"/>
      <c r="I36" s="1667"/>
      <c r="J36" s="1668"/>
      <c r="K36" s="1668"/>
      <c r="L36" s="1669"/>
    </row>
    <row r="37" spans="1:12" s="219" customFormat="1" ht="16.5" customHeight="1" x14ac:dyDescent="0.2">
      <c r="A37" s="222"/>
      <c r="B37" s="249" t="s">
        <v>33</v>
      </c>
      <c r="C37" s="250" t="s">
        <v>256</v>
      </c>
      <c r="D37" s="250"/>
      <c r="E37" s="250"/>
      <c r="F37" s="250"/>
      <c r="G37" s="251"/>
      <c r="H37" s="249" t="s">
        <v>257</v>
      </c>
      <c r="I37" s="1238" t="s">
        <v>275</v>
      </c>
      <c r="J37" s="1239"/>
      <c r="K37" s="1239"/>
      <c r="L37" s="1240"/>
    </row>
    <row r="38" spans="1:12" s="219" customFormat="1" ht="16.5" customHeight="1" x14ac:dyDescent="0.2">
      <c r="A38" s="222"/>
      <c r="B38" s="249"/>
      <c r="C38" s="1670" t="s">
        <v>127</v>
      </c>
      <c r="D38" s="1670"/>
      <c r="E38" s="1670"/>
      <c r="F38" s="1670"/>
      <c r="G38" s="1671"/>
      <c r="H38" s="249"/>
      <c r="I38" s="1238" t="s">
        <v>276</v>
      </c>
      <c r="J38" s="1239"/>
      <c r="K38" s="1239"/>
      <c r="L38" s="1240"/>
    </row>
    <row r="39" spans="1:12" s="219" customFormat="1" ht="16.5" customHeight="1" x14ac:dyDescent="0.2">
      <c r="A39" s="222"/>
      <c r="B39" s="249"/>
      <c r="C39" s="250" t="s">
        <v>277</v>
      </c>
      <c r="D39" s="250"/>
      <c r="E39" s="250"/>
      <c r="F39" s="250"/>
      <c r="G39" s="251"/>
      <c r="H39" s="253"/>
      <c r="I39" s="1811" t="s">
        <v>261</v>
      </c>
      <c r="J39" s="1812"/>
      <c r="K39" s="1812"/>
      <c r="L39" s="1813"/>
    </row>
    <row r="40" spans="1:12" s="219" customFormat="1" ht="15.75" customHeight="1" x14ac:dyDescent="0.2">
      <c r="A40" s="222"/>
      <c r="B40" s="249"/>
      <c r="C40" s="254"/>
      <c r="D40" s="254"/>
      <c r="E40" s="254"/>
      <c r="F40" s="254"/>
      <c r="G40" s="255"/>
      <c r="H40" s="253"/>
      <c r="I40" s="1238" t="s">
        <v>262</v>
      </c>
      <c r="J40" s="1239"/>
      <c r="K40" s="1239"/>
      <c r="L40" s="1240"/>
    </row>
    <row r="41" spans="1:12" s="219" customFormat="1" ht="27" customHeight="1" x14ac:dyDescent="0.2">
      <c r="A41" s="222"/>
      <c r="B41" s="249"/>
      <c r="C41" s="250"/>
      <c r="D41" s="250"/>
      <c r="E41" s="250"/>
      <c r="F41" s="250"/>
      <c r="G41" s="251"/>
      <c r="H41" s="249"/>
      <c r="I41" s="1814" t="s">
        <v>264</v>
      </c>
      <c r="J41" s="1815"/>
      <c r="K41" s="1815"/>
      <c r="L41" s="1816"/>
    </row>
    <row r="42" spans="1:12" s="219" customFormat="1" ht="16.5" customHeight="1" x14ac:dyDescent="0.2">
      <c r="A42" s="222"/>
      <c r="B42" s="249"/>
      <c r="C42" s="250"/>
      <c r="D42" s="250"/>
      <c r="E42" s="250"/>
      <c r="F42" s="250"/>
      <c r="G42" s="251"/>
      <c r="H42" s="249"/>
      <c r="I42" s="1814" t="s">
        <v>278</v>
      </c>
      <c r="J42" s="1815"/>
      <c r="K42" s="1815"/>
      <c r="L42" s="1816"/>
    </row>
    <row r="43" spans="1:12" s="219" customFormat="1" ht="16.5" customHeight="1" x14ac:dyDescent="0.2">
      <c r="A43" s="222"/>
      <c r="B43" s="249"/>
      <c r="C43" s="250"/>
      <c r="D43" s="250"/>
      <c r="E43" s="250"/>
      <c r="F43" s="250"/>
      <c r="G43" s="251"/>
      <c r="H43" s="249"/>
      <c r="I43" s="1814" t="s">
        <v>279</v>
      </c>
      <c r="J43" s="1815"/>
      <c r="K43" s="1815"/>
      <c r="L43" s="1816"/>
    </row>
    <row r="44" spans="1:12" s="219" customFormat="1" ht="27" customHeight="1" x14ac:dyDescent="0.2">
      <c r="A44" s="222"/>
      <c r="B44" s="249"/>
      <c r="C44" s="250"/>
      <c r="D44" s="250"/>
      <c r="E44" s="250"/>
      <c r="F44" s="250"/>
      <c r="G44" s="251"/>
      <c r="H44" s="249"/>
      <c r="I44" s="1814" t="s">
        <v>280</v>
      </c>
      <c r="J44" s="1815"/>
      <c r="K44" s="1815"/>
      <c r="L44" s="1816"/>
    </row>
    <row r="45" spans="1:12" s="219" customFormat="1" ht="16.5" customHeight="1" x14ac:dyDescent="0.2">
      <c r="A45" s="256"/>
      <c r="B45" s="257"/>
      <c r="C45" s="258"/>
      <c r="D45" s="258"/>
      <c r="E45" s="258"/>
      <c r="F45" s="258"/>
      <c r="G45" s="259"/>
      <c r="H45" s="257"/>
      <c r="I45" s="1674"/>
      <c r="J45" s="1675"/>
      <c r="K45" s="1675"/>
      <c r="L45" s="1676"/>
    </row>
  </sheetData>
  <mergeCells count="56">
    <mergeCell ref="A1:L1"/>
    <mergeCell ref="A3:J3"/>
    <mergeCell ref="A5:L5"/>
    <mergeCell ref="B6:L7"/>
    <mergeCell ref="A8:L8"/>
    <mergeCell ref="B9:L9"/>
    <mergeCell ref="B13:D13"/>
    <mergeCell ref="E13:F13"/>
    <mergeCell ref="B15:G15"/>
    <mergeCell ref="B16:G16"/>
    <mergeCell ref="B10:D10"/>
    <mergeCell ref="E10:F10"/>
    <mergeCell ref="B11:D11"/>
    <mergeCell ref="E11:F11"/>
    <mergeCell ref="B12:D12"/>
    <mergeCell ref="E12:F12"/>
    <mergeCell ref="B17:G17"/>
    <mergeCell ref="B18:C21"/>
    <mergeCell ref="D18:L18"/>
    <mergeCell ref="D19:L19"/>
    <mergeCell ref="D20:L20"/>
    <mergeCell ref="D21:L21"/>
    <mergeCell ref="C29:G29"/>
    <mergeCell ref="I29:L29"/>
    <mergeCell ref="B22:C23"/>
    <mergeCell ref="D22:L22"/>
    <mergeCell ref="X22:AB22"/>
    <mergeCell ref="D23:L23"/>
    <mergeCell ref="X23:AB23"/>
    <mergeCell ref="B24:C24"/>
    <mergeCell ref="D24:F24"/>
    <mergeCell ref="I24:L24"/>
    <mergeCell ref="X24:AB24"/>
    <mergeCell ref="B25:G25"/>
    <mergeCell ref="I25:L25"/>
    <mergeCell ref="X25:AB25"/>
    <mergeCell ref="I26:L26"/>
    <mergeCell ref="I28:L28"/>
    <mergeCell ref="I39:L39"/>
    <mergeCell ref="C30:G30"/>
    <mergeCell ref="I30:L30"/>
    <mergeCell ref="I31:L31"/>
    <mergeCell ref="I32:L32"/>
    <mergeCell ref="I33:L33"/>
    <mergeCell ref="I34:L34"/>
    <mergeCell ref="I35:L35"/>
    <mergeCell ref="I36:L36"/>
    <mergeCell ref="I37:L37"/>
    <mergeCell ref="C38:G38"/>
    <mergeCell ref="I38:L38"/>
    <mergeCell ref="I45:L45"/>
    <mergeCell ref="I40:L40"/>
    <mergeCell ref="I41:L41"/>
    <mergeCell ref="I42:L42"/>
    <mergeCell ref="I43:L43"/>
    <mergeCell ref="I44:L44"/>
  </mergeCells>
  <phoneticPr fontId="3"/>
  <conditionalFormatting sqref="H16:I17">
    <cfRule type="cellIs" dxfId="2" priority="1" operator="lessThanOrEqual">
      <formula>0</formula>
    </cfRule>
  </conditionalFormatting>
  <pageMargins left="0.59055118110236227" right="0.59055118110236227" top="0.59055118110236227" bottom="0.59055118110236227" header="0.51181102362204722" footer="0.31496062992125984"/>
  <pageSetup paperSize="9" scale="96" fitToHeight="0"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AD40"/>
  <sheetViews>
    <sheetView view="pageBreakPreview" zoomScaleNormal="130" zoomScaleSheetLayoutView="100" workbookViewId="0">
      <selection activeCell="I37" sqref="I37:L37"/>
    </sheetView>
  </sheetViews>
  <sheetFormatPr defaultColWidth="9" defaultRowHeight="13.2" x14ac:dyDescent="0.2"/>
  <cols>
    <col min="1" max="1" width="17.6640625" style="1" customWidth="1"/>
    <col min="2" max="5" width="3.33203125" style="1" customWidth="1"/>
    <col min="6" max="6" width="6.33203125" style="1" customWidth="1"/>
    <col min="7" max="7" width="9.109375" style="1" customWidth="1"/>
    <col min="8" max="8" width="12.88671875" style="1" bestFit="1" customWidth="1"/>
    <col min="9" max="12" width="9.109375" style="1" customWidth="1"/>
    <col min="13" max="13" width="9" style="1"/>
    <col min="14" max="14" width="6.33203125" style="1" customWidth="1"/>
    <col min="15" max="15" width="3.33203125" style="1" bestFit="1" customWidth="1"/>
    <col min="16" max="16" width="2.21875" style="1" customWidth="1"/>
    <col min="17" max="17" width="4.44140625" style="1" bestFit="1" customWidth="1"/>
    <col min="18" max="18" width="2.44140625" style="1" bestFit="1" customWidth="1"/>
    <col min="19" max="19" width="4.44140625" style="1" bestFit="1" customWidth="1"/>
    <col min="20" max="20" width="9" style="1"/>
    <col min="21" max="21" width="12.21875" style="1" customWidth="1"/>
    <col min="22" max="16384" width="9" style="1"/>
  </cols>
  <sheetData>
    <row r="1" spans="1:18" ht="18" customHeight="1" x14ac:dyDescent="0.2">
      <c r="A1" s="2098" t="s">
        <v>0</v>
      </c>
      <c r="B1" s="2098"/>
      <c r="C1" s="2098"/>
      <c r="D1" s="2098"/>
      <c r="E1" s="2098"/>
      <c r="F1" s="2098"/>
      <c r="G1" s="2098"/>
      <c r="H1" s="2098"/>
      <c r="I1" s="2098"/>
      <c r="J1" s="2098"/>
      <c r="K1" s="2098"/>
      <c r="L1" s="2098"/>
    </row>
    <row r="2" spans="1:18" ht="16.5" customHeight="1" x14ac:dyDescent="0.2">
      <c r="A2" s="6"/>
      <c r="B2" s="6"/>
      <c r="C2" s="6"/>
      <c r="D2" s="6"/>
      <c r="E2" s="6"/>
      <c r="F2" s="6"/>
      <c r="G2" s="6"/>
      <c r="H2" s="6"/>
      <c r="I2" s="6"/>
      <c r="J2" s="6"/>
      <c r="K2" s="6"/>
      <c r="L2" s="6"/>
    </row>
    <row r="3" spans="1:18" ht="18" customHeight="1" x14ac:dyDescent="0.2">
      <c r="A3" s="1751" t="s">
        <v>281</v>
      </c>
      <c r="B3" s="1751"/>
      <c r="C3" s="1751"/>
      <c r="D3" s="1751"/>
      <c r="E3" s="1751"/>
      <c r="F3" s="1751"/>
      <c r="G3" s="1751"/>
      <c r="H3" s="1751"/>
      <c r="I3" s="1751"/>
      <c r="J3" s="1751"/>
      <c r="K3" s="1751"/>
      <c r="L3" s="198"/>
    </row>
    <row r="4" spans="1:18" ht="16.5" customHeight="1" x14ac:dyDescent="0.2">
      <c r="A4" s="330"/>
      <c r="B4" s="330"/>
      <c r="C4" s="330"/>
      <c r="D4" s="330"/>
      <c r="E4" s="330"/>
      <c r="F4" s="330"/>
      <c r="G4" s="330"/>
      <c r="H4" s="330"/>
      <c r="I4" s="330"/>
      <c r="J4" s="330"/>
      <c r="K4" s="330"/>
      <c r="L4" s="330"/>
    </row>
    <row r="5" spans="1:18" ht="16.5" customHeight="1" x14ac:dyDescent="0.2">
      <c r="A5" s="1062" t="s">
        <v>2</v>
      </c>
      <c r="B5" s="1063"/>
      <c r="C5" s="1063"/>
      <c r="D5" s="1063"/>
      <c r="E5" s="1063"/>
      <c r="F5" s="1063"/>
      <c r="G5" s="1063"/>
      <c r="H5" s="1063"/>
      <c r="I5" s="1063"/>
      <c r="J5" s="1063"/>
      <c r="K5" s="1063"/>
      <c r="L5" s="1064"/>
    </row>
    <row r="6" spans="1:18" s="55" customFormat="1" ht="16.5" customHeight="1" x14ac:dyDescent="0.2">
      <c r="A6" s="54" t="s">
        <v>171</v>
      </c>
      <c r="B6" s="2064" t="s">
        <v>282</v>
      </c>
      <c r="C6" s="2065"/>
      <c r="D6" s="2065"/>
      <c r="E6" s="2065"/>
      <c r="F6" s="2065"/>
      <c r="G6" s="2065"/>
      <c r="H6" s="2065"/>
      <c r="I6" s="2065"/>
      <c r="J6" s="2065"/>
      <c r="K6" s="2065"/>
      <c r="L6" s="2066"/>
      <c r="M6" s="55" t="s">
        <v>143</v>
      </c>
    </row>
    <row r="7" spans="1:18" s="55" customFormat="1" ht="21.75" customHeight="1" x14ac:dyDescent="0.2">
      <c r="A7" s="56"/>
      <c r="B7" s="2067"/>
      <c r="C7" s="2068"/>
      <c r="D7" s="2068"/>
      <c r="E7" s="2068"/>
      <c r="F7" s="2068"/>
      <c r="G7" s="2068"/>
      <c r="H7" s="2068"/>
      <c r="I7" s="2068"/>
      <c r="J7" s="2068"/>
      <c r="K7" s="2068"/>
      <c r="L7" s="2069"/>
    </row>
    <row r="8" spans="1:18" ht="16.5" customHeight="1" x14ac:dyDescent="0.2">
      <c r="A8" s="1220" t="s">
        <v>6</v>
      </c>
      <c r="B8" s="1221"/>
      <c r="C8" s="1221"/>
      <c r="D8" s="1221"/>
      <c r="E8" s="1221"/>
      <c r="F8" s="1221"/>
      <c r="G8" s="1221"/>
      <c r="H8" s="1221"/>
      <c r="I8" s="1221"/>
      <c r="J8" s="1221"/>
      <c r="K8" s="1221"/>
      <c r="L8" s="1222"/>
    </row>
    <row r="9" spans="1:18" s="55" customFormat="1" ht="94.5" customHeight="1" x14ac:dyDescent="0.2">
      <c r="A9" s="57" t="s">
        <v>145</v>
      </c>
      <c r="B9" s="1745" t="s">
        <v>1792</v>
      </c>
      <c r="C9" s="1746"/>
      <c r="D9" s="1746"/>
      <c r="E9" s="1746"/>
      <c r="F9" s="1746"/>
      <c r="G9" s="1746"/>
      <c r="H9" s="1746"/>
      <c r="I9" s="1746"/>
      <c r="J9" s="1746"/>
      <c r="K9" s="1746"/>
      <c r="L9" s="1747"/>
    </row>
    <row r="10" spans="1:18" ht="20.25" customHeight="1" x14ac:dyDescent="0.2">
      <c r="A10" s="7" t="s">
        <v>146</v>
      </c>
      <c r="B10" s="2099" t="s">
        <v>283</v>
      </c>
      <c r="C10" s="1158"/>
      <c r="D10" s="1158"/>
      <c r="E10" s="1158"/>
      <c r="F10" s="1158"/>
      <c r="G10" s="1158"/>
      <c r="H10" s="1158"/>
      <c r="I10" s="1158"/>
      <c r="J10" s="1158"/>
      <c r="K10" s="1158"/>
      <c r="L10" s="2100"/>
      <c r="O10" s="6"/>
      <c r="P10" s="6"/>
    </row>
    <row r="11" spans="1:18" ht="16.5" customHeight="1" x14ac:dyDescent="0.2">
      <c r="A11" s="113"/>
      <c r="B11" s="1737"/>
      <c r="C11" s="1738"/>
      <c r="D11" s="1739"/>
      <c r="E11" s="1740" t="s">
        <v>147</v>
      </c>
      <c r="F11" s="1741"/>
      <c r="G11" s="58" t="s">
        <v>10</v>
      </c>
      <c r="H11" s="58" t="s">
        <v>148</v>
      </c>
      <c r="I11" s="205" t="s">
        <v>149</v>
      </c>
      <c r="J11" s="43"/>
      <c r="K11" s="8"/>
      <c r="L11" s="59"/>
    </row>
    <row r="12" spans="1:18" ht="16.5" customHeight="1" x14ac:dyDescent="0.2">
      <c r="A12" s="11"/>
      <c r="B12" s="1740" t="s">
        <v>11</v>
      </c>
      <c r="C12" s="1742"/>
      <c r="D12" s="1741"/>
      <c r="E12" s="1756">
        <v>49</v>
      </c>
      <c r="F12" s="1757"/>
      <c r="G12" s="60">
        <v>47</v>
      </c>
      <c r="H12" s="60">
        <v>49</v>
      </c>
      <c r="I12" s="101"/>
      <c r="J12" s="8"/>
      <c r="K12" s="8"/>
      <c r="L12" s="59"/>
    </row>
    <row r="13" spans="1:18" ht="16.5" customHeight="1" x14ac:dyDescent="0.2">
      <c r="A13" s="11"/>
      <c r="B13" s="1740" t="s">
        <v>12</v>
      </c>
      <c r="C13" s="1742"/>
      <c r="D13" s="1741"/>
      <c r="E13" s="1756">
        <v>35</v>
      </c>
      <c r="F13" s="1757"/>
      <c r="G13" s="60">
        <v>29</v>
      </c>
      <c r="H13" s="60">
        <v>35</v>
      </c>
      <c r="I13" s="101"/>
      <c r="J13" s="8"/>
      <c r="K13" s="8"/>
      <c r="L13" s="59"/>
    </row>
    <row r="14" spans="1:18" ht="16.5" customHeight="1" x14ac:dyDescent="0.2">
      <c r="A14" s="11"/>
      <c r="B14" s="1748" t="s">
        <v>13</v>
      </c>
      <c r="C14" s="1749"/>
      <c r="D14" s="1750"/>
      <c r="E14" s="1492">
        <f>E13/E12*100</f>
        <v>71.428571428571431</v>
      </c>
      <c r="F14" s="1493"/>
      <c r="G14" s="199">
        <f>G13/G12*100</f>
        <v>61.702127659574465</v>
      </c>
      <c r="H14" s="199">
        <f t="shared" ref="H14" si="0">H13/H12*100</f>
        <v>71.428571428571431</v>
      </c>
      <c r="I14" s="114"/>
      <c r="J14" s="8"/>
      <c r="K14" s="8"/>
      <c r="L14" s="59"/>
      <c r="Q14" s="6"/>
    </row>
    <row r="15" spans="1:18" ht="12.75" customHeight="1" x14ac:dyDescent="0.2">
      <c r="A15" s="11"/>
      <c r="B15" s="61"/>
      <c r="C15" s="62"/>
      <c r="D15" s="62"/>
      <c r="E15" s="63"/>
      <c r="F15" s="63"/>
      <c r="G15" s="64"/>
      <c r="H15" s="64"/>
      <c r="I15" s="64"/>
      <c r="J15" s="65"/>
      <c r="K15" s="8"/>
      <c r="L15" s="13"/>
      <c r="R15" s="6"/>
    </row>
    <row r="16" spans="1:18" ht="16.5" customHeight="1" x14ac:dyDescent="0.2">
      <c r="A16" s="11"/>
      <c r="B16" s="2096" t="s">
        <v>284</v>
      </c>
      <c r="C16" s="2097"/>
      <c r="D16" s="2097"/>
      <c r="E16" s="2097"/>
      <c r="F16" s="2097"/>
      <c r="G16" s="2097"/>
      <c r="H16" s="2097"/>
      <c r="I16" s="2097"/>
      <c r="J16" s="1717"/>
      <c r="K16" s="8"/>
      <c r="L16" s="13"/>
      <c r="R16" s="6"/>
    </row>
    <row r="17" spans="1:30" ht="16.5" customHeight="1" x14ac:dyDescent="0.2">
      <c r="A17" s="11"/>
      <c r="B17" s="1737"/>
      <c r="C17" s="1738"/>
      <c r="D17" s="1739"/>
      <c r="E17" s="1740" t="s">
        <v>147</v>
      </c>
      <c r="F17" s="1741"/>
      <c r="G17" s="58" t="s">
        <v>10</v>
      </c>
      <c r="H17" s="58" t="s">
        <v>148</v>
      </c>
      <c r="I17" s="205" t="s">
        <v>149</v>
      </c>
      <c r="J17" s="43"/>
      <c r="K17" s="8"/>
      <c r="L17" s="59"/>
      <c r="Q17" s="6"/>
    </row>
    <row r="18" spans="1:30" ht="16.5" customHeight="1" x14ac:dyDescent="0.2">
      <c r="A18" s="11"/>
      <c r="B18" s="1740" t="s">
        <v>11</v>
      </c>
      <c r="C18" s="1742"/>
      <c r="D18" s="1741"/>
      <c r="E18" s="1756">
        <v>5</v>
      </c>
      <c r="F18" s="1757"/>
      <c r="G18" s="60">
        <v>3</v>
      </c>
      <c r="H18" s="60">
        <v>5</v>
      </c>
      <c r="I18" s="101"/>
      <c r="J18" s="8"/>
      <c r="K18" s="8"/>
      <c r="L18" s="59"/>
      <c r="Q18" s="6"/>
    </row>
    <row r="19" spans="1:30" ht="16.5" customHeight="1" x14ac:dyDescent="0.2">
      <c r="A19" s="11"/>
      <c r="B19" s="1740" t="s">
        <v>12</v>
      </c>
      <c r="C19" s="1742"/>
      <c r="D19" s="1741"/>
      <c r="E19" s="1756">
        <v>3</v>
      </c>
      <c r="F19" s="1757"/>
      <c r="G19" s="60">
        <v>3</v>
      </c>
      <c r="H19" s="60">
        <v>3</v>
      </c>
      <c r="I19" s="101"/>
      <c r="J19" s="8"/>
      <c r="K19" s="8"/>
      <c r="L19" s="59"/>
      <c r="Q19" s="6"/>
    </row>
    <row r="20" spans="1:30" ht="16.5" customHeight="1" x14ac:dyDescent="0.2">
      <c r="A20" s="11"/>
      <c r="B20" s="1748" t="s">
        <v>13</v>
      </c>
      <c r="C20" s="1749"/>
      <c r="D20" s="1750"/>
      <c r="E20" s="1492">
        <f>E19/E18*100</f>
        <v>60</v>
      </c>
      <c r="F20" s="1493"/>
      <c r="G20" s="199">
        <f>G19/G18*100</f>
        <v>100</v>
      </c>
      <c r="H20" s="199">
        <f t="shared" ref="H20" si="1">H19/H18*100</f>
        <v>60</v>
      </c>
      <c r="I20" s="114"/>
      <c r="J20" s="8"/>
      <c r="K20" s="8"/>
      <c r="L20" s="59"/>
      <c r="Q20" s="6"/>
    </row>
    <row r="21" spans="1:30" ht="16.5" customHeight="1" x14ac:dyDescent="0.2">
      <c r="A21" s="11"/>
      <c r="B21" s="61"/>
      <c r="C21" s="62"/>
      <c r="D21" s="62"/>
      <c r="E21" s="63"/>
      <c r="F21" s="63"/>
      <c r="G21" s="64"/>
      <c r="H21" s="64"/>
      <c r="I21" s="64"/>
      <c r="J21" s="65"/>
      <c r="K21" s="8"/>
      <c r="L21" s="13"/>
      <c r="R21" s="6"/>
    </row>
    <row r="22" spans="1:30" ht="16.5" customHeight="1" x14ac:dyDescent="0.2">
      <c r="A22" s="11"/>
      <c r="B22" s="1214"/>
      <c r="C22" s="1215"/>
      <c r="D22" s="1215"/>
      <c r="E22" s="1215"/>
      <c r="F22" s="1215"/>
      <c r="G22" s="1216"/>
      <c r="H22" s="191" t="s">
        <v>14</v>
      </c>
      <c r="I22" s="191" t="s">
        <v>10</v>
      </c>
      <c r="J22" s="191" t="s">
        <v>15</v>
      </c>
      <c r="K22" s="8"/>
      <c r="L22" s="13"/>
    </row>
    <row r="23" spans="1:30" ht="16.5" customHeight="1" x14ac:dyDescent="0.2">
      <c r="A23" s="11"/>
      <c r="B23" s="1701" t="s">
        <v>135</v>
      </c>
      <c r="C23" s="1702"/>
      <c r="D23" s="1702"/>
      <c r="E23" s="1702"/>
      <c r="F23" s="1702"/>
      <c r="G23" s="1703"/>
      <c r="H23" s="44">
        <v>82.4</v>
      </c>
      <c r="I23" s="44">
        <v>77.2</v>
      </c>
      <c r="J23" s="18">
        <f>H23-I23</f>
        <v>5.2000000000000028</v>
      </c>
      <c r="K23" s="8"/>
      <c r="L23" s="13"/>
    </row>
    <row r="24" spans="1:30" ht="16.5" customHeight="1" x14ac:dyDescent="0.2">
      <c r="A24" s="19"/>
      <c r="B24" s="1704" t="s">
        <v>136</v>
      </c>
      <c r="C24" s="1705"/>
      <c r="D24" s="1705"/>
      <c r="E24" s="1705"/>
      <c r="F24" s="1705"/>
      <c r="G24" s="1706"/>
      <c r="H24" s="44">
        <v>4.3</v>
      </c>
      <c r="I24" s="44">
        <v>4</v>
      </c>
      <c r="J24" s="66">
        <f>H24-I24</f>
        <v>0.29999999999999982</v>
      </c>
      <c r="K24" s="45"/>
      <c r="L24" s="46"/>
      <c r="P24" s="6"/>
      <c r="Q24" s="6"/>
    </row>
    <row r="25" spans="1:30" s="21" customFormat="1" ht="16.5" customHeight="1" x14ac:dyDescent="0.2">
      <c r="A25" s="20" t="s">
        <v>18</v>
      </c>
      <c r="B25" s="1639" t="s">
        <v>19</v>
      </c>
      <c r="C25" s="1640"/>
      <c r="D25" s="1734" t="s">
        <v>468</v>
      </c>
      <c r="E25" s="1735"/>
      <c r="F25" s="1735"/>
      <c r="G25" s="1735"/>
      <c r="H25" s="1735"/>
      <c r="I25" s="1735"/>
      <c r="J25" s="1735"/>
      <c r="K25" s="1735"/>
      <c r="L25" s="1736"/>
      <c r="W25" s="22"/>
      <c r="X25" s="22"/>
      <c r="Y25" s="22"/>
      <c r="Z25" s="22"/>
      <c r="AA25" s="22"/>
      <c r="AB25" s="22"/>
      <c r="AC25" s="22"/>
      <c r="AD25" s="22"/>
    </row>
    <row r="26" spans="1:30" s="21" customFormat="1" ht="16.5" customHeight="1" x14ac:dyDescent="0.2">
      <c r="A26" s="23"/>
      <c r="B26" s="115"/>
      <c r="C26" s="116"/>
      <c r="D26" s="2101" t="s">
        <v>244</v>
      </c>
      <c r="E26" s="2102"/>
      <c r="F26" s="2102"/>
      <c r="G26" s="2102"/>
      <c r="H26" s="2102"/>
      <c r="I26" s="2102"/>
      <c r="J26" s="2102"/>
      <c r="K26" s="2102"/>
      <c r="L26" s="2103"/>
      <c r="W26" s="22"/>
      <c r="X26" s="22"/>
      <c r="Y26" s="22"/>
      <c r="Z26" s="22"/>
      <c r="AA26" s="22"/>
      <c r="AB26" s="22"/>
      <c r="AC26" s="22"/>
      <c r="AD26" s="22"/>
    </row>
    <row r="27" spans="1:30" ht="16.5" customHeight="1" x14ac:dyDescent="0.2">
      <c r="A27" s="26"/>
      <c r="B27" s="1639" t="s">
        <v>174</v>
      </c>
      <c r="C27" s="1640"/>
      <c r="D27" s="2104" t="s">
        <v>245</v>
      </c>
      <c r="E27" s="2105"/>
      <c r="F27" s="2105"/>
      <c r="G27" s="2105"/>
      <c r="H27" s="2105"/>
      <c r="I27" s="2105"/>
      <c r="J27" s="2105"/>
      <c r="K27" s="2105"/>
      <c r="L27" s="2106"/>
      <c r="W27" s="190"/>
      <c r="X27" s="1130"/>
      <c r="Y27" s="1130"/>
      <c r="Z27" s="1130"/>
      <c r="AA27" s="1130"/>
      <c r="AB27" s="1130"/>
      <c r="AC27" s="6"/>
      <c r="AD27" s="6"/>
    </row>
    <row r="28" spans="1:30" ht="16.5" customHeight="1" x14ac:dyDescent="0.2">
      <c r="A28" s="27" t="s">
        <v>21</v>
      </c>
      <c r="B28" s="1724" t="s">
        <v>22</v>
      </c>
      <c r="C28" s="1724"/>
      <c r="D28" s="1725">
        <v>1</v>
      </c>
      <c r="E28" s="1726"/>
      <c r="F28" s="1727"/>
      <c r="G28" s="204" t="s">
        <v>23</v>
      </c>
      <c r="H28" s="67" t="s">
        <v>31</v>
      </c>
      <c r="I28" s="1728" t="s">
        <v>24</v>
      </c>
      <c r="J28" s="1728"/>
      <c r="K28" s="1728"/>
      <c r="L28" s="1728"/>
      <c r="W28" s="190"/>
      <c r="X28" s="1130"/>
      <c r="Y28" s="1130"/>
      <c r="Z28" s="1130"/>
      <c r="AA28" s="1130"/>
      <c r="AB28" s="1130"/>
      <c r="AC28" s="6"/>
      <c r="AD28" s="6"/>
    </row>
    <row r="29" spans="1:30" ht="16.5" customHeight="1" x14ac:dyDescent="0.2">
      <c r="A29" s="29" t="s">
        <v>25</v>
      </c>
      <c r="B29" s="1168" t="s">
        <v>26</v>
      </c>
      <c r="C29" s="1169"/>
      <c r="D29" s="1169"/>
      <c r="E29" s="1169"/>
      <c r="F29" s="1169"/>
      <c r="G29" s="1170"/>
      <c r="H29" s="197" t="s">
        <v>27</v>
      </c>
      <c r="I29" s="1168" t="s">
        <v>28</v>
      </c>
      <c r="J29" s="1169"/>
      <c r="K29" s="1169"/>
      <c r="L29" s="1170"/>
      <c r="W29" s="190"/>
      <c r="X29" s="1130"/>
      <c r="Y29" s="1130"/>
      <c r="Z29" s="1130"/>
      <c r="AA29" s="1130"/>
      <c r="AB29" s="1130"/>
      <c r="AC29" s="6"/>
      <c r="AD29" s="6"/>
    </row>
    <row r="30" spans="1:30" s="55" customFormat="1" ht="16.5" customHeight="1" x14ac:dyDescent="0.2">
      <c r="A30" s="68"/>
      <c r="B30" s="69" t="s">
        <v>157</v>
      </c>
      <c r="C30" s="202" t="s">
        <v>30</v>
      </c>
      <c r="D30" s="202"/>
      <c r="E30" s="202"/>
      <c r="F30" s="202"/>
      <c r="G30" s="203"/>
      <c r="H30" s="69"/>
      <c r="I30" s="1731"/>
      <c r="J30" s="1732"/>
      <c r="K30" s="1732"/>
      <c r="L30" s="1733"/>
    </row>
    <row r="31" spans="1:30" s="55" customFormat="1" ht="16.5" customHeight="1" x14ac:dyDescent="0.2">
      <c r="A31" s="68"/>
      <c r="B31" s="69" t="s">
        <v>33</v>
      </c>
      <c r="C31" s="1130" t="s">
        <v>285</v>
      </c>
      <c r="D31" s="1130"/>
      <c r="E31" s="1130"/>
      <c r="F31" s="1130"/>
      <c r="G31" s="1131"/>
      <c r="H31" s="69" t="s">
        <v>31</v>
      </c>
      <c r="I31" s="1132" t="s">
        <v>286</v>
      </c>
      <c r="J31" s="1146"/>
      <c r="K31" s="1146"/>
      <c r="L31" s="1134"/>
    </row>
    <row r="32" spans="1:30" s="55" customFormat="1" ht="16.5" customHeight="1" x14ac:dyDescent="0.2">
      <c r="A32" s="68"/>
      <c r="B32" s="69"/>
      <c r="C32" s="1680" t="s">
        <v>287</v>
      </c>
      <c r="D32" s="1680"/>
      <c r="E32" s="1680"/>
      <c r="F32" s="1680"/>
      <c r="G32" s="1117"/>
      <c r="H32" s="69"/>
      <c r="I32" s="1714" t="s">
        <v>288</v>
      </c>
      <c r="J32" s="1715"/>
      <c r="K32" s="1715"/>
      <c r="L32" s="1716"/>
    </row>
    <row r="33" spans="1:12" s="55" customFormat="1" ht="16.5" customHeight="1" x14ac:dyDescent="0.2">
      <c r="A33" s="68"/>
      <c r="B33" s="69"/>
      <c r="C33" s="1717" t="s">
        <v>127</v>
      </c>
      <c r="D33" s="1717"/>
      <c r="E33" s="1717"/>
      <c r="F33" s="1717"/>
      <c r="G33" s="1718"/>
      <c r="H33" s="70"/>
      <c r="I33" s="1132" t="s">
        <v>289</v>
      </c>
      <c r="J33" s="1146"/>
      <c r="K33" s="1146"/>
      <c r="L33" s="1134"/>
    </row>
    <row r="34" spans="1:12" s="55" customFormat="1" ht="16.5" customHeight="1" x14ac:dyDescent="0.2">
      <c r="A34" s="68"/>
      <c r="B34" s="69"/>
      <c r="C34" s="202" t="s">
        <v>290</v>
      </c>
      <c r="D34" s="200"/>
      <c r="E34" s="200"/>
      <c r="F34" s="200"/>
      <c r="G34" s="201"/>
      <c r="H34" s="70"/>
      <c r="I34" s="1132" t="s">
        <v>291</v>
      </c>
      <c r="J34" s="1146"/>
      <c r="K34" s="1146"/>
      <c r="L34" s="1134"/>
    </row>
    <row r="35" spans="1:12" s="55" customFormat="1" ht="16.5" customHeight="1" x14ac:dyDescent="0.2">
      <c r="A35" s="68"/>
      <c r="B35" s="69"/>
      <c r="C35" s="202"/>
      <c r="D35" s="202"/>
      <c r="E35" s="202"/>
      <c r="F35" s="202"/>
      <c r="G35" s="203"/>
      <c r="H35" s="69"/>
      <c r="I35" s="1132" t="s">
        <v>292</v>
      </c>
      <c r="J35" s="1146"/>
      <c r="K35" s="1146"/>
      <c r="L35" s="1134"/>
    </row>
    <row r="36" spans="1:12" s="55" customFormat="1" ht="16.5" customHeight="1" x14ac:dyDescent="0.2">
      <c r="A36" s="68"/>
      <c r="B36" s="69"/>
      <c r="C36" s="202"/>
      <c r="D36" s="202"/>
      <c r="E36" s="202"/>
      <c r="F36" s="202"/>
      <c r="G36" s="203"/>
      <c r="H36" s="69"/>
      <c r="I36" s="1132"/>
      <c r="J36" s="1146"/>
      <c r="K36" s="1146"/>
      <c r="L36" s="1134"/>
    </row>
    <row r="37" spans="1:12" s="55" customFormat="1" ht="16.5" customHeight="1" x14ac:dyDescent="0.2">
      <c r="A37" s="68"/>
      <c r="B37" s="69"/>
      <c r="C37" s="202"/>
      <c r="D37" s="202"/>
      <c r="E37" s="202"/>
      <c r="F37" s="202"/>
      <c r="G37" s="203"/>
      <c r="H37" s="69"/>
      <c r="I37" s="1132" t="s">
        <v>293</v>
      </c>
      <c r="J37" s="1146"/>
      <c r="K37" s="1146"/>
      <c r="L37" s="1134"/>
    </row>
    <row r="38" spans="1:12" s="55" customFormat="1" ht="16.5" customHeight="1" x14ac:dyDescent="0.2">
      <c r="A38" s="68"/>
      <c r="B38" s="69"/>
      <c r="C38" s="202"/>
      <c r="D38" s="202"/>
      <c r="E38" s="202"/>
      <c r="F38" s="202"/>
      <c r="G38" s="203"/>
      <c r="H38" s="69"/>
      <c r="I38" s="1132" t="s">
        <v>294</v>
      </c>
      <c r="J38" s="1146"/>
      <c r="K38" s="1146"/>
      <c r="L38" s="1134"/>
    </row>
    <row r="39" spans="1:12" s="55" customFormat="1" ht="16.5" customHeight="1" x14ac:dyDescent="0.2">
      <c r="A39" s="68"/>
      <c r="B39" s="69"/>
      <c r="C39" s="202"/>
      <c r="D39" s="202"/>
      <c r="E39" s="202"/>
      <c r="F39" s="202"/>
      <c r="G39" s="203"/>
      <c r="H39" s="69"/>
      <c r="I39" s="1132" t="s">
        <v>295</v>
      </c>
      <c r="J39" s="1146"/>
      <c r="K39" s="1146"/>
      <c r="L39" s="1134"/>
    </row>
    <row r="40" spans="1:12" s="55" customFormat="1" ht="16.5" customHeight="1" x14ac:dyDescent="0.2">
      <c r="A40" s="71"/>
      <c r="B40" s="72"/>
      <c r="C40" s="211"/>
      <c r="D40" s="211"/>
      <c r="E40" s="211"/>
      <c r="F40" s="211"/>
      <c r="G40" s="212"/>
      <c r="H40" s="72"/>
      <c r="I40" s="1711"/>
      <c r="J40" s="1712"/>
      <c r="K40" s="1712"/>
      <c r="L40" s="1713"/>
    </row>
  </sheetData>
  <mergeCells count="53">
    <mergeCell ref="I40:L40"/>
    <mergeCell ref="I30:L30"/>
    <mergeCell ref="C31:G31"/>
    <mergeCell ref="I31:L31"/>
    <mergeCell ref="C32:G32"/>
    <mergeCell ref="I32:L32"/>
    <mergeCell ref="C33:G33"/>
    <mergeCell ref="I33:L33"/>
    <mergeCell ref="I34:L34"/>
    <mergeCell ref="I35:L36"/>
    <mergeCell ref="I37:L37"/>
    <mergeCell ref="I38:L38"/>
    <mergeCell ref="I39:L39"/>
    <mergeCell ref="B29:G29"/>
    <mergeCell ref="I29:L29"/>
    <mergeCell ref="X29:AB29"/>
    <mergeCell ref="B24:G24"/>
    <mergeCell ref="B25:C25"/>
    <mergeCell ref="D25:L25"/>
    <mergeCell ref="D26:L26"/>
    <mergeCell ref="B27:C27"/>
    <mergeCell ref="D27:L27"/>
    <mergeCell ref="X27:AB27"/>
    <mergeCell ref="B28:C28"/>
    <mergeCell ref="D28:F28"/>
    <mergeCell ref="I28:L28"/>
    <mergeCell ref="X28:AB28"/>
    <mergeCell ref="B23:G23"/>
    <mergeCell ref="B17:D17"/>
    <mergeCell ref="E17:F17"/>
    <mergeCell ref="B18:D18"/>
    <mergeCell ref="E18:F18"/>
    <mergeCell ref="B19:D19"/>
    <mergeCell ref="E19:F19"/>
    <mergeCell ref="B20:D20"/>
    <mergeCell ref="E20:F20"/>
    <mergeCell ref="B22:G22"/>
    <mergeCell ref="B9:L9"/>
    <mergeCell ref="B10:L10"/>
    <mergeCell ref="B11:D11"/>
    <mergeCell ref="E11:F11"/>
    <mergeCell ref="B12:D12"/>
    <mergeCell ref="E12:F12"/>
    <mergeCell ref="A1:L1"/>
    <mergeCell ref="A5:L5"/>
    <mergeCell ref="B6:L7"/>
    <mergeCell ref="A8:L8"/>
    <mergeCell ref="A3:K3"/>
    <mergeCell ref="B14:D14"/>
    <mergeCell ref="E14:F14"/>
    <mergeCell ref="B16:J16"/>
    <mergeCell ref="B13:D13"/>
    <mergeCell ref="E13:F13"/>
  </mergeCells>
  <phoneticPr fontId="3"/>
  <pageMargins left="0.59055118110236227" right="0.59055118110236227" top="0.59055118110236227" bottom="0.59055118110236227" header="0.51181102362204722" footer="0.31496062992125984"/>
  <pageSetup paperSize="9" scale="96" fitToHeight="0" orientation="portrait"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22B9A-3E88-493F-821F-454B5C50C598}">
  <sheetPr>
    <tabColor theme="8" tint="0.59999389629810485"/>
  </sheetPr>
  <dimension ref="A1:AB38"/>
  <sheetViews>
    <sheetView view="pageBreakPreview" zoomScaleNormal="130" zoomScaleSheetLayoutView="100" workbookViewId="0">
      <selection activeCell="I37" sqref="I37:L37"/>
    </sheetView>
  </sheetViews>
  <sheetFormatPr defaultColWidth="9" defaultRowHeight="13.2" x14ac:dyDescent="0.2"/>
  <cols>
    <col min="1" max="1" width="17.6640625" style="217" customWidth="1"/>
    <col min="2" max="5" width="3.33203125" style="217" customWidth="1"/>
    <col min="6" max="6" width="6.33203125" style="217" customWidth="1"/>
    <col min="7" max="7" width="9.109375" style="217" customWidth="1"/>
    <col min="8" max="8" width="12.88671875" style="217" bestFit="1" customWidth="1"/>
    <col min="9" max="12" width="9.109375" style="217" customWidth="1"/>
    <col min="13" max="13" width="9" style="217"/>
    <col min="14" max="14" width="6.33203125" style="217" customWidth="1"/>
    <col min="15" max="15" width="3.33203125" style="217" bestFit="1" customWidth="1"/>
    <col min="16" max="16" width="2.21875" style="217" customWidth="1"/>
    <col min="17" max="17" width="4.44140625" style="217" bestFit="1" customWidth="1"/>
    <col min="18" max="18" width="2.44140625" style="217" bestFit="1" customWidth="1"/>
    <col min="19" max="19" width="4.44140625" style="217" bestFit="1" customWidth="1"/>
    <col min="20" max="20" width="9" style="217"/>
    <col min="21" max="21" width="12.21875" style="217" customWidth="1"/>
    <col min="22" max="16384" width="9" style="217"/>
  </cols>
  <sheetData>
    <row r="1" spans="1:13" ht="18" customHeight="1" x14ac:dyDescent="0.2">
      <c r="A1" s="1060" t="s">
        <v>0</v>
      </c>
      <c r="B1" s="1060"/>
      <c r="C1" s="1060"/>
      <c r="D1" s="1060"/>
      <c r="E1" s="1060"/>
      <c r="F1" s="1060"/>
      <c r="G1" s="1060"/>
      <c r="H1" s="1060"/>
      <c r="I1" s="1060"/>
      <c r="J1" s="1060"/>
      <c r="K1" s="1060"/>
      <c r="L1" s="1060"/>
    </row>
    <row r="2" spans="1:13" ht="16.5" customHeight="1" x14ac:dyDescent="0.2"/>
    <row r="3" spans="1:13" ht="18" customHeight="1" x14ac:dyDescent="0.2">
      <c r="A3" s="1632" t="s">
        <v>1537</v>
      </c>
      <c r="B3" s="1632"/>
      <c r="C3" s="1632"/>
      <c r="D3" s="1632"/>
      <c r="E3" s="1632"/>
      <c r="F3" s="1632"/>
      <c r="G3" s="1632"/>
      <c r="H3" s="1632"/>
      <c r="I3" s="1632"/>
      <c r="J3" s="1632"/>
      <c r="K3" s="218"/>
      <c r="L3" s="3"/>
    </row>
    <row r="4" spans="1:13" ht="16.5" customHeight="1" x14ac:dyDescent="0.2"/>
    <row r="5" spans="1:13" ht="16.5" customHeight="1" x14ac:dyDescent="0.2">
      <c r="A5" s="1062" t="s">
        <v>2</v>
      </c>
      <c r="B5" s="1063"/>
      <c r="C5" s="1063"/>
      <c r="D5" s="1063"/>
      <c r="E5" s="1063"/>
      <c r="F5" s="1063"/>
      <c r="G5" s="1063"/>
      <c r="H5" s="1063"/>
      <c r="I5" s="1063"/>
      <c r="J5" s="1063"/>
      <c r="K5" s="1063"/>
      <c r="L5" s="1064"/>
    </row>
    <row r="6" spans="1:13" s="219" customFormat="1" ht="16.5" customHeight="1" x14ac:dyDescent="0.2">
      <c r="A6" s="54" t="s">
        <v>171</v>
      </c>
      <c r="B6" s="1633" t="s">
        <v>1538</v>
      </c>
      <c r="C6" s="1634"/>
      <c r="D6" s="1634"/>
      <c r="E6" s="1634"/>
      <c r="F6" s="1634"/>
      <c r="G6" s="1634"/>
      <c r="H6" s="1634"/>
      <c r="I6" s="1634"/>
      <c r="J6" s="1634"/>
      <c r="K6" s="1634"/>
      <c r="L6" s="1635"/>
      <c r="M6" s="219" t="s">
        <v>143</v>
      </c>
    </row>
    <row r="7" spans="1:13" s="219" customFormat="1" ht="27" customHeight="1" x14ac:dyDescent="0.2">
      <c r="A7" s="56"/>
      <c r="B7" s="1636"/>
      <c r="C7" s="1637"/>
      <c r="D7" s="1637"/>
      <c r="E7" s="1637"/>
      <c r="F7" s="1637"/>
      <c r="G7" s="1637"/>
      <c r="H7" s="1637"/>
      <c r="I7" s="1637"/>
      <c r="J7" s="1637"/>
      <c r="K7" s="1637"/>
      <c r="L7" s="1638"/>
    </row>
    <row r="8" spans="1:13" ht="16.5" customHeight="1" x14ac:dyDescent="0.2">
      <c r="A8" s="1220" t="s">
        <v>6</v>
      </c>
      <c r="B8" s="1221"/>
      <c r="C8" s="1221"/>
      <c r="D8" s="1221"/>
      <c r="E8" s="1221"/>
      <c r="F8" s="1221"/>
      <c r="G8" s="1221"/>
      <c r="H8" s="1221"/>
      <c r="I8" s="1221"/>
      <c r="J8" s="1221"/>
      <c r="K8" s="1221"/>
      <c r="L8" s="1222"/>
    </row>
    <row r="9" spans="1:13" s="219" customFormat="1" ht="94.5" customHeight="1" x14ac:dyDescent="0.2">
      <c r="A9" s="57" t="s">
        <v>145</v>
      </c>
      <c r="B9" s="1629" t="s">
        <v>1539</v>
      </c>
      <c r="C9" s="1630"/>
      <c r="D9" s="1630"/>
      <c r="E9" s="1630"/>
      <c r="F9" s="1630"/>
      <c r="G9" s="1630"/>
      <c r="H9" s="1630"/>
      <c r="I9" s="1630"/>
      <c r="J9" s="1630"/>
      <c r="K9" s="1630"/>
      <c r="L9" s="1631"/>
    </row>
    <row r="10" spans="1:13" ht="20.25" customHeight="1" x14ac:dyDescent="0.2">
      <c r="A10" s="247" t="s">
        <v>146</v>
      </c>
      <c r="B10" s="1098" t="s">
        <v>283</v>
      </c>
      <c r="C10" s="1099"/>
      <c r="D10" s="1099"/>
      <c r="E10" s="1099"/>
      <c r="F10" s="1099"/>
      <c r="G10" s="1099"/>
      <c r="H10" s="1099"/>
      <c r="I10" s="1099"/>
      <c r="J10" s="1099"/>
      <c r="K10" s="1099"/>
      <c r="L10" s="1100"/>
    </row>
    <row r="11" spans="1:13" ht="16.5" customHeight="1" x14ac:dyDescent="0.2">
      <c r="A11" s="113"/>
      <c r="B11" s="1644"/>
      <c r="C11" s="1645"/>
      <c r="D11" s="1646"/>
      <c r="E11" s="1647" t="s">
        <v>147</v>
      </c>
      <c r="F11" s="1648"/>
      <c r="G11" s="220" t="s">
        <v>10</v>
      </c>
      <c r="H11" s="220" t="s">
        <v>148</v>
      </c>
      <c r="I11" s="375" t="s">
        <v>149</v>
      </c>
      <c r="J11" s="265"/>
      <c r="K11" s="266"/>
      <c r="L11" s="404"/>
    </row>
    <row r="12" spans="1:13" ht="16.5" customHeight="1" x14ac:dyDescent="0.2">
      <c r="A12" s="248"/>
      <c r="B12" s="1647" t="s">
        <v>11</v>
      </c>
      <c r="C12" s="1649"/>
      <c r="D12" s="1648"/>
      <c r="E12" s="1709">
        <v>33</v>
      </c>
      <c r="F12" s="1710"/>
      <c r="G12" s="226">
        <v>37</v>
      </c>
      <c r="H12" s="226">
        <v>33</v>
      </c>
      <c r="I12" s="229"/>
      <c r="J12" s="266"/>
      <c r="K12" s="266"/>
      <c r="L12" s="404"/>
    </row>
    <row r="13" spans="1:13" ht="16.5" customHeight="1" x14ac:dyDescent="0.2">
      <c r="A13" s="248"/>
      <c r="B13" s="1647" t="s">
        <v>12</v>
      </c>
      <c r="C13" s="1649"/>
      <c r="D13" s="1648"/>
      <c r="E13" s="1709">
        <v>20</v>
      </c>
      <c r="F13" s="1710"/>
      <c r="G13" s="226">
        <v>19</v>
      </c>
      <c r="H13" s="226">
        <v>20</v>
      </c>
      <c r="I13" s="229"/>
      <c r="J13" s="266"/>
      <c r="K13" s="266"/>
      <c r="L13" s="404"/>
    </row>
    <row r="14" spans="1:13" ht="16.5" customHeight="1" x14ac:dyDescent="0.2">
      <c r="A14" s="248"/>
      <c r="B14" s="1652" t="s">
        <v>13</v>
      </c>
      <c r="C14" s="1653"/>
      <c r="D14" s="1654"/>
      <c r="E14" s="1492">
        <f>E13/E12*100</f>
        <v>60.606060606060609</v>
      </c>
      <c r="F14" s="1493"/>
      <c r="G14" s="366">
        <f>G13/G12*100</f>
        <v>51.351351351351347</v>
      </c>
      <c r="H14" s="366">
        <f t="shared" ref="H14" si="0">H13/H12*100</f>
        <v>60.606060606060609</v>
      </c>
      <c r="I14" s="114"/>
      <c r="J14" s="266"/>
      <c r="K14" s="266"/>
      <c r="L14" s="404"/>
    </row>
    <row r="15" spans="1:13" ht="12.75" customHeight="1" x14ac:dyDescent="0.2">
      <c r="A15" s="248"/>
      <c r="B15" s="405"/>
      <c r="C15" s="406"/>
      <c r="D15" s="406"/>
      <c r="E15" s="63"/>
      <c r="F15" s="63"/>
      <c r="G15" s="64"/>
      <c r="H15" s="64"/>
      <c r="I15" s="64"/>
      <c r="J15" s="65"/>
      <c r="K15" s="266"/>
      <c r="L15" s="388"/>
    </row>
    <row r="16" spans="1:13" ht="16.5" customHeight="1" x14ac:dyDescent="0.2">
      <c r="A16" s="248"/>
      <c r="B16" s="2107" t="s">
        <v>284</v>
      </c>
      <c r="C16" s="2108"/>
      <c r="D16" s="2108"/>
      <c r="E16" s="2108"/>
      <c r="F16" s="2108"/>
      <c r="G16" s="2108"/>
      <c r="H16" s="2108"/>
      <c r="I16" s="2108"/>
      <c r="J16" s="1670"/>
      <c r="K16" s="266"/>
      <c r="L16" s="388"/>
    </row>
    <row r="17" spans="1:28" ht="16.5" customHeight="1" x14ac:dyDescent="0.2">
      <c r="A17" s="248"/>
      <c r="B17" s="1644"/>
      <c r="C17" s="1645"/>
      <c r="D17" s="1646"/>
      <c r="E17" s="1647" t="s">
        <v>147</v>
      </c>
      <c r="F17" s="1648"/>
      <c r="G17" s="220" t="s">
        <v>10</v>
      </c>
      <c r="H17" s="220" t="s">
        <v>148</v>
      </c>
      <c r="I17" s="375" t="s">
        <v>149</v>
      </c>
      <c r="J17" s="265"/>
      <c r="K17" s="266"/>
      <c r="L17" s="404"/>
    </row>
    <row r="18" spans="1:28" ht="16.5" customHeight="1" x14ac:dyDescent="0.2">
      <c r="A18" s="248"/>
      <c r="B18" s="1647" t="s">
        <v>11</v>
      </c>
      <c r="C18" s="1649"/>
      <c r="D18" s="1648"/>
      <c r="E18" s="1709">
        <v>4</v>
      </c>
      <c r="F18" s="1710"/>
      <c r="G18" s="226">
        <v>3</v>
      </c>
      <c r="H18" s="226">
        <v>4</v>
      </c>
      <c r="I18" s="229"/>
      <c r="J18" s="266"/>
      <c r="K18" s="266"/>
      <c r="L18" s="404"/>
    </row>
    <row r="19" spans="1:28" ht="16.5" customHeight="1" x14ac:dyDescent="0.2">
      <c r="A19" s="248"/>
      <c r="B19" s="1647" t="s">
        <v>12</v>
      </c>
      <c r="C19" s="1649"/>
      <c r="D19" s="1648"/>
      <c r="E19" s="1709">
        <v>2</v>
      </c>
      <c r="F19" s="1710"/>
      <c r="G19" s="226">
        <v>1</v>
      </c>
      <c r="H19" s="226">
        <v>2</v>
      </c>
      <c r="I19" s="229"/>
      <c r="J19" s="266"/>
      <c r="K19" s="266"/>
      <c r="L19" s="404"/>
    </row>
    <row r="20" spans="1:28" ht="16.5" customHeight="1" x14ac:dyDescent="0.2">
      <c r="A20" s="248"/>
      <c r="B20" s="1652" t="s">
        <v>13</v>
      </c>
      <c r="C20" s="1653"/>
      <c r="D20" s="1654"/>
      <c r="E20" s="1492">
        <f>E19/E18*100</f>
        <v>50</v>
      </c>
      <c r="F20" s="1493"/>
      <c r="G20" s="366">
        <f>G19/G18*100</f>
        <v>33.333333333333329</v>
      </c>
      <c r="H20" s="366">
        <f t="shared" ref="H20" si="1">H19/H18*100</f>
        <v>50</v>
      </c>
      <c r="I20" s="114"/>
      <c r="J20" s="266"/>
      <c r="K20" s="266"/>
      <c r="L20" s="404"/>
    </row>
    <row r="21" spans="1:28" ht="16.5" customHeight="1" x14ac:dyDescent="0.2">
      <c r="A21" s="248"/>
      <c r="B21" s="405"/>
      <c r="C21" s="406"/>
      <c r="D21" s="406"/>
      <c r="E21" s="63"/>
      <c r="F21" s="63"/>
      <c r="G21" s="64"/>
      <c r="H21" s="64"/>
      <c r="I21" s="64"/>
      <c r="J21" s="65"/>
      <c r="K21" s="266"/>
      <c r="L21" s="388"/>
    </row>
    <row r="22" spans="1:28" ht="16.5" customHeight="1" x14ac:dyDescent="0.2">
      <c r="A22" s="248"/>
      <c r="B22" s="1074"/>
      <c r="C22" s="1075"/>
      <c r="D22" s="1075"/>
      <c r="E22" s="1075"/>
      <c r="F22" s="1075"/>
      <c r="G22" s="1076"/>
      <c r="H22" s="52" t="s">
        <v>14</v>
      </c>
      <c r="I22" s="52" t="s">
        <v>10</v>
      </c>
      <c r="J22" s="52" t="s">
        <v>15</v>
      </c>
      <c r="K22" s="266"/>
      <c r="L22" s="388"/>
    </row>
    <row r="23" spans="1:28" ht="16.5" customHeight="1" x14ac:dyDescent="0.2">
      <c r="A23" s="248"/>
      <c r="B23" s="1105" t="s">
        <v>135</v>
      </c>
      <c r="C23" s="1106"/>
      <c r="D23" s="1106"/>
      <c r="E23" s="1106"/>
      <c r="F23" s="1106"/>
      <c r="G23" s="1107"/>
      <c r="H23" s="407">
        <f>0.863636363636364*100</f>
        <v>86.363636363636402</v>
      </c>
      <c r="I23" s="407">
        <v>80.5</v>
      </c>
      <c r="J23" s="151">
        <f>H23-I23</f>
        <v>5.8636363636364024</v>
      </c>
      <c r="K23" s="266"/>
      <c r="L23" s="388"/>
    </row>
    <row r="24" spans="1:28" ht="16.5" customHeight="1" x14ac:dyDescent="0.2">
      <c r="A24" s="392"/>
      <c r="B24" s="1108" t="s">
        <v>136</v>
      </c>
      <c r="C24" s="1109"/>
      <c r="D24" s="1109"/>
      <c r="E24" s="1109"/>
      <c r="F24" s="1109"/>
      <c r="G24" s="1110"/>
      <c r="H24" s="407">
        <v>4.3545454545454545</v>
      </c>
      <c r="I24" s="407">
        <v>4.3</v>
      </c>
      <c r="J24" s="454">
        <f>H24-I24</f>
        <v>5.4545454545454675E-2</v>
      </c>
      <c r="K24" s="393"/>
      <c r="L24" s="394"/>
    </row>
    <row r="25" spans="1:28" s="21" customFormat="1" ht="16.5" customHeight="1" x14ac:dyDescent="0.2">
      <c r="A25" s="47" t="s">
        <v>18</v>
      </c>
      <c r="B25" s="1639" t="s">
        <v>19</v>
      </c>
      <c r="C25" s="1640"/>
      <c r="D25" s="1641" t="s">
        <v>1540</v>
      </c>
      <c r="E25" s="1642"/>
      <c r="F25" s="1642"/>
      <c r="G25" s="1642"/>
      <c r="H25" s="1642"/>
      <c r="I25" s="1642"/>
      <c r="J25" s="1642"/>
      <c r="K25" s="1642"/>
      <c r="L25" s="1643"/>
    </row>
    <row r="26" spans="1:28" s="21" customFormat="1" ht="16.5" customHeight="1" x14ac:dyDescent="0.2">
      <c r="A26" s="91"/>
      <c r="B26" s="115"/>
      <c r="C26" s="116"/>
      <c r="D26" s="2109" t="s">
        <v>244</v>
      </c>
      <c r="E26" s="2110"/>
      <c r="F26" s="2110"/>
      <c r="G26" s="2110"/>
      <c r="H26" s="2110"/>
      <c r="I26" s="2110"/>
      <c r="J26" s="2110"/>
      <c r="K26" s="2110"/>
      <c r="L26" s="2111"/>
    </row>
    <row r="27" spans="1:28" ht="16.5" customHeight="1" x14ac:dyDescent="0.2">
      <c r="A27" s="92"/>
      <c r="B27" s="1639" t="s">
        <v>174</v>
      </c>
      <c r="C27" s="1640"/>
      <c r="D27" s="2112" t="s">
        <v>245</v>
      </c>
      <c r="E27" s="2113"/>
      <c r="F27" s="2113"/>
      <c r="G27" s="2113"/>
      <c r="H27" s="2113"/>
      <c r="I27" s="2113"/>
      <c r="J27" s="2113"/>
      <c r="K27" s="2113"/>
      <c r="L27" s="2114"/>
      <c r="W27" s="242"/>
      <c r="X27" s="1230"/>
      <c r="Y27" s="1230"/>
      <c r="Z27" s="1230"/>
      <c r="AA27" s="1230"/>
      <c r="AB27" s="1230"/>
    </row>
    <row r="28" spans="1:28" ht="16.5" customHeight="1" x14ac:dyDescent="0.2">
      <c r="A28" s="244" t="s">
        <v>21</v>
      </c>
      <c r="B28" s="1660" t="s">
        <v>22</v>
      </c>
      <c r="C28" s="1660"/>
      <c r="D28" s="1661">
        <v>1</v>
      </c>
      <c r="E28" s="1662"/>
      <c r="F28" s="1663"/>
      <c r="G28" s="381" t="s">
        <v>23</v>
      </c>
      <c r="H28" s="246" t="s">
        <v>31</v>
      </c>
      <c r="I28" s="1664" t="s">
        <v>24</v>
      </c>
      <c r="J28" s="1664"/>
      <c r="K28" s="1664"/>
      <c r="L28" s="1664"/>
      <c r="W28" s="242"/>
      <c r="X28" s="1230"/>
      <c r="Y28" s="1230"/>
      <c r="Z28" s="1230"/>
      <c r="AA28" s="1230"/>
      <c r="AB28" s="1230"/>
    </row>
    <row r="29" spans="1:28" ht="16.5" customHeight="1" x14ac:dyDescent="0.2">
      <c r="A29" s="247" t="s">
        <v>25</v>
      </c>
      <c r="B29" s="1078" t="s">
        <v>26</v>
      </c>
      <c r="C29" s="1079"/>
      <c r="D29" s="1079"/>
      <c r="E29" s="1079"/>
      <c r="F29" s="1079"/>
      <c r="G29" s="1080"/>
      <c r="H29" s="319" t="s">
        <v>27</v>
      </c>
      <c r="I29" s="1078" t="s">
        <v>28</v>
      </c>
      <c r="J29" s="1079"/>
      <c r="K29" s="1079"/>
      <c r="L29" s="1080"/>
      <c r="W29" s="242"/>
      <c r="X29" s="1230"/>
      <c r="Y29" s="1230"/>
      <c r="Z29" s="1230"/>
      <c r="AA29" s="1230"/>
      <c r="AB29" s="1230"/>
    </row>
    <row r="30" spans="1:28" s="219" customFormat="1" ht="16.5" customHeight="1" x14ac:dyDescent="0.2">
      <c r="A30" s="222"/>
      <c r="B30" s="249" t="s">
        <v>157</v>
      </c>
      <c r="C30" s="377" t="s">
        <v>30</v>
      </c>
      <c r="D30" s="377"/>
      <c r="E30" s="377"/>
      <c r="F30" s="377"/>
      <c r="G30" s="378"/>
      <c r="H30" s="249"/>
      <c r="I30" s="1667"/>
      <c r="J30" s="1668"/>
      <c r="K30" s="1668"/>
      <c r="L30" s="1669"/>
    </row>
    <row r="31" spans="1:28" s="219" customFormat="1" ht="16.5" customHeight="1" x14ac:dyDescent="0.2">
      <c r="A31" s="222"/>
      <c r="B31" s="249" t="s">
        <v>33</v>
      </c>
      <c r="C31" s="1230" t="s">
        <v>1541</v>
      </c>
      <c r="D31" s="1230"/>
      <c r="E31" s="1230"/>
      <c r="F31" s="1230"/>
      <c r="G31" s="1131"/>
      <c r="H31" s="249" t="s">
        <v>31</v>
      </c>
      <c r="I31" s="1814" t="s">
        <v>1542</v>
      </c>
      <c r="J31" s="1815"/>
      <c r="K31" s="1815"/>
      <c r="L31" s="1816"/>
    </row>
    <row r="32" spans="1:28" s="219" customFormat="1" ht="16.5" customHeight="1" x14ac:dyDescent="0.2">
      <c r="A32" s="222"/>
      <c r="B32" s="249"/>
      <c r="C32" s="1670" t="s">
        <v>127</v>
      </c>
      <c r="D32" s="1670"/>
      <c r="E32" s="1670"/>
      <c r="F32" s="1670"/>
      <c r="G32" s="1671"/>
      <c r="H32" s="249"/>
      <c r="I32" s="1808" t="s">
        <v>1543</v>
      </c>
      <c r="J32" s="1809"/>
      <c r="K32" s="1809"/>
      <c r="L32" s="1810"/>
    </row>
    <row r="33" spans="1:12" s="219" customFormat="1" ht="16.5" customHeight="1" x14ac:dyDescent="0.2">
      <c r="A33" s="222"/>
      <c r="B33" s="249"/>
      <c r="C33" s="377" t="s">
        <v>1544</v>
      </c>
      <c r="D33" s="377"/>
      <c r="E33" s="377"/>
      <c r="F33" s="377"/>
      <c r="G33" s="378"/>
      <c r="H33" s="253"/>
      <c r="I33" s="1814" t="s">
        <v>1545</v>
      </c>
      <c r="J33" s="1815"/>
      <c r="K33" s="1815"/>
      <c r="L33" s="1816"/>
    </row>
    <row r="34" spans="1:12" s="219" customFormat="1" ht="16.5" customHeight="1" x14ac:dyDescent="0.2">
      <c r="A34" s="222"/>
      <c r="B34" s="249"/>
      <c r="C34" s="379"/>
      <c r="D34" s="379"/>
      <c r="E34" s="379"/>
      <c r="F34" s="379"/>
      <c r="G34" s="380"/>
      <c r="H34" s="253"/>
      <c r="I34" s="1814" t="s">
        <v>1546</v>
      </c>
      <c r="J34" s="1815"/>
      <c r="K34" s="1815"/>
      <c r="L34" s="1816"/>
    </row>
    <row r="35" spans="1:12" s="219" customFormat="1" ht="16.5" customHeight="1" x14ac:dyDescent="0.2">
      <c r="A35" s="222"/>
      <c r="B35" s="249"/>
      <c r="C35" s="377"/>
      <c r="D35" s="377"/>
      <c r="E35" s="377"/>
      <c r="F35" s="377"/>
      <c r="G35" s="378"/>
      <c r="H35" s="249"/>
      <c r="I35" s="1814" t="s">
        <v>1547</v>
      </c>
      <c r="J35" s="1815"/>
      <c r="K35" s="1815"/>
      <c r="L35" s="1816"/>
    </row>
    <row r="36" spans="1:12" s="219" customFormat="1" ht="16.5" customHeight="1" x14ac:dyDescent="0.2">
      <c r="A36" s="222"/>
      <c r="B36" s="249"/>
      <c r="C36" s="377"/>
      <c r="D36" s="377"/>
      <c r="E36" s="377"/>
      <c r="F36" s="377"/>
      <c r="G36" s="378"/>
      <c r="H36" s="249"/>
      <c r="I36" s="1814" t="s">
        <v>1548</v>
      </c>
      <c r="J36" s="1815"/>
      <c r="K36" s="1815"/>
      <c r="L36" s="1816"/>
    </row>
    <row r="37" spans="1:12" s="219" customFormat="1" ht="16.5" customHeight="1" x14ac:dyDescent="0.2">
      <c r="A37" s="222"/>
      <c r="B37" s="249"/>
      <c r="C37" s="377"/>
      <c r="D37" s="377"/>
      <c r="E37" s="377"/>
      <c r="F37" s="377"/>
      <c r="G37" s="378"/>
      <c r="H37" s="249"/>
      <c r="I37" s="1814" t="s">
        <v>266</v>
      </c>
      <c r="J37" s="1815"/>
      <c r="K37" s="1815"/>
      <c r="L37" s="1816"/>
    </row>
    <row r="38" spans="1:12" s="219" customFormat="1" ht="16.5" customHeight="1" x14ac:dyDescent="0.2">
      <c r="A38" s="256"/>
      <c r="B38" s="257"/>
      <c r="C38" s="258"/>
      <c r="D38" s="258"/>
      <c r="E38" s="258"/>
      <c r="F38" s="258"/>
      <c r="G38" s="259"/>
      <c r="H38" s="257"/>
      <c r="I38" s="1674"/>
      <c r="J38" s="1675"/>
      <c r="K38" s="1675"/>
      <c r="L38" s="1676"/>
    </row>
  </sheetData>
  <mergeCells count="51">
    <mergeCell ref="I34:L34"/>
    <mergeCell ref="I35:L35"/>
    <mergeCell ref="I36:L36"/>
    <mergeCell ref="I37:L37"/>
    <mergeCell ref="I38:L38"/>
    <mergeCell ref="I33:L33"/>
    <mergeCell ref="X27:AB27"/>
    <mergeCell ref="B28:C28"/>
    <mergeCell ref="D28:F28"/>
    <mergeCell ref="I28:L28"/>
    <mergeCell ref="X28:AB28"/>
    <mergeCell ref="B29:G29"/>
    <mergeCell ref="I29:L29"/>
    <mergeCell ref="X29:AB29"/>
    <mergeCell ref="I30:L30"/>
    <mergeCell ref="C31:G31"/>
    <mergeCell ref="I31:L31"/>
    <mergeCell ref="C32:G32"/>
    <mergeCell ref="I32:L32"/>
    <mergeCell ref="B24:G24"/>
    <mergeCell ref="B25:C25"/>
    <mergeCell ref="D25:L25"/>
    <mergeCell ref="D26:L26"/>
    <mergeCell ref="B27:C27"/>
    <mergeCell ref="D27:L27"/>
    <mergeCell ref="B23:G23"/>
    <mergeCell ref="B14:D14"/>
    <mergeCell ref="E14:F14"/>
    <mergeCell ref="B16:J16"/>
    <mergeCell ref="B17:D17"/>
    <mergeCell ref="E17:F17"/>
    <mergeCell ref="B18:D18"/>
    <mergeCell ref="E18:F18"/>
    <mergeCell ref="B19:D19"/>
    <mergeCell ref="E19:F19"/>
    <mergeCell ref="B20:D20"/>
    <mergeCell ref="E20:F20"/>
    <mergeCell ref="B22:G22"/>
    <mergeCell ref="B13:D13"/>
    <mergeCell ref="E13:F13"/>
    <mergeCell ref="A1:L1"/>
    <mergeCell ref="A3:J3"/>
    <mergeCell ref="A5:L5"/>
    <mergeCell ref="B6:L7"/>
    <mergeCell ref="A8:L8"/>
    <mergeCell ref="B9:L9"/>
    <mergeCell ref="B10:L10"/>
    <mergeCell ref="B11:D11"/>
    <mergeCell ref="E11:F11"/>
    <mergeCell ref="B12:D12"/>
    <mergeCell ref="E12:F12"/>
  </mergeCells>
  <phoneticPr fontId="3"/>
  <pageMargins left="0.59055118110236227" right="0.59055118110236227" top="0.59055118110236227" bottom="0.59055118110236227" header="0.51181102362204722" footer="0.31496062992125984"/>
  <pageSetup paperSize="9" scale="96" fitToHeight="0" orientation="portrait"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1:AD39"/>
  <sheetViews>
    <sheetView view="pageBreakPreview" zoomScaleNormal="100" zoomScaleSheetLayoutView="100" workbookViewId="0">
      <selection activeCell="I37" sqref="I37:L37"/>
    </sheetView>
  </sheetViews>
  <sheetFormatPr defaultColWidth="9" defaultRowHeight="13.2" x14ac:dyDescent="0.2"/>
  <cols>
    <col min="1" max="1" width="17.6640625" style="1" customWidth="1"/>
    <col min="2" max="5" width="3.33203125" style="1" customWidth="1"/>
    <col min="6" max="6" width="6.33203125" style="1" customWidth="1"/>
    <col min="7" max="7" width="11" style="1" customWidth="1"/>
    <col min="8" max="8" width="12.88671875" style="1" bestFit="1" customWidth="1"/>
    <col min="9" max="12" width="9.109375" style="1" customWidth="1"/>
    <col min="13" max="13" width="9" style="1"/>
    <col min="14" max="14" width="6.33203125" style="1" customWidth="1"/>
    <col min="15" max="15" width="3.33203125" style="1" bestFit="1" customWidth="1"/>
    <col min="16" max="16" width="2.21875" style="1" customWidth="1"/>
    <col min="17" max="17" width="4.44140625" style="1" bestFit="1" customWidth="1"/>
    <col min="18" max="18" width="2.44140625" style="1" bestFit="1" customWidth="1"/>
    <col min="19" max="19" width="4.44140625" style="1" bestFit="1" customWidth="1"/>
    <col min="20" max="20" width="9" style="1"/>
    <col min="21" max="21" width="12.21875" style="1" customWidth="1"/>
    <col min="22" max="16384" width="9" style="1"/>
  </cols>
  <sheetData>
    <row r="1" spans="1:13" ht="18" customHeight="1" x14ac:dyDescent="0.2">
      <c r="A1" s="1060" t="s">
        <v>0</v>
      </c>
      <c r="B1" s="1060"/>
      <c r="C1" s="1060"/>
      <c r="D1" s="1060"/>
      <c r="E1" s="1060"/>
      <c r="F1" s="1060"/>
      <c r="G1" s="1060"/>
      <c r="H1" s="1060"/>
      <c r="I1" s="1060"/>
      <c r="J1" s="1060"/>
      <c r="K1" s="1060"/>
      <c r="L1" s="1060"/>
    </row>
    <row r="2" spans="1:13" ht="16.5" customHeight="1" x14ac:dyDescent="0.2"/>
    <row r="3" spans="1:13" ht="18" customHeight="1" x14ac:dyDescent="0.2">
      <c r="A3" s="1751" t="s">
        <v>296</v>
      </c>
      <c r="B3" s="1751"/>
      <c r="C3" s="1751"/>
      <c r="D3" s="1751"/>
      <c r="E3" s="1751"/>
      <c r="F3" s="1751"/>
      <c r="G3" s="1751"/>
      <c r="H3" s="1751"/>
      <c r="I3" s="1751"/>
      <c r="J3" s="1751"/>
      <c r="K3" s="2"/>
      <c r="L3" s="3"/>
    </row>
    <row r="4" spans="1:13" ht="16.5" customHeight="1" x14ac:dyDescent="0.2"/>
    <row r="5" spans="1:13" ht="16.5" customHeight="1" x14ac:dyDescent="0.2">
      <c r="A5" s="1062" t="s">
        <v>2</v>
      </c>
      <c r="B5" s="1063"/>
      <c r="C5" s="1063"/>
      <c r="D5" s="1063"/>
      <c r="E5" s="1063"/>
      <c r="F5" s="1063"/>
      <c r="G5" s="1063"/>
      <c r="H5" s="1063"/>
      <c r="I5" s="1063"/>
      <c r="J5" s="1063"/>
      <c r="K5" s="1063"/>
      <c r="L5" s="1064"/>
    </row>
    <row r="6" spans="1:13" s="55" customFormat="1" ht="16.5" customHeight="1" x14ac:dyDescent="0.2">
      <c r="A6" s="54" t="s">
        <v>171</v>
      </c>
      <c r="B6" s="2064" t="s">
        <v>297</v>
      </c>
      <c r="C6" s="2065"/>
      <c r="D6" s="2065"/>
      <c r="E6" s="2065"/>
      <c r="F6" s="2065"/>
      <c r="G6" s="2065"/>
      <c r="H6" s="2065"/>
      <c r="I6" s="2065"/>
      <c r="J6" s="2065"/>
      <c r="K6" s="2065"/>
      <c r="L6" s="2066"/>
      <c r="M6" s="55" t="s">
        <v>143</v>
      </c>
    </row>
    <row r="7" spans="1:13" s="55" customFormat="1" ht="21.75" customHeight="1" x14ac:dyDescent="0.2">
      <c r="A7" s="56"/>
      <c r="B7" s="2067"/>
      <c r="C7" s="2068"/>
      <c r="D7" s="2068"/>
      <c r="E7" s="2068"/>
      <c r="F7" s="2068"/>
      <c r="G7" s="2068"/>
      <c r="H7" s="2068"/>
      <c r="I7" s="2068"/>
      <c r="J7" s="2068"/>
      <c r="K7" s="2068"/>
      <c r="L7" s="2069"/>
    </row>
    <row r="8" spans="1:13" ht="16.5" customHeight="1" x14ac:dyDescent="0.2">
      <c r="A8" s="1220" t="s">
        <v>6</v>
      </c>
      <c r="B8" s="1221"/>
      <c r="C8" s="1221"/>
      <c r="D8" s="1221"/>
      <c r="E8" s="1221"/>
      <c r="F8" s="1221"/>
      <c r="G8" s="1221"/>
      <c r="H8" s="1221"/>
      <c r="I8" s="1221"/>
      <c r="J8" s="1221"/>
      <c r="K8" s="1221"/>
      <c r="L8" s="1222"/>
    </row>
    <row r="9" spans="1:13" s="55" customFormat="1" ht="94.5" customHeight="1" x14ac:dyDescent="0.2">
      <c r="A9" s="57" t="s">
        <v>145</v>
      </c>
      <c r="B9" s="1745" t="s">
        <v>1795</v>
      </c>
      <c r="C9" s="1746"/>
      <c r="D9" s="1746"/>
      <c r="E9" s="1746"/>
      <c r="F9" s="1746"/>
      <c r="G9" s="1746"/>
      <c r="H9" s="1746"/>
      <c r="I9" s="1746"/>
      <c r="J9" s="1746"/>
      <c r="K9" s="1746"/>
      <c r="L9" s="1747"/>
    </row>
    <row r="10" spans="1:13" s="55" customFormat="1" ht="18" customHeight="1" x14ac:dyDescent="0.2">
      <c r="A10" s="94" t="s">
        <v>8</v>
      </c>
      <c r="B10" s="2115" t="s">
        <v>283</v>
      </c>
      <c r="C10" s="2116"/>
      <c r="D10" s="2116"/>
      <c r="E10" s="2116"/>
      <c r="F10" s="2116"/>
      <c r="G10" s="2116"/>
      <c r="H10" s="2116"/>
      <c r="I10" s="2116"/>
      <c r="J10" s="2116"/>
      <c r="K10" s="2116"/>
      <c r="L10" s="2117"/>
    </row>
    <row r="11" spans="1:13" s="55" customFormat="1" ht="16.5" customHeight="1" x14ac:dyDescent="0.2">
      <c r="A11" s="94"/>
      <c r="B11" s="1737"/>
      <c r="C11" s="1738"/>
      <c r="D11" s="1739"/>
      <c r="E11" s="1740" t="s">
        <v>147</v>
      </c>
      <c r="F11" s="1741"/>
      <c r="G11" s="58" t="s">
        <v>10</v>
      </c>
      <c r="H11" s="58" t="s">
        <v>148</v>
      </c>
      <c r="I11" s="205" t="s">
        <v>149</v>
      </c>
      <c r="J11" s="95"/>
      <c r="K11" s="96"/>
      <c r="L11" s="100"/>
    </row>
    <row r="12" spans="1:13" s="55" customFormat="1" ht="16.5" customHeight="1" x14ac:dyDescent="0.2">
      <c r="A12" s="98"/>
      <c r="B12" s="1740" t="s">
        <v>11</v>
      </c>
      <c r="C12" s="1742"/>
      <c r="D12" s="1741"/>
      <c r="E12" s="1756">
        <v>31</v>
      </c>
      <c r="F12" s="1757"/>
      <c r="G12" s="60">
        <v>29</v>
      </c>
      <c r="H12" s="60">
        <v>31</v>
      </c>
      <c r="I12" s="99"/>
      <c r="J12" s="96"/>
      <c r="K12" s="96"/>
      <c r="L12" s="100"/>
    </row>
    <row r="13" spans="1:13" s="55" customFormat="1" ht="16.5" customHeight="1" x14ac:dyDescent="0.2">
      <c r="A13" s="98"/>
      <c r="B13" s="1740" t="s">
        <v>12</v>
      </c>
      <c r="C13" s="1742"/>
      <c r="D13" s="1741"/>
      <c r="E13" s="1756">
        <v>20</v>
      </c>
      <c r="F13" s="1757"/>
      <c r="G13" s="60">
        <v>17</v>
      </c>
      <c r="H13" s="60">
        <v>20</v>
      </c>
      <c r="I13" s="101"/>
      <c r="J13" s="96"/>
      <c r="K13" s="96"/>
      <c r="L13" s="100"/>
    </row>
    <row r="14" spans="1:13" s="55" customFormat="1" ht="16.5" customHeight="1" x14ac:dyDescent="0.2">
      <c r="A14" s="98"/>
      <c r="B14" s="1748" t="s">
        <v>13</v>
      </c>
      <c r="C14" s="1749"/>
      <c r="D14" s="1750"/>
      <c r="E14" s="1492">
        <f>E13/E12*100</f>
        <v>64.516129032258064</v>
      </c>
      <c r="F14" s="1493"/>
      <c r="G14" s="199">
        <f t="shared" ref="G14:H14" si="0">G13/G12*100</f>
        <v>58.620689655172406</v>
      </c>
      <c r="H14" s="199">
        <f t="shared" si="0"/>
        <v>64.516129032258064</v>
      </c>
      <c r="I14" s="102"/>
      <c r="J14" s="96"/>
      <c r="K14" s="96"/>
      <c r="L14" s="100"/>
    </row>
    <row r="15" spans="1:13" s="55" customFormat="1" ht="16.5" customHeight="1" x14ac:dyDescent="0.2">
      <c r="A15" s="98"/>
      <c r="B15" s="103"/>
      <c r="C15" s="104"/>
      <c r="D15" s="104"/>
      <c r="E15" s="104"/>
      <c r="F15" s="104"/>
      <c r="G15" s="104"/>
      <c r="H15" s="105"/>
      <c r="I15" s="105"/>
      <c r="J15" s="106"/>
      <c r="K15" s="96"/>
      <c r="L15" s="107"/>
    </row>
    <row r="16" spans="1:13" s="55" customFormat="1" ht="18" customHeight="1" x14ac:dyDescent="0.2">
      <c r="A16" s="94" t="s">
        <v>8</v>
      </c>
      <c r="B16" s="1731" t="s">
        <v>284</v>
      </c>
      <c r="C16" s="1732"/>
      <c r="D16" s="1732"/>
      <c r="E16" s="1732"/>
      <c r="F16" s="1732"/>
      <c r="G16" s="1732"/>
      <c r="H16" s="1732"/>
      <c r="I16" s="1732"/>
      <c r="J16" s="1732"/>
      <c r="K16" s="1732"/>
      <c r="L16" s="1733"/>
    </row>
    <row r="17" spans="1:30" s="55" customFormat="1" ht="16.5" customHeight="1" x14ac:dyDescent="0.2">
      <c r="A17" s="94"/>
      <c r="B17" s="1737"/>
      <c r="C17" s="1738"/>
      <c r="D17" s="1739"/>
      <c r="E17" s="1740" t="s">
        <v>147</v>
      </c>
      <c r="F17" s="1741"/>
      <c r="G17" s="58" t="s">
        <v>10</v>
      </c>
      <c r="H17" s="58" t="s">
        <v>148</v>
      </c>
      <c r="I17" s="205" t="s">
        <v>149</v>
      </c>
      <c r="J17" s="95"/>
      <c r="K17" s="96"/>
      <c r="L17" s="100"/>
    </row>
    <row r="18" spans="1:30" s="55" customFormat="1" ht="16.5" customHeight="1" x14ac:dyDescent="0.2">
      <c r="A18" s="98"/>
      <c r="B18" s="1740" t="s">
        <v>11</v>
      </c>
      <c r="C18" s="1742"/>
      <c r="D18" s="1741"/>
      <c r="E18" s="1756">
        <v>5</v>
      </c>
      <c r="F18" s="1757"/>
      <c r="G18" s="60">
        <v>3</v>
      </c>
      <c r="H18" s="60">
        <v>5</v>
      </c>
      <c r="I18" s="99"/>
      <c r="J18" s="96"/>
      <c r="K18" s="96"/>
      <c r="L18" s="100"/>
    </row>
    <row r="19" spans="1:30" s="55" customFormat="1" ht="16.5" customHeight="1" x14ac:dyDescent="0.2">
      <c r="A19" s="98"/>
      <c r="B19" s="1740" t="s">
        <v>12</v>
      </c>
      <c r="C19" s="1742"/>
      <c r="D19" s="1741"/>
      <c r="E19" s="1756">
        <v>3</v>
      </c>
      <c r="F19" s="1757"/>
      <c r="G19" s="60">
        <v>3</v>
      </c>
      <c r="H19" s="60">
        <v>3</v>
      </c>
      <c r="I19" s="101"/>
      <c r="J19" s="96"/>
      <c r="K19" s="96"/>
      <c r="L19" s="100"/>
    </row>
    <row r="20" spans="1:30" s="55" customFormat="1" ht="16.5" customHeight="1" x14ac:dyDescent="0.2">
      <c r="A20" s="98"/>
      <c r="B20" s="1748" t="s">
        <v>13</v>
      </c>
      <c r="C20" s="1749"/>
      <c r="D20" s="1750"/>
      <c r="E20" s="1492">
        <f>E19/E18*100</f>
        <v>60</v>
      </c>
      <c r="F20" s="1493"/>
      <c r="G20" s="199">
        <f t="shared" ref="G20:H20" si="1">G19/G18*100</f>
        <v>100</v>
      </c>
      <c r="H20" s="199">
        <f t="shared" si="1"/>
        <v>60</v>
      </c>
      <c r="I20" s="102"/>
      <c r="J20" s="96"/>
      <c r="K20" s="96"/>
      <c r="L20" s="100"/>
    </row>
    <row r="21" spans="1:30" s="55" customFormat="1" ht="16.5" customHeight="1" x14ac:dyDescent="0.2">
      <c r="A21" s="68"/>
      <c r="B21" s="206"/>
      <c r="C21" s="207"/>
      <c r="D21" s="207"/>
      <c r="E21" s="117"/>
      <c r="F21" s="117"/>
      <c r="G21" s="118"/>
      <c r="H21" s="118"/>
      <c r="I21" s="119"/>
      <c r="J21" s="96"/>
      <c r="K21" s="96"/>
      <c r="L21" s="100"/>
    </row>
    <row r="22" spans="1:30" s="55" customFormat="1" ht="16.5" customHeight="1" x14ac:dyDescent="0.2">
      <c r="A22" s="98"/>
      <c r="B22" s="1737"/>
      <c r="C22" s="1738"/>
      <c r="D22" s="1738"/>
      <c r="E22" s="1738"/>
      <c r="F22" s="1738"/>
      <c r="G22" s="1739"/>
      <c r="H22" s="58" t="s">
        <v>14</v>
      </c>
      <c r="I22" s="58" t="s">
        <v>10</v>
      </c>
      <c r="J22" s="58" t="s">
        <v>15</v>
      </c>
      <c r="K22" s="96"/>
      <c r="L22" s="107"/>
    </row>
    <row r="23" spans="1:30" s="55" customFormat="1" ht="16.5" customHeight="1" x14ac:dyDescent="0.2">
      <c r="A23" s="98"/>
      <c r="B23" s="2045" t="s">
        <v>135</v>
      </c>
      <c r="C23" s="2046"/>
      <c r="D23" s="2046"/>
      <c r="E23" s="2046"/>
      <c r="F23" s="2046"/>
      <c r="G23" s="2047"/>
      <c r="H23" s="120">
        <f>0.843478260869565*100</f>
        <v>84.347826086956502</v>
      </c>
      <c r="I23" s="120">
        <v>72.5</v>
      </c>
      <c r="J23" s="121">
        <f>H23-I23</f>
        <v>11.847826086956502</v>
      </c>
      <c r="K23" s="96"/>
      <c r="L23" s="107"/>
    </row>
    <row r="24" spans="1:30" s="55" customFormat="1" ht="16.5" customHeight="1" x14ac:dyDescent="0.2">
      <c r="A24" s="74"/>
      <c r="B24" s="2048" t="s">
        <v>136</v>
      </c>
      <c r="C24" s="2049"/>
      <c r="D24" s="2049"/>
      <c r="E24" s="2049"/>
      <c r="F24" s="2049"/>
      <c r="G24" s="2050"/>
      <c r="H24" s="120">
        <v>4.3652173913043475</v>
      </c>
      <c r="I24" s="120">
        <v>4</v>
      </c>
      <c r="J24" s="121">
        <f>H24-I24</f>
        <v>0.36521739130434749</v>
      </c>
      <c r="K24" s="110"/>
      <c r="L24" s="111"/>
    </row>
    <row r="25" spans="1:30" s="122" customFormat="1" ht="16.5" customHeight="1" x14ac:dyDescent="0.2">
      <c r="A25" s="2118" t="s">
        <v>18</v>
      </c>
      <c r="B25" s="1639" t="s">
        <v>19</v>
      </c>
      <c r="C25" s="1640"/>
      <c r="D25" s="1734" t="s">
        <v>469</v>
      </c>
      <c r="E25" s="1735"/>
      <c r="F25" s="1735"/>
      <c r="G25" s="1735"/>
      <c r="H25" s="1735"/>
      <c r="I25" s="1735"/>
      <c r="J25" s="1735"/>
      <c r="K25" s="1735"/>
      <c r="L25" s="1736"/>
    </row>
    <row r="26" spans="1:30" s="122" customFormat="1" ht="16.5" customHeight="1" x14ac:dyDescent="0.2">
      <c r="A26" s="2119"/>
      <c r="B26" s="209"/>
      <c r="C26" s="210"/>
      <c r="D26" s="2120" t="s">
        <v>244</v>
      </c>
      <c r="E26" s="2121"/>
      <c r="F26" s="2121"/>
      <c r="G26" s="2121"/>
      <c r="H26" s="2121"/>
      <c r="I26" s="2121"/>
      <c r="J26" s="2121"/>
      <c r="K26" s="2121"/>
      <c r="L26" s="2122"/>
    </row>
    <row r="27" spans="1:30" s="122" customFormat="1" ht="16.5" customHeight="1" x14ac:dyDescent="0.2">
      <c r="A27" s="2119"/>
      <c r="B27" s="1639" t="s">
        <v>174</v>
      </c>
      <c r="C27" s="1640"/>
      <c r="D27" s="2123" t="s">
        <v>298</v>
      </c>
      <c r="E27" s="2124"/>
      <c r="F27" s="2124"/>
      <c r="G27" s="2124"/>
      <c r="H27" s="2124"/>
      <c r="I27" s="2124"/>
      <c r="J27" s="2124"/>
      <c r="K27" s="2124"/>
      <c r="L27" s="2125"/>
    </row>
    <row r="28" spans="1:30" ht="16.5" customHeight="1" x14ac:dyDescent="0.2">
      <c r="A28" s="27" t="s">
        <v>21</v>
      </c>
      <c r="B28" s="1724" t="s">
        <v>22</v>
      </c>
      <c r="C28" s="1724"/>
      <c r="D28" s="2126">
        <v>1</v>
      </c>
      <c r="E28" s="2127"/>
      <c r="F28" s="2128"/>
      <c r="G28" s="204" t="s">
        <v>23</v>
      </c>
      <c r="H28" s="729">
        <v>7</v>
      </c>
      <c r="I28" s="1728" t="s">
        <v>24</v>
      </c>
      <c r="J28" s="1728"/>
      <c r="K28" s="1728"/>
      <c r="L28" s="1728"/>
      <c r="W28" s="190"/>
      <c r="X28" s="1130"/>
      <c r="Y28" s="1130"/>
      <c r="Z28" s="1130"/>
      <c r="AA28" s="1130"/>
      <c r="AB28" s="1130"/>
      <c r="AC28" s="6"/>
      <c r="AD28" s="6"/>
    </row>
    <row r="29" spans="1:30" ht="16.5" customHeight="1" x14ac:dyDescent="0.2">
      <c r="A29" s="29" t="s">
        <v>25</v>
      </c>
      <c r="B29" s="1168" t="s">
        <v>26</v>
      </c>
      <c r="C29" s="1169"/>
      <c r="D29" s="1169"/>
      <c r="E29" s="1169"/>
      <c r="F29" s="1169"/>
      <c r="G29" s="1170"/>
      <c r="H29" s="197" t="s">
        <v>27</v>
      </c>
      <c r="I29" s="1168" t="s">
        <v>28</v>
      </c>
      <c r="J29" s="1169"/>
      <c r="K29" s="1169"/>
      <c r="L29" s="1170"/>
      <c r="W29" s="190"/>
      <c r="X29" s="1130"/>
      <c r="Y29" s="1130"/>
      <c r="Z29" s="1130"/>
      <c r="AA29" s="1130"/>
      <c r="AB29" s="1130"/>
      <c r="AC29" s="6"/>
      <c r="AD29" s="6"/>
    </row>
    <row r="30" spans="1:30" ht="16.5" customHeight="1" x14ac:dyDescent="0.2">
      <c r="A30" s="112"/>
      <c r="B30" s="123" t="s">
        <v>299</v>
      </c>
      <c r="C30" s="2129" t="s">
        <v>30</v>
      </c>
      <c r="D30" s="2129"/>
      <c r="E30" s="2129"/>
      <c r="F30" s="2129"/>
      <c r="G30" s="2130"/>
      <c r="H30" s="124"/>
      <c r="I30" s="125"/>
      <c r="J30" s="126"/>
      <c r="K30" s="126"/>
      <c r="L30" s="127"/>
      <c r="W30" s="190"/>
      <c r="X30" s="189"/>
      <c r="Y30" s="189"/>
      <c r="Z30" s="189"/>
      <c r="AA30" s="189"/>
      <c r="AB30" s="189"/>
      <c r="AC30" s="6"/>
      <c r="AD30" s="6"/>
    </row>
    <row r="31" spans="1:30" ht="16.5" customHeight="1" x14ac:dyDescent="0.2">
      <c r="A31" s="112"/>
      <c r="B31" s="50" t="s">
        <v>33</v>
      </c>
      <c r="C31" s="1361" t="s">
        <v>300</v>
      </c>
      <c r="D31" s="1361"/>
      <c r="E31" s="1361"/>
      <c r="F31" s="1361"/>
      <c r="G31" s="1362"/>
      <c r="H31" s="128" t="s">
        <v>301</v>
      </c>
      <c r="I31" s="1360" t="s">
        <v>302</v>
      </c>
      <c r="J31" s="1361"/>
      <c r="K31" s="1361"/>
      <c r="L31" s="1362"/>
      <c r="W31" s="190"/>
      <c r="X31" s="189"/>
      <c r="Y31" s="189"/>
      <c r="Z31" s="189"/>
      <c r="AA31" s="189"/>
      <c r="AB31" s="189"/>
      <c r="AC31" s="6"/>
      <c r="AD31" s="6"/>
    </row>
    <row r="32" spans="1:30" s="55" customFormat="1" ht="16.5" customHeight="1" x14ac:dyDescent="0.2">
      <c r="A32" s="98"/>
      <c r="B32" s="69"/>
      <c r="C32" s="129" t="s">
        <v>303</v>
      </c>
      <c r="D32" s="129"/>
      <c r="E32" s="129"/>
      <c r="F32" s="129"/>
      <c r="G32" s="130"/>
      <c r="H32" s="131"/>
      <c r="I32" s="1360" t="s">
        <v>304</v>
      </c>
      <c r="J32" s="1361"/>
      <c r="K32" s="1361"/>
      <c r="L32" s="1362"/>
    </row>
    <row r="33" spans="1:12" s="55" customFormat="1" ht="16.5" customHeight="1" x14ac:dyDescent="0.2">
      <c r="A33" s="68"/>
      <c r="B33" s="69"/>
      <c r="C33" s="2131" t="s">
        <v>305</v>
      </c>
      <c r="D33" s="2131"/>
      <c r="E33" s="2131"/>
      <c r="F33" s="2131"/>
      <c r="G33" s="2132"/>
      <c r="H33" s="131"/>
      <c r="I33" s="1360" t="s">
        <v>306</v>
      </c>
      <c r="J33" s="1361"/>
      <c r="K33" s="1361"/>
      <c r="L33" s="1362"/>
    </row>
    <row r="34" spans="1:12" s="55" customFormat="1" ht="16.5" customHeight="1" x14ac:dyDescent="0.2">
      <c r="A34" s="68"/>
      <c r="B34" s="69"/>
      <c r="C34" s="2136"/>
      <c r="D34" s="2136"/>
      <c r="E34" s="2136"/>
      <c r="F34" s="2136"/>
      <c r="G34" s="2137"/>
      <c r="H34" s="131"/>
      <c r="I34" s="1360" t="s">
        <v>307</v>
      </c>
      <c r="J34" s="1361"/>
      <c r="K34" s="1361"/>
      <c r="L34" s="1362"/>
    </row>
    <row r="35" spans="1:12" s="55" customFormat="1" ht="16.5" customHeight="1" x14ac:dyDescent="0.2">
      <c r="A35" s="68"/>
      <c r="B35" s="69"/>
      <c r="C35" s="132"/>
      <c r="D35" s="132"/>
      <c r="E35" s="132"/>
      <c r="F35" s="132"/>
      <c r="G35" s="133"/>
      <c r="H35" s="131"/>
      <c r="I35" s="1360" t="s">
        <v>308</v>
      </c>
      <c r="J35" s="1361"/>
      <c r="K35" s="1361"/>
      <c r="L35" s="1362"/>
    </row>
    <row r="36" spans="1:12" s="55" customFormat="1" ht="16.5" customHeight="1" x14ac:dyDescent="0.2">
      <c r="A36" s="68"/>
      <c r="B36" s="69"/>
      <c r="C36" s="132"/>
      <c r="D36" s="132"/>
      <c r="E36" s="132"/>
      <c r="F36" s="132"/>
      <c r="G36" s="133"/>
      <c r="H36" s="131"/>
      <c r="I36" s="1360" t="s">
        <v>309</v>
      </c>
      <c r="J36" s="1361"/>
      <c r="K36" s="1361"/>
      <c r="L36" s="1362"/>
    </row>
    <row r="37" spans="1:12" s="55" customFormat="1" ht="13.65" customHeight="1" x14ac:dyDescent="0.2">
      <c r="A37" s="68"/>
      <c r="B37" s="69"/>
      <c r="C37" s="134"/>
      <c r="D37" s="132"/>
      <c r="E37" s="132"/>
      <c r="F37" s="132"/>
      <c r="G37" s="133"/>
      <c r="H37" s="131"/>
      <c r="I37" s="1360" t="s">
        <v>310</v>
      </c>
      <c r="J37" s="1361"/>
      <c r="K37" s="1361"/>
      <c r="L37" s="1362"/>
    </row>
    <row r="38" spans="1:12" s="55" customFormat="1" ht="16.5" customHeight="1" x14ac:dyDescent="0.2">
      <c r="A38" s="68"/>
      <c r="B38" s="69"/>
      <c r="C38" s="132"/>
      <c r="D38" s="132"/>
      <c r="E38" s="132"/>
      <c r="F38" s="132"/>
      <c r="G38" s="133"/>
      <c r="H38" s="131"/>
      <c r="I38" s="1360" t="s">
        <v>311</v>
      </c>
      <c r="J38" s="1361"/>
      <c r="K38" s="1361"/>
      <c r="L38" s="1362"/>
    </row>
    <row r="39" spans="1:12" s="55" customFormat="1" ht="16.5" customHeight="1" x14ac:dyDescent="0.2">
      <c r="A39" s="71"/>
      <c r="B39" s="72"/>
      <c r="C39" s="135"/>
      <c r="D39" s="135"/>
      <c r="E39" s="135"/>
      <c r="F39" s="135"/>
      <c r="G39" s="136"/>
      <c r="H39" s="137"/>
      <c r="I39" s="2133"/>
      <c r="J39" s="2134"/>
      <c r="K39" s="2134"/>
      <c r="L39" s="2135"/>
    </row>
  </sheetData>
  <mergeCells count="53">
    <mergeCell ref="I39:L39"/>
    <mergeCell ref="C34:G34"/>
    <mergeCell ref="I34:L34"/>
    <mergeCell ref="I35:L35"/>
    <mergeCell ref="I36:L36"/>
    <mergeCell ref="I37:L37"/>
    <mergeCell ref="I38:L38"/>
    <mergeCell ref="C30:G30"/>
    <mergeCell ref="C31:G31"/>
    <mergeCell ref="I31:L31"/>
    <mergeCell ref="I32:L32"/>
    <mergeCell ref="C33:G33"/>
    <mergeCell ref="I33:L33"/>
    <mergeCell ref="B28:C28"/>
    <mergeCell ref="D28:F28"/>
    <mergeCell ref="I28:L28"/>
    <mergeCell ref="X28:AB28"/>
    <mergeCell ref="B29:G29"/>
    <mergeCell ref="I29:L29"/>
    <mergeCell ref="X29:AB29"/>
    <mergeCell ref="B24:G24"/>
    <mergeCell ref="A25:A27"/>
    <mergeCell ref="B25:C25"/>
    <mergeCell ref="D25:L25"/>
    <mergeCell ref="D26:L26"/>
    <mergeCell ref="B27:C27"/>
    <mergeCell ref="D27:L27"/>
    <mergeCell ref="B23:G23"/>
    <mergeCell ref="B14:D14"/>
    <mergeCell ref="E14:F14"/>
    <mergeCell ref="B16:L16"/>
    <mergeCell ref="B17:D17"/>
    <mergeCell ref="E17:F17"/>
    <mergeCell ref="B18:D18"/>
    <mergeCell ref="E18:F18"/>
    <mergeCell ref="B19:D19"/>
    <mergeCell ref="E19:F19"/>
    <mergeCell ref="B20:D20"/>
    <mergeCell ref="E20:F20"/>
    <mergeCell ref="B22:G22"/>
    <mergeCell ref="B13:D13"/>
    <mergeCell ref="E13:F13"/>
    <mergeCell ref="A1:L1"/>
    <mergeCell ref="A3:J3"/>
    <mergeCell ref="A5:L5"/>
    <mergeCell ref="B6:L7"/>
    <mergeCell ref="A8:L8"/>
    <mergeCell ref="B9:L9"/>
    <mergeCell ref="B10:L10"/>
    <mergeCell ref="B11:D11"/>
    <mergeCell ref="E11:F11"/>
    <mergeCell ref="B12:D12"/>
    <mergeCell ref="E12:F12"/>
  </mergeCells>
  <phoneticPr fontId="3"/>
  <conditionalFormatting sqref="H23">
    <cfRule type="cellIs" dxfId="1" priority="2" operator="lessThanOrEqual">
      <formula>0</formula>
    </cfRule>
  </conditionalFormatting>
  <conditionalFormatting sqref="H24">
    <cfRule type="cellIs" dxfId="0" priority="1" operator="lessThanOrEqual">
      <formula>0</formula>
    </cfRule>
  </conditionalFormatting>
  <pageMargins left="0.59055118110236227" right="0.59055118110236227" top="0.59055118110236227" bottom="0.59055118110236227" header="0.51181102362204722" footer="0.31496062992125984"/>
  <pageSetup paperSize="9" scale="92" fitToHeight="0" orientation="portrait"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275DF-3356-4B65-A070-8B56B94E9CF4}">
  <sheetPr>
    <tabColor theme="8" tint="0.59999389629810485"/>
  </sheetPr>
  <dimension ref="A1:M31"/>
  <sheetViews>
    <sheetView view="pageBreakPreview" zoomScaleNormal="130" zoomScaleSheetLayoutView="100" workbookViewId="0">
      <selection activeCell="I37" sqref="I37:L37"/>
    </sheetView>
  </sheetViews>
  <sheetFormatPr defaultColWidth="9" defaultRowHeight="13.2" x14ac:dyDescent="0.2"/>
  <cols>
    <col min="1" max="1" width="19.44140625" style="217" bestFit="1" customWidth="1"/>
    <col min="2" max="5" width="3" style="217" customWidth="1"/>
    <col min="6" max="6" width="6" style="217" customWidth="1"/>
    <col min="7" max="10" width="9" style="217"/>
    <col min="11" max="12" width="9.21875" style="217" customWidth="1"/>
    <col min="13" max="13" width="9" style="217"/>
    <col min="14" max="14" width="6.33203125" style="217" customWidth="1"/>
    <col min="15" max="16384" width="9" style="217"/>
  </cols>
  <sheetData>
    <row r="1" spans="1:13" ht="18" customHeight="1" x14ac:dyDescent="0.2">
      <c r="A1" s="1060" t="s">
        <v>364</v>
      </c>
      <c r="B1" s="1060"/>
      <c r="C1" s="1060"/>
      <c r="D1" s="1060"/>
      <c r="E1" s="1060"/>
      <c r="F1" s="1060"/>
      <c r="G1" s="1060"/>
      <c r="H1" s="1060"/>
      <c r="I1" s="1060"/>
      <c r="J1" s="1060"/>
      <c r="K1" s="1060"/>
      <c r="L1" s="1060"/>
    </row>
    <row r="2" spans="1:13" ht="18" customHeight="1" x14ac:dyDescent="0.2"/>
    <row r="3" spans="1:13" ht="18" customHeight="1" x14ac:dyDescent="0.2">
      <c r="A3" s="1061" t="s">
        <v>1549</v>
      </c>
      <c r="B3" s="1061"/>
      <c r="C3" s="1061"/>
      <c r="D3" s="1061"/>
      <c r="E3" s="1061"/>
      <c r="F3" s="1061"/>
      <c r="G3" s="1061"/>
      <c r="H3" s="1061"/>
      <c r="I3" s="1061"/>
      <c r="J3" s="1061"/>
      <c r="K3" s="218"/>
      <c r="L3" s="3"/>
    </row>
    <row r="4" spans="1:13" ht="16.5" customHeight="1" x14ac:dyDescent="0.2"/>
    <row r="5" spans="1:13" ht="16.5" customHeight="1" x14ac:dyDescent="0.2">
      <c r="A5" s="1062" t="s">
        <v>2</v>
      </c>
      <c r="B5" s="1063"/>
      <c r="C5" s="1063"/>
      <c r="D5" s="1063"/>
      <c r="E5" s="1063"/>
      <c r="F5" s="1063"/>
      <c r="G5" s="1063"/>
      <c r="H5" s="1063"/>
      <c r="I5" s="1063"/>
      <c r="J5" s="1063"/>
      <c r="K5" s="1063"/>
      <c r="L5" s="1064"/>
    </row>
    <row r="6" spans="1:13" ht="27.75" customHeight="1" x14ac:dyDescent="0.2">
      <c r="A6" s="347" t="s">
        <v>1550</v>
      </c>
      <c r="B6" s="1083" t="s">
        <v>1551</v>
      </c>
      <c r="C6" s="1095"/>
      <c r="D6" s="1095"/>
      <c r="E6" s="1095"/>
      <c r="F6" s="1095"/>
      <c r="G6" s="1095"/>
      <c r="H6" s="1095"/>
      <c r="I6" s="1095"/>
      <c r="J6" s="1095"/>
      <c r="K6" s="1095"/>
      <c r="L6" s="1255"/>
      <c r="M6" s="217" t="s">
        <v>5</v>
      </c>
    </row>
    <row r="7" spans="1:13" ht="16.5" customHeight="1" x14ac:dyDescent="0.2">
      <c r="A7" s="1220" t="s">
        <v>6</v>
      </c>
      <c r="B7" s="1221"/>
      <c r="C7" s="1221"/>
      <c r="D7" s="1221"/>
      <c r="E7" s="1221"/>
      <c r="F7" s="1221"/>
      <c r="G7" s="1221"/>
      <c r="H7" s="1221"/>
      <c r="I7" s="1221"/>
      <c r="J7" s="1221"/>
      <c r="K7" s="1221"/>
      <c r="L7" s="1222"/>
    </row>
    <row r="8" spans="1:13" ht="30.75" customHeight="1" x14ac:dyDescent="0.2">
      <c r="A8" s="75" t="s">
        <v>1552</v>
      </c>
      <c r="B8" s="1547" t="s">
        <v>1553</v>
      </c>
      <c r="C8" s="1548"/>
      <c r="D8" s="1548"/>
      <c r="E8" s="1548"/>
      <c r="F8" s="1548"/>
      <c r="G8" s="1548"/>
      <c r="H8" s="1548"/>
      <c r="I8" s="1548"/>
      <c r="J8" s="1548"/>
      <c r="K8" s="1548"/>
      <c r="L8" s="1549"/>
    </row>
    <row r="9" spans="1:13" ht="16.5" customHeight="1" x14ac:dyDescent="0.2">
      <c r="A9" s="53" t="s">
        <v>1554</v>
      </c>
      <c r="B9" s="1074"/>
      <c r="C9" s="1075"/>
      <c r="D9" s="1076"/>
      <c r="E9" s="1078" t="s">
        <v>9</v>
      </c>
      <c r="F9" s="1080"/>
      <c r="G9" s="52" t="s">
        <v>10</v>
      </c>
      <c r="H9" s="52" t="s">
        <v>148</v>
      </c>
      <c r="I9" s="355" t="s">
        <v>149</v>
      </c>
      <c r="J9" s="460"/>
      <c r="K9" s="263"/>
      <c r="L9" s="264"/>
    </row>
    <row r="10" spans="1:13" ht="16.5" customHeight="1" x14ac:dyDescent="0.2">
      <c r="A10" s="248"/>
      <c r="B10" s="1078" t="s">
        <v>11</v>
      </c>
      <c r="C10" s="1079"/>
      <c r="D10" s="1080"/>
      <c r="E10" s="2138">
        <f>H10</f>
        <v>403</v>
      </c>
      <c r="F10" s="2139"/>
      <c r="G10" s="620">
        <v>396</v>
      </c>
      <c r="H10" s="620">
        <v>403</v>
      </c>
      <c r="I10" s="621"/>
      <c r="J10" s="462"/>
      <c r="K10" s="266"/>
      <c r="L10" s="388"/>
    </row>
    <row r="11" spans="1:13" ht="16.5" customHeight="1" x14ac:dyDescent="0.2">
      <c r="A11" s="248"/>
      <c r="B11" s="1078" t="s">
        <v>12</v>
      </c>
      <c r="C11" s="1079"/>
      <c r="D11" s="1080"/>
      <c r="E11" s="2138">
        <f>H11</f>
        <v>374</v>
      </c>
      <c r="F11" s="2139"/>
      <c r="G11" s="620">
        <v>363</v>
      </c>
      <c r="H11" s="620">
        <v>374</v>
      </c>
      <c r="I11" s="621"/>
      <c r="J11" s="462"/>
      <c r="K11" s="266"/>
      <c r="L11" s="388"/>
    </row>
    <row r="12" spans="1:13" ht="16.5" customHeight="1" x14ac:dyDescent="0.2">
      <c r="A12" s="248"/>
      <c r="B12" s="1101" t="s">
        <v>13</v>
      </c>
      <c r="C12" s="1102"/>
      <c r="D12" s="1103"/>
      <c r="E12" s="2145">
        <f>E11/E10*100</f>
        <v>92.803970223325067</v>
      </c>
      <c r="F12" s="2146"/>
      <c r="G12" s="599">
        <f>G11/G10*100</f>
        <v>91.666666666666657</v>
      </c>
      <c r="H12" s="599">
        <f>H11/H10*100</f>
        <v>92.803970223325067</v>
      </c>
      <c r="I12" s="622"/>
      <c r="J12" s="462"/>
      <c r="K12" s="266"/>
      <c r="L12" s="388"/>
    </row>
    <row r="13" spans="1:13" ht="16.5" customHeight="1" x14ac:dyDescent="0.2">
      <c r="A13" s="248"/>
      <c r="B13" s="265"/>
      <c r="C13" s="266"/>
      <c r="D13" s="266"/>
      <c r="E13" s="266"/>
      <c r="F13" s="266"/>
      <c r="G13" s="266"/>
      <c r="H13" s="266"/>
      <c r="I13" s="266"/>
      <c r="J13" s="266"/>
      <c r="K13" s="266"/>
      <c r="L13" s="388"/>
    </row>
    <row r="14" spans="1:13" ht="16.5" customHeight="1" x14ac:dyDescent="0.2">
      <c r="A14" s="248"/>
      <c r="B14" s="1074"/>
      <c r="C14" s="1075"/>
      <c r="D14" s="1075"/>
      <c r="E14" s="1075"/>
      <c r="F14" s="1075"/>
      <c r="G14" s="1076"/>
      <c r="H14" s="52" t="s">
        <v>14</v>
      </c>
      <c r="I14" s="52" t="s">
        <v>10</v>
      </c>
      <c r="J14" s="52" t="s">
        <v>15</v>
      </c>
      <c r="K14" s="266"/>
      <c r="L14" s="388"/>
    </row>
    <row r="15" spans="1:13" ht="16.5" customHeight="1" x14ac:dyDescent="0.2">
      <c r="A15" s="248"/>
      <c r="B15" s="1105" t="s">
        <v>135</v>
      </c>
      <c r="C15" s="1106"/>
      <c r="D15" s="1106"/>
      <c r="E15" s="1106"/>
      <c r="F15" s="1106"/>
      <c r="G15" s="1107"/>
      <c r="H15" s="494">
        <f>0.86754617414248*100</f>
        <v>86.754617414248003</v>
      </c>
      <c r="I15" s="494">
        <v>87.2</v>
      </c>
      <c r="J15" s="577">
        <f>H15-I15</f>
        <v>-0.44538258575200018</v>
      </c>
      <c r="K15" s="266"/>
      <c r="L15" s="388"/>
    </row>
    <row r="16" spans="1:13" ht="16.5" customHeight="1" x14ac:dyDescent="0.2">
      <c r="A16" s="392"/>
      <c r="B16" s="1108" t="s">
        <v>136</v>
      </c>
      <c r="C16" s="1109"/>
      <c r="D16" s="1109"/>
      <c r="E16" s="1109"/>
      <c r="F16" s="1109"/>
      <c r="G16" s="1110"/>
      <c r="H16" s="494">
        <v>4.2211081794195255</v>
      </c>
      <c r="I16" s="494">
        <v>4.2</v>
      </c>
      <c r="J16" s="577">
        <f>H16-I16</f>
        <v>2.1108179419525364E-2</v>
      </c>
      <c r="K16" s="393"/>
      <c r="L16" s="394"/>
    </row>
    <row r="17" spans="1:12" s="21" customFormat="1" ht="15" customHeight="1" x14ac:dyDescent="0.2">
      <c r="A17" s="1791" t="s">
        <v>1555</v>
      </c>
      <c r="B17" s="1085" t="s">
        <v>19</v>
      </c>
      <c r="C17" s="1086"/>
      <c r="D17" s="1908" t="s">
        <v>1556</v>
      </c>
      <c r="E17" s="1909"/>
      <c r="F17" s="1909"/>
      <c r="G17" s="1909"/>
      <c r="H17" s="1909"/>
      <c r="I17" s="1909"/>
      <c r="J17" s="1909"/>
      <c r="K17" s="1909"/>
      <c r="L17" s="1910"/>
    </row>
    <row r="18" spans="1:12" ht="15" customHeight="1" x14ac:dyDescent="0.2">
      <c r="A18" s="1792"/>
      <c r="B18" s="1199" t="s">
        <v>20</v>
      </c>
      <c r="C18" s="1200"/>
      <c r="D18" s="2140"/>
      <c r="E18" s="2141"/>
      <c r="F18" s="2141"/>
      <c r="G18" s="2141"/>
      <c r="H18" s="2141"/>
      <c r="I18" s="2141"/>
      <c r="J18" s="2141"/>
      <c r="K18" s="2141"/>
      <c r="L18" s="2142"/>
    </row>
    <row r="19" spans="1:12" ht="16.5" customHeight="1" x14ac:dyDescent="0.2">
      <c r="A19" s="75" t="s">
        <v>1557</v>
      </c>
      <c r="B19" s="1077" t="s">
        <v>22</v>
      </c>
      <c r="C19" s="1077"/>
      <c r="D19" s="2147"/>
      <c r="E19" s="2148"/>
      <c r="F19" s="2149"/>
      <c r="G19" s="52" t="s">
        <v>23</v>
      </c>
      <c r="H19" s="459" t="s">
        <v>187</v>
      </c>
      <c r="I19" s="1114" t="s">
        <v>24</v>
      </c>
      <c r="J19" s="1114"/>
      <c r="K19" s="1114"/>
      <c r="L19" s="1114"/>
    </row>
    <row r="20" spans="1:12" ht="16.5" customHeight="1" x14ac:dyDescent="0.2">
      <c r="A20" s="53" t="s">
        <v>1558</v>
      </c>
      <c r="B20" s="2150" t="s">
        <v>26</v>
      </c>
      <c r="C20" s="2151"/>
      <c r="D20" s="2151"/>
      <c r="E20" s="2151"/>
      <c r="F20" s="2151"/>
      <c r="G20" s="2151"/>
      <c r="H20" s="522" t="s">
        <v>27</v>
      </c>
      <c r="I20" s="2151" t="s">
        <v>28</v>
      </c>
      <c r="J20" s="2151"/>
      <c r="K20" s="2151"/>
      <c r="L20" s="2152"/>
    </row>
    <row r="21" spans="1:12" ht="18.75" customHeight="1" x14ac:dyDescent="0.2">
      <c r="A21" s="265"/>
      <c r="B21" s="187" t="s">
        <v>1559</v>
      </c>
      <c r="C21" s="2143" t="s">
        <v>45</v>
      </c>
      <c r="D21" s="2143"/>
      <c r="E21" s="2143"/>
      <c r="F21" s="2143"/>
      <c r="G21" s="2144"/>
      <c r="H21" s="522"/>
      <c r="I21" s="1287"/>
      <c r="J21" s="1287"/>
      <c r="K21" s="1287"/>
      <c r="L21" s="1288"/>
    </row>
    <row r="22" spans="1:12" ht="18.75" customHeight="1" x14ac:dyDescent="0.2">
      <c r="A22" s="265"/>
      <c r="B22" s="30" t="s">
        <v>137</v>
      </c>
      <c r="C22" s="2153" t="s">
        <v>1560</v>
      </c>
      <c r="D22" s="2153"/>
      <c r="E22" s="2153"/>
      <c r="F22" s="2153"/>
      <c r="G22" s="1370"/>
      <c r="H22" s="602" t="s">
        <v>187</v>
      </c>
      <c r="I22" s="1805" t="s">
        <v>1561</v>
      </c>
      <c r="J22" s="1805"/>
      <c r="K22" s="1805"/>
      <c r="L22" s="1329"/>
    </row>
    <row r="23" spans="1:12" ht="18.75" customHeight="1" x14ac:dyDescent="0.2">
      <c r="A23" s="265"/>
      <c r="B23" s="30"/>
      <c r="C23" s="2153" t="s">
        <v>35</v>
      </c>
      <c r="D23" s="2153"/>
      <c r="E23" s="2153"/>
      <c r="F23" s="2153"/>
      <c r="G23" s="1370"/>
      <c r="H23" s="623"/>
      <c r="I23" s="1537" t="s">
        <v>1562</v>
      </c>
      <c r="J23" s="1537"/>
      <c r="K23" s="1537"/>
      <c r="L23" s="1538"/>
    </row>
    <row r="24" spans="1:12" ht="18.75" customHeight="1" x14ac:dyDescent="0.2">
      <c r="A24" s="265"/>
      <c r="B24" s="30"/>
      <c r="C24" s="2154" t="s">
        <v>1563</v>
      </c>
      <c r="D24" s="2154"/>
      <c r="E24" s="2154"/>
      <c r="F24" s="2154"/>
      <c r="G24" s="2155"/>
      <c r="H24" s="623"/>
      <c r="I24" s="1536" t="s">
        <v>1564</v>
      </c>
      <c r="J24" s="1537"/>
      <c r="K24" s="1537"/>
      <c r="L24" s="1538"/>
    </row>
    <row r="25" spans="1:12" ht="18.75" customHeight="1" x14ac:dyDescent="0.2">
      <c r="A25" s="265"/>
      <c r="B25" s="30"/>
      <c r="C25" s="2156"/>
      <c r="D25" s="2156"/>
      <c r="E25" s="2156"/>
      <c r="F25" s="2156"/>
      <c r="G25" s="2157"/>
      <c r="H25" s="623"/>
      <c r="I25" s="1536" t="s">
        <v>1565</v>
      </c>
      <c r="J25" s="1537"/>
      <c r="K25" s="1537"/>
      <c r="L25" s="1538"/>
    </row>
    <row r="26" spans="1:12" ht="30" customHeight="1" x14ac:dyDescent="0.2">
      <c r="A26" s="265"/>
      <c r="B26" s="30"/>
      <c r="C26" s="2158"/>
      <c r="D26" s="2158"/>
      <c r="E26" s="2158"/>
      <c r="F26" s="2158"/>
      <c r="G26" s="2159"/>
      <c r="H26" s="623"/>
      <c r="I26" s="1536" t="s">
        <v>1566</v>
      </c>
      <c r="J26" s="1537"/>
      <c r="K26" s="1537"/>
      <c r="L26" s="1538"/>
    </row>
    <row r="27" spans="1:12" ht="30" customHeight="1" x14ac:dyDescent="0.2">
      <c r="A27" s="265"/>
      <c r="B27" s="30"/>
      <c r="C27" s="2158"/>
      <c r="D27" s="2158"/>
      <c r="E27" s="2158"/>
      <c r="F27" s="2158"/>
      <c r="G27" s="2159"/>
      <c r="H27" s="623"/>
      <c r="I27" s="1536" t="s">
        <v>1567</v>
      </c>
      <c r="J27" s="1537"/>
      <c r="K27" s="1537"/>
      <c r="L27" s="1538"/>
    </row>
    <row r="28" spans="1:12" ht="18.75" customHeight="1" x14ac:dyDescent="0.2">
      <c r="A28" s="265"/>
      <c r="B28" s="30"/>
      <c r="C28" s="2158"/>
      <c r="D28" s="2158"/>
      <c r="E28" s="2158"/>
      <c r="F28" s="2158"/>
      <c r="G28" s="2159"/>
      <c r="H28" s="623"/>
      <c r="I28" s="1536" t="s">
        <v>1568</v>
      </c>
      <c r="J28" s="1537"/>
      <c r="K28" s="1537"/>
      <c r="L28" s="1538"/>
    </row>
    <row r="29" spans="1:12" ht="18.75" customHeight="1" x14ac:dyDescent="0.2">
      <c r="A29" s="265"/>
      <c r="B29" s="30"/>
      <c r="C29" s="2158"/>
      <c r="D29" s="2158"/>
      <c r="E29" s="2158"/>
      <c r="F29" s="2158"/>
      <c r="G29" s="2159"/>
      <c r="H29" s="623"/>
      <c r="I29" s="1536" t="s">
        <v>1524</v>
      </c>
      <c r="J29" s="1537"/>
      <c r="K29" s="1537"/>
      <c r="L29" s="1538"/>
    </row>
    <row r="30" spans="1:12" ht="18.75" customHeight="1" x14ac:dyDescent="0.2">
      <c r="A30" s="265"/>
      <c r="B30" s="30"/>
      <c r="C30" s="2158"/>
      <c r="D30" s="2158"/>
      <c r="E30" s="2158"/>
      <c r="F30" s="2158"/>
      <c r="G30" s="2159"/>
      <c r="H30" s="623"/>
      <c r="I30" s="2160"/>
      <c r="J30" s="2161"/>
      <c r="K30" s="2161"/>
      <c r="L30" s="2162"/>
    </row>
    <row r="31" spans="1:12" x14ac:dyDescent="0.2">
      <c r="A31" s="399"/>
      <c r="B31" s="32"/>
      <c r="C31" s="1250" t="s">
        <v>1569</v>
      </c>
      <c r="D31" s="1541"/>
      <c r="E31" s="1541"/>
      <c r="F31" s="1541"/>
      <c r="G31" s="1541"/>
      <c r="H31" s="260"/>
      <c r="I31" s="1250"/>
      <c r="J31" s="1541"/>
      <c r="K31" s="1541"/>
      <c r="L31" s="1542"/>
    </row>
  </sheetData>
  <mergeCells count="49">
    <mergeCell ref="C31:G31"/>
    <mergeCell ref="I31:L31"/>
    <mergeCell ref="C28:G28"/>
    <mergeCell ref="I28:L28"/>
    <mergeCell ref="C29:G29"/>
    <mergeCell ref="I29:L29"/>
    <mergeCell ref="C30:G30"/>
    <mergeCell ref="I30:L30"/>
    <mergeCell ref="C25:G25"/>
    <mergeCell ref="I25:L25"/>
    <mergeCell ref="C26:G26"/>
    <mergeCell ref="I26:L26"/>
    <mergeCell ref="C27:G27"/>
    <mergeCell ref="I27:L27"/>
    <mergeCell ref="C22:G22"/>
    <mergeCell ref="I22:L22"/>
    <mergeCell ref="C23:G23"/>
    <mergeCell ref="I23:L23"/>
    <mergeCell ref="C24:G24"/>
    <mergeCell ref="I24:L24"/>
    <mergeCell ref="C21:G21"/>
    <mergeCell ref="I21:L21"/>
    <mergeCell ref="B12:D12"/>
    <mergeCell ref="E12:F12"/>
    <mergeCell ref="B14:G14"/>
    <mergeCell ref="B15:G15"/>
    <mergeCell ref="B16:G16"/>
    <mergeCell ref="B19:C19"/>
    <mergeCell ref="D19:F19"/>
    <mergeCell ref="I19:L19"/>
    <mergeCell ref="B20:G20"/>
    <mergeCell ref="I20:L20"/>
    <mergeCell ref="A17:A18"/>
    <mergeCell ref="B17:C17"/>
    <mergeCell ref="D17:L17"/>
    <mergeCell ref="B18:C18"/>
    <mergeCell ref="D18:L18"/>
    <mergeCell ref="B9:D9"/>
    <mergeCell ref="E9:F9"/>
    <mergeCell ref="B10:D10"/>
    <mergeCell ref="E10:F10"/>
    <mergeCell ref="B11:D11"/>
    <mergeCell ref="E11:F11"/>
    <mergeCell ref="B8:L8"/>
    <mergeCell ref="A1:L1"/>
    <mergeCell ref="A3:J3"/>
    <mergeCell ref="A5:L5"/>
    <mergeCell ref="B6:L6"/>
    <mergeCell ref="A7:L7"/>
  </mergeCells>
  <phoneticPr fontId="3"/>
  <pageMargins left="0.59055118110236227" right="0.59055118110236227" top="0.59055118110236227" bottom="0.59055118110236227" header="0.51181102362204722" footer="0.39370078740157483"/>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AD63"/>
  <sheetViews>
    <sheetView view="pageBreakPreview" zoomScaleNormal="130" zoomScaleSheetLayoutView="100" workbookViewId="0">
      <selection activeCell="O48" sqref="O48"/>
    </sheetView>
  </sheetViews>
  <sheetFormatPr defaultColWidth="9" defaultRowHeight="13.2" x14ac:dyDescent="0.2"/>
  <cols>
    <col min="1" max="1" width="17.6640625" style="1" customWidth="1"/>
    <col min="2" max="5" width="3.33203125" style="1" customWidth="1"/>
    <col min="6" max="6" width="6.33203125" style="1" customWidth="1"/>
    <col min="7" max="7" width="10.6640625" style="1" customWidth="1"/>
    <col min="8" max="9" width="10" style="1" customWidth="1"/>
    <col min="10" max="12" width="9.109375" style="1" customWidth="1"/>
    <col min="13" max="13" width="9" style="1"/>
    <col min="14" max="14" width="6.33203125" style="1" customWidth="1"/>
    <col min="15" max="15" width="3.33203125" style="1" bestFit="1" customWidth="1"/>
    <col min="16" max="16" width="2.21875" style="1" customWidth="1"/>
    <col min="17" max="17" width="4.44140625" style="1" bestFit="1" customWidth="1"/>
    <col min="18" max="18" width="2.44140625" style="1" bestFit="1" customWidth="1"/>
    <col min="19" max="19" width="4.44140625" style="1" bestFit="1" customWidth="1"/>
    <col min="20" max="20" width="9" style="1"/>
    <col min="21" max="21" width="12.21875" style="1" customWidth="1"/>
    <col min="22" max="16384" width="9" style="1"/>
  </cols>
  <sheetData>
    <row r="1" spans="1:30" ht="18" customHeight="1" x14ac:dyDescent="0.2">
      <c r="A1" s="1060" t="s">
        <v>0</v>
      </c>
      <c r="B1" s="1060"/>
      <c r="C1" s="1060"/>
      <c r="D1" s="1060"/>
      <c r="E1" s="1060"/>
      <c r="F1" s="1060"/>
      <c r="G1" s="1060"/>
      <c r="H1" s="1060"/>
      <c r="I1" s="1060"/>
      <c r="J1" s="1060"/>
      <c r="K1" s="1060"/>
      <c r="L1" s="1060"/>
    </row>
    <row r="2" spans="1:30" ht="16.5" customHeight="1" x14ac:dyDescent="0.2"/>
    <row r="3" spans="1:30" ht="18" customHeight="1" x14ac:dyDescent="0.2">
      <c r="A3" s="1219" t="s">
        <v>312</v>
      </c>
      <c r="B3" s="1219"/>
      <c r="C3" s="1219"/>
      <c r="D3" s="1219"/>
      <c r="E3" s="1219"/>
      <c r="F3" s="1219"/>
      <c r="G3" s="1219"/>
      <c r="H3" s="1219"/>
      <c r="I3" s="1219"/>
      <c r="J3" s="1219"/>
      <c r="K3" s="2"/>
      <c r="L3" s="3"/>
    </row>
    <row r="4" spans="1:30" ht="16.5" customHeight="1" x14ac:dyDescent="0.2"/>
    <row r="5" spans="1:30" ht="16.5" customHeight="1" x14ac:dyDescent="0.2">
      <c r="A5" s="1062" t="s">
        <v>2</v>
      </c>
      <c r="B5" s="1063"/>
      <c r="C5" s="1063"/>
      <c r="D5" s="1063"/>
      <c r="E5" s="1063"/>
      <c r="F5" s="1063"/>
      <c r="G5" s="1063"/>
      <c r="H5" s="1063"/>
      <c r="I5" s="1063"/>
      <c r="J5" s="1063"/>
      <c r="K5" s="1063"/>
      <c r="L5" s="1064"/>
    </row>
    <row r="6" spans="1:30" ht="18" customHeight="1" x14ac:dyDescent="0.2">
      <c r="A6" s="4" t="s">
        <v>3</v>
      </c>
      <c r="B6" s="1286" t="s">
        <v>313</v>
      </c>
      <c r="C6" s="1287"/>
      <c r="D6" s="1287"/>
      <c r="E6" s="1287"/>
      <c r="F6" s="1287"/>
      <c r="G6" s="1287"/>
      <c r="H6" s="1287"/>
      <c r="I6" s="1287"/>
      <c r="J6" s="1287"/>
      <c r="K6" s="1287"/>
      <c r="L6" s="1288"/>
      <c r="M6" s="1" t="s">
        <v>5</v>
      </c>
    </row>
    <row r="7" spans="1:30" ht="16.5" customHeight="1" x14ac:dyDescent="0.2">
      <c r="A7" s="1220" t="s">
        <v>6</v>
      </c>
      <c r="B7" s="1221"/>
      <c r="C7" s="1221"/>
      <c r="D7" s="1221"/>
      <c r="E7" s="1221"/>
      <c r="F7" s="1221"/>
      <c r="G7" s="1221"/>
      <c r="H7" s="1221"/>
      <c r="I7" s="1221"/>
      <c r="J7" s="1221"/>
      <c r="K7" s="1221"/>
      <c r="L7" s="1222"/>
    </row>
    <row r="8" spans="1:30" ht="39.75" customHeight="1" x14ac:dyDescent="0.2">
      <c r="A8" s="5" t="s">
        <v>7</v>
      </c>
      <c r="B8" s="1223" t="s">
        <v>1748</v>
      </c>
      <c r="C8" s="1224"/>
      <c r="D8" s="1224"/>
      <c r="E8" s="1224"/>
      <c r="F8" s="1224"/>
      <c r="G8" s="1224"/>
      <c r="H8" s="1224"/>
      <c r="I8" s="1224"/>
      <c r="J8" s="1224"/>
      <c r="K8" s="1224"/>
      <c r="L8" s="1225"/>
      <c r="W8" s="6"/>
      <c r="X8" s="6"/>
      <c r="Y8" s="6"/>
      <c r="Z8" s="6"/>
      <c r="AA8" s="6"/>
      <c r="AB8" s="6"/>
      <c r="AC8" s="6"/>
      <c r="AD8" s="6"/>
    </row>
    <row r="9" spans="1:30" ht="16.5" customHeight="1" x14ac:dyDescent="0.2">
      <c r="A9" s="7" t="s">
        <v>8</v>
      </c>
      <c r="B9" s="1214"/>
      <c r="C9" s="1215"/>
      <c r="D9" s="1216"/>
      <c r="E9" s="1168" t="s">
        <v>9</v>
      </c>
      <c r="F9" s="1170"/>
      <c r="G9" s="277" t="s">
        <v>10</v>
      </c>
      <c r="H9" s="277" t="s">
        <v>148</v>
      </c>
      <c r="I9" s="277" t="s">
        <v>149</v>
      </c>
      <c r="J9" s="8"/>
      <c r="K9" s="40"/>
      <c r="L9" s="10"/>
      <c r="W9" s="6"/>
      <c r="X9" s="6"/>
      <c r="Y9" s="6"/>
      <c r="Z9" s="6"/>
      <c r="AA9" s="6"/>
      <c r="AB9" s="6"/>
      <c r="AC9" s="6"/>
      <c r="AD9" s="6"/>
    </row>
    <row r="10" spans="1:30" ht="16.5" customHeight="1" x14ac:dyDescent="0.2">
      <c r="A10" s="11"/>
      <c r="B10" s="1168" t="s">
        <v>11</v>
      </c>
      <c r="C10" s="1169"/>
      <c r="D10" s="1170"/>
      <c r="E10" s="1353">
        <f>H10+I10</f>
        <v>524</v>
      </c>
      <c r="F10" s="1354"/>
      <c r="G10" s="308">
        <v>528</v>
      </c>
      <c r="H10" s="308">
        <v>502</v>
      </c>
      <c r="I10" s="308">
        <v>22</v>
      </c>
      <c r="J10" s="12"/>
      <c r="K10" s="8"/>
      <c r="L10" s="13"/>
      <c r="W10" s="276"/>
      <c r="X10" s="1130"/>
      <c r="Y10" s="1130"/>
      <c r="Z10" s="1130"/>
      <c r="AA10" s="1130"/>
      <c r="AB10" s="1130"/>
      <c r="AC10" s="6"/>
      <c r="AD10" s="6"/>
    </row>
    <row r="11" spans="1:30" ht="16.5" customHeight="1" x14ac:dyDescent="0.2">
      <c r="A11" s="11"/>
      <c r="B11" s="1168" t="s">
        <v>12</v>
      </c>
      <c r="C11" s="1169"/>
      <c r="D11" s="1170"/>
      <c r="E11" s="1353">
        <f>H11+I11</f>
        <v>463</v>
      </c>
      <c r="F11" s="1354"/>
      <c r="G11" s="138">
        <v>481</v>
      </c>
      <c r="H11" s="138">
        <v>444</v>
      </c>
      <c r="I11" s="138">
        <v>19</v>
      </c>
      <c r="J11" s="14"/>
      <c r="K11" s="8"/>
      <c r="L11" s="13"/>
      <c r="W11" s="276"/>
      <c r="X11" s="1130"/>
      <c r="Y11" s="1130"/>
      <c r="Z11" s="1130"/>
      <c r="AA11" s="1130"/>
      <c r="AB11" s="1130"/>
      <c r="AC11" s="6"/>
      <c r="AD11" s="6"/>
    </row>
    <row r="12" spans="1:30" ht="16.5" customHeight="1" x14ac:dyDescent="0.2">
      <c r="A12" s="11"/>
      <c r="B12" s="1207" t="s">
        <v>13</v>
      </c>
      <c r="C12" s="1208"/>
      <c r="D12" s="1209"/>
      <c r="E12" s="1355">
        <f>E11/E10*100</f>
        <v>88.358778625954187</v>
      </c>
      <c r="F12" s="1356"/>
      <c r="G12" s="15">
        <f>G11/G10*100</f>
        <v>91.098484848484844</v>
      </c>
      <c r="H12" s="139">
        <f>H11/H10*100</f>
        <v>88.446215139442231</v>
      </c>
      <c r="I12" s="139">
        <f>I11/I10*100</f>
        <v>86.36363636363636</v>
      </c>
      <c r="J12" s="8"/>
      <c r="K12" s="8"/>
      <c r="L12" s="13"/>
      <c r="W12" s="276"/>
      <c r="X12" s="1130"/>
      <c r="Y12" s="1130"/>
      <c r="Z12" s="1130"/>
      <c r="AA12" s="1130"/>
      <c r="AB12" s="1130"/>
      <c r="AC12" s="6"/>
      <c r="AD12" s="6"/>
    </row>
    <row r="13" spans="1:30" ht="16.5" customHeight="1" x14ac:dyDescent="0.2">
      <c r="A13" s="11"/>
      <c r="B13" s="43"/>
      <c r="C13" s="8"/>
      <c r="D13" s="8"/>
      <c r="E13" s="8"/>
      <c r="F13" s="8"/>
      <c r="G13" s="8"/>
      <c r="H13" s="12"/>
      <c r="I13" s="12"/>
      <c r="J13" s="12"/>
      <c r="K13" s="8"/>
      <c r="L13" s="13"/>
      <c r="W13" s="276"/>
      <c r="X13" s="1130"/>
      <c r="Y13" s="1130"/>
      <c r="Z13" s="1130"/>
      <c r="AA13" s="1130"/>
      <c r="AB13" s="1130"/>
      <c r="AC13" s="6"/>
      <c r="AD13" s="6"/>
    </row>
    <row r="14" spans="1:30" ht="16.5" customHeight="1" x14ac:dyDescent="0.2">
      <c r="A14" s="11"/>
      <c r="B14" s="1212"/>
      <c r="C14" s="1212"/>
      <c r="D14" s="1212"/>
      <c r="E14" s="1212"/>
      <c r="F14" s="1212"/>
      <c r="G14" s="1212"/>
      <c r="H14" s="1212"/>
      <c r="I14" s="1212"/>
      <c r="J14" s="277" t="s">
        <v>14</v>
      </c>
      <c r="K14" s="277" t="s">
        <v>10</v>
      </c>
      <c r="L14" s="277" t="s">
        <v>15</v>
      </c>
      <c r="W14" s="6"/>
      <c r="X14" s="6"/>
      <c r="Y14" s="6"/>
      <c r="Z14" s="6"/>
      <c r="AA14" s="6"/>
      <c r="AB14" s="6"/>
      <c r="AC14" s="6"/>
      <c r="AD14" s="6"/>
    </row>
    <row r="15" spans="1:30" ht="16.5" customHeight="1" x14ac:dyDescent="0.2">
      <c r="A15" s="11"/>
      <c r="B15" s="1213" t="s">
        <v>16</v>
      </c>
      <c r="C15" s="1213"/>
      <c r="D15" s="1213"/>
      <c r="E15" s="1213"/>
      <c r="F15" s="1213"/>
      <c r="G15" s="1213"/>
      <c r="H15" s="1213"/>
      <c r="I15" s="1213"/>
      <c r="J15" s="17">
        <v>84.4</v>
      </c>
      <c r="K15" s="17">
        <v>83.5</v>
      </c>
      <c r="L15" s="140">
        <f>J15-K15</f>
        <v>0.90000000000000568</v>
      </c>
      <c r="W15" s="6"/>
      <c r="X15" s="6"/>
      <c r="Y15" s="6"/>
      <c r="Z15" s="6"/>
      <c r="AA15" s="6"/>
      <c r="AB15" s="6"/>
      <c r="AC15" s="6"/>
      <c r="AD15" s="6"/>
    </row>
    <row r="16" spans="1:30" ht="16.5" customHeight="1" x14ac:dyDescent="0.2">
      <c r="A16" s="19"/>
      <c r="B16" s="1198" t="s">
        <v>17</v>
      </c>
      <c r="C16" s="1198"/>
      <c r="D16" s="1198"/>
      <c r="E16" s="1198"/>
      <c r="F16" s="1198"/>
      <c r="G16" s="1198"/>
      <c r="H16" s="1198"/>
      <c r="I16" s="1198"/>
      <c r="J16" s="17">
        <v>4.2</v>
      </c>
      <c r="K16" s="17">
        <v>4.3</v>
      </c>
      <c r="L16" s="140">
        <f>J16-K16</f>
        <v>-9.9999999999999645E-2</v>
      </c>
      <c r="W16" s="6"/>
      <c r="X16" s="6"/>
      <c r="Y16" s="6"/>
      <c r="Z16" s="6"/>
      <c r="AA16" s="6"/>
      <c r="AB16" s="6"/>
      <c r="AC16" s="6"/>
      <c r="AD16" s="6"/>
    </row>
    <row r="17" spans="1:30" s="21" customFormat="1" ht="16.5" customHeight="1" x14ac:dyDescent="0.2">
      <c r="A17" s="20" t="s">
        <v>18</v>
      </c>
      <c r="B17" s="1085" t="s">
        <v>19</v>
      </c>
      <c r="C17" s="1086"/>
      <c r="D17" s="1347" t="s">
        <v>543</v>
      </c>
      <c r="E17" s="1348"/>
      <c r="F17" s="1348"/>
      <c r="G17" s="1348"/>
      <c r="H17" s="1348"/>
      <c r="I17" s="1348"/>
      <c r="J17" s="1348"/>
      <c r="K17" s="1348"/>
      <c r="L17" s="1349"/>
      <c r="W17" s="22"/>
      <c r="X17" s="22"/>
      <c r="Y17" s="22"/>
      <c r="Z17" s="22"/>
      <c r="AA17" s="22"/>
      <c r="AB17" s="22"/>
      <c r="AC17" s="22"/>
      <c r="AD17" s="22"/>
    </row>
    <row r="18" spans="1:30" s="21" customFormat="1" ht="42" customHeight="1" x14ac:dyDescent="0.2">
      <c r="A18" s="26"/>
      <c r="B18" s="1171" t="s">
        <v>20</v>
      </c>
      <c r="C18" s="1172"/>
      <c r="D18" s="1350"/>
      <c r="E18" s="1351"/>
      <c r="F18" s="1351"/>
      <c r="G18" s="1351"/>
      <c r="H18" s="1351"/>
      <c r="I18" s="1351"/>
      <c r="J18" s="1351"/>
      <c r="K18" s="1351"/>
      <c r="L18" s="1352"/>
      <c r="M18" s="1"/>
      <c r="N18" s="1"/>
      <c r="O18" s="1"/>
      <c r="P18" s="1"/>
      <c r="Q18" s="1"/>
      <c r="R18" s="1"/>
      <c r="S18" s="1"/>
      <c r="T18" s="1"/>
      <c r="U18" s="1"/>
      <c r="V18" s="1"/>
      <c r="W18" s="276"/>
      <c r="X18" s="1130"/>
      <c r="Y18" s="1130"/>
      <c r="Z18" s="1130"/>
      <c r="AA18" s="1130"/>
      <c r="AB18" s="1130"/>
      <c r="AC18" s="6"/>
      <c r="AD18" s="6"/>
    </row>
    <row r="19" spans="1:30" s="21" customFormat="1" ht="16.5" customHeight="1" x14ac:dyDescent="0.2">
      <c r="A19" s="27" t="s">
        <v>21</v>
      </c>
      <c r="B19" s="1178" t="s">
        <v>22</v>
      </c>
      <c r="C19" s="1178"/>
      <c r="D19" s="1343"/>
      <c r="E19" s="1344"/>
      <c r="F19" s="1345"/>
      <c r="G19" s="277" t="s">
        <v>23</v>
      </c>
      <c r="H19" s="141" t="s">
        <v>544</v>
      </c>
      <c r="I19" s="1346" t="s">
        <v>24</v>
      </c>
      <c r="J19" s="1346"/>
      <c r="K19" s="1346"/>
      <c r="L19" s="1346"/>
      <c r="M19" s="1"/>
      <c r="N19" s="1"/>
      <c r="O19" s="1"/>
      <c r="P19" s="1"/>
      <c r="Q19" s="1"/>
      <c r="R19" s="1"/>
      <c r="S19" s="1"/>
      <c r="T19" s="1"/>
      <c r="U19" s="1"/>
      <c r="V19" s="1"/>
      <c r="W19" s="276"/>
      <c r="X19" s="1130"/>
      <c r="Y19" s="1130"/>
      <c r="Z19" s="1130"/>
      <c r="AA19" s="1130"/>
      <c r="AB19" s="1130"/>
      <c r="AC19" s="6"/>
      <c r="AD19" s="6"/>
    </row>
    <row r="20" spans="1:30" s="21" customFormat="1" ht="32.4" customHeight="1" x14ac:dyDescent="0.2">
      <c r="A20" s="29" t="s">
        <v>25</v>
      </c>
      <c r="B20" s="1168" t="s">
        <v>26</v>
      </c>
      <c r="C20" s="1169"/>
      <c r="D20" s="1169"/>
      <c r="E20" s="1169"/>
      <c r="F20" s="1169"/>
      <c r="G20" s="1170"/>
      <c r="H20" s="319" t="s">
        <v>27</v>
      </c>
      <c r="I20" s="1168" t="s">
        <v>28</v>
      </c>
      <c r="J20" s="1169"/>
      <c r="K20" s="1169"/>
      <c r="L20" s="1170"/>
      <c r="M20" s="1"/>
      <c r="N20" s="1"/>
      <c r="O20" s="1"/>
      <c r="P20" s="1"/>
      <c r="Q20" s="1"/>
      <c r="R20" s="1"/>
      <c r="S20" s="1"/>
      <c r="T20" s="1"/>
      <c r="U20" s="1"/>
      <c r="V20" s="1"/>
      <c r="W20" s="276"/>
      <c r="X20" s="1130"/>
      <c r="Y20" s="1130"/>
      <c r="Z20" s="1130"/>
      <c r="AA20" s="1130"/>
      <c r="AB20" s="1130"/>
      <c r="AC20" s="6"/>
      <c r="AD20" s="6"/>
    </row>
    <row r="21" spans="1:30" ht="16.5" customHeight="1" x14ac:dyDescent="0.2">
      <c r="A21" s="16"/>
      <c r="B21" s="30" t="s">
        <v>29</v>
      </c>
      <c r="C21" s="1338" t="s">
        <v>45</v>
      </c>
      <c r="D21" s="1338"/>
      <c r="E21" s="1338"/>
      <c r="F21" s="1338"/>
      <c r="G21" s="1339"/>
      <c r="H21" s="142"/>
      <c r="I21" s="1340"/>
      <c r="J21" s="1341"/>
      <c r="K21" s="1341"/>
      <c r="L21" s="1342"/>
      <c r="W21" s="276"/>
      <c r="X21" s="1130"/>
      <c r="Y21" s="1130"/>
      <c r="Z21" s="1130"/>
      <c r="AA21" s="1130"/>
      <c r="AB21" s="1130"/>
      <c r="AC21" s="6"/>
      <c r="AD21" s="6"/>
    </row>
    <row r="22" spans="1:30" ht="16.5" customHeight="1" x14ac:dyDescent="0.2">
      <c r="A22" s="16"/>
      <c r="B22" s="16" t="s">
        <v>33</v>
      </c>
      <c r="C22" s="1328" t="s">
        <v>314</v>
      </c>
      <c r="D22" s="1328"/>
      <c r="E22" s="1328"/>
      <c r="F22" s="1328"/>
      <c r="G22" s="1329"/>
      <c r="H22" s="142" t="s">
        <v>63</v>
      </c>
      <c r="I22" s="1318" t="s">
        <v>315</v>
      </c>
      <c r="J22" s="1319"/>
      <c r="K22" s="1319"/>
      <c r="L22" s="1320"/>
      <c r="W22" s="1166"/>
      <c r="X22" s="1167"/>
      <c r="Y22" s="1167"/>
      <c r="Z22" s="1167"/>
      <c r="AA22" s="1167"/>
      <c r="AB22" s="1167"/>
      <c r="AC22" s="6"/>
      <c r="AD22" s="6"/>
    </row>
    <row r="23" spans="1:30" ht="16.5" customHeight="1" x14ac:dyDescent="0.2">
      <c r="A23" s="16"/>
      <c r="B23" s="30"/>
      <c r="C23" s="1324" t="s">
        <v>316</v>
      </c>
      <c r="D23" s="1324"/>
      <c r="E23" s="1324"/>
      <c r="F23" s="1324"/>
      <c r="G23" s="1325"/>
      <c r="H23" s="142"/>
      <c r="I23" s="1318" t="s">
        <v>545</v>
      </c>
      <c r="J23" s="1319"/>
      <c r="K23" s="1319"/>
      <c r="L23" s="1320"/>
      <c r="W23" s="1167"/>
      <c r="X23" s="1167"/>
      <c r="Y23" s="1167"/>
      <c r="Z23" s="1167"/>
      <c r="AA23" s="1167"/>
      <c r="AB23" s="1167"/>
      <c r="AC23" s="6"/>
      <c r="AD23" s="6"/>
    </row>
    <row r="24" spans="1:30" ht="17.399999999999999" customHeight="1" x14ac:dyDescent="0.2">
      <c r="A24" s="16"/>
      <c r="B24" s="30"/>
      <c r="C24" s="1324"/>
      <c r="D24" s="1324"/>
      <c r="E24" s="1324"/>
      <c r="F24" s="1324"/>
      <c r="G24" s="1325"/>
      <c r="H24" s="143"/>
      <c r="I24" s="1318" t="s">
        <v>546</v>
      </c>
      <c r="J24" s="1319"/>
      <c r="K24" s="1319"/>
      <c r="L24" s="1320"/>
      <c r="R24" s="6"/>
      <c r="W24" s="6"/>
      <c r="X24" s="6"/>
      <c r="Y24" s="6"/>
      <c r="Z24" s="6"/>
      <c r="AA24" s="6"/>
      <c r="AB24" s="6"/>
      <c r="AC24" s="6"/>
      <c r="AD24" s="6"/>
    </row>
    <row r="25" spans="1:30" x14ac:dyDescent="0.2">
      <c r="A25" s="16"/>
      <c r="B25" s="30"/>
      <c r="C25" s="1333"/>
      <c r="D25" s="1333"/>
      <c r="E25" s="1333"/>
      <c r="F25" s="1333"/>
      <c r="G25" s="1334"/>
      <c r="H25" s="143"/>
      <c r="I25" s="1335"/>
      <c r="J25" s="1336"/>
      <c r="K25" s="1336"/>
      <c r="L25" s="1337"/>
      <c r="W25" s="6"/>
      <c r="X25" s="6"/>
      <c r="Y25" s="6"/>
      <c r="Z25" s="6"/>
      <c r="AA25" s="6"/>
      <c r="AB25" s="6"/>
      <c r="AC25" s="6"/>
      <c r="AD25" s="6"/>
    </row>
    <row r="26" spans="1:30" ht="16.5" customHeight="1" x14ac:dyDescent="0.2">
      <c r="A26" s="16"/>
      <c r="B26" s="16" t="s">
        <v>33</v>
      </c>
      <c r="C26" s="1328" t="s">
        <v>99</v>
      </c>
      <c r="D26" s="1328"/>
      <c r="E26" s="1328"/>
      <c r="F26" s="1328"/>
      <c r="G26" s="1329"/>
      <c r="H26" s="128" t="s">
        <v>49</v>
      </c>
      <c r="I26" s="1318" t="s">
        <v>547</v>
      </c>
      <c r="J26" s="1319"/>
      <c r="K26" s="1319"/>
      <c r="L26" s="1320"/>
      <c r="W26" s="6"/>
      <c r="X26" s="6"/>
      <c r="Y26" s="6"/>
      <c r="Z26" s="6"/>
      <c r="AA26" s="1135"/>
      <c r="AB26" s="1133"/>
      <c r="AC26" s="1133"/>
      <c r="AD26" s="1135"/>
    </row>
    <row r="27" spans="1:30" ht="16.5" customHeight="1" x14ac:dyDescent="0.2">
      <c r="A27" s="16"/>
      <c r="B27" s="30"/>
      <c r="C27" s="1324" t="s">
        <v>318</v>
      </c>
      <c r="D27" s="1324"/>
      <c r="E27" s="1324"/>
      <c r="F27" s="1324"/>
      <c r="G27" s="1325"/>
      <c r="H27" s="128"/>
      <c r="I27" s="1318" t="s">
        <v>317</v>
      </c>
      <c r="J27" s="1319"/>
      <c r="K27" s="1319"/>
      <c r="L27" s="1320"/>
      <c r="W27" s="6"/>
      <c r="X27" s="6"/>
      <c r="Y27" s="6"/>
      <c r="Z27" s="6"/>
      <c r="AA27" s="1135"/>
      <c r="AB27" s="1133"/>
      <c r="AC27" s="1133"/>
      <c r="AD27" s="1135"/>
    </row>
    <row r="28" spans="1:30" ht="16.5" customHeight="1" x14ac:dyDescent="0.2">
      <c r="A28" s="16"/>
      <c r="B28" s="30"/>
      <c r="C28" s="1324"/>
      <c r="D28" s="1324"/>
      <c r="E28" s="1324"/>
      <c r="F28" s="1324"/>
      <c r="G28" s="1325"/>
      <c r="H28" s="128"/>
      <c r="I28" s="1318" t="s">
        <v>319</v>
      </c>
      <c r="J28" s="1326"/>
      <c r="K28" s="1326"/>
      <c r="L28" s="1320"/>
      <c r="W28" s="6"/>
      <c r="X28" s="6"/>
      <c r="Y28" s="6"/>
      <c r="Z28" s="6"/>
      <c r="AA28" s="1135"/>
      <c r="AB28" s="1133"/>
      <c r="AC28" s="1133"/>
      <c r="AD28" s="1135"/>
    </row>
    <row r="29" spans="1:30" x14ac:dyDescent="0.2">
      <c r="A29" s="16"/>
      <c r="B29" s="30"/>
      <c r="C29" s="291"/>
      <c r="D29" s="291"/>
      <c r="E29" s="291"/>
      <c r="F29" s="291"/>
      <c r="G29" s="292"/>
      <c r="H29" s="128"/>
      <c r="I29" s="1318" t="s">
        <v>320</v>
      </c>
      <c r="J29" s="1326"/>
      <c r="K29" s="1326"/>
      <c r="L29" s="1320"/>
      <c r="W29" s="6"/>
      <c r="X29" s="6"/>
      <c r="Y29" s="6"/>
      <c r="Z29" s="6"/>
      <c r="AA29" s="280"/>
      <c r="AB29" s="279"/>
      <c r="AC29" s="279"/>
      <c r="AD29" s="280"/>
    </row>
    <row r="30" spans="1:30" ht="16.5" customHeight="1" x14ac:dyDescent="0.2">
      <c r="A30" s="16"/>
      <c r="B30" s="30"/>
      <c r="C30" s="291"/>
      <c r="D30" s="291"/>
      <c r="E30" s="291"/>
      <c r="F30" s="291"/>
      <c r="G30" s="292"/>
      <c r="H30" s="128"/>
      <c r="I30" s="1318" t="s">
        <v>321</v>
      </c>
      <c r="J30" s="1326"/>
      <c r="K30" s="1326"/>
      <c r="L30" s="1320"/>
      <c r="W30" s="6"/>
      <c r="X30" s="6"/>
      <c r="Y30" s="6"/>
      <c r="Z30" s="6"/>
      <c r="AA30" s="280"/>
      <c r="AB30" s="279"/>
      <c r="AC30" s="279"/>
      <c r="AD30" s="280"/>
    </row>
    <row r="31" spans="1:30" ht="16.5" customHeight="1" x14ac:dyDescent="0.2">
      <c r="A31" s="16"/>
      <c r="B31" s="30"/>
      <c r="C31" s="1333"/>
      <c r="D31" s="1333"/>
      <c r="E31" s="1333"/>
      <c r="F31" s="1333"/>
      <c r="G31" s="1334"/>
      <c r="H31" s="143"/>
      <c r="I31" s="1335"/>
      <c r="J31" s="1336"/>
      <c r="K31" s="1336"/>
      <c r="L31" s="1337"/>
    </row>
    <row r="32" spans="1:30" ht="16.5" customHeight="1" x14ac:dyDescent="0.2">
      <c r="A32" s="16"/>
      <c r="B32" s="16" t="s">
        <v>33</v>
      </c>
      <c r="C32" s="1328" t="s">
        <v>322</v>
      </c>
      <c r="D32" s="1328"/>
      <c r="E32" s="1328"/>
      <c r="F32" s="1328"/>
      <c r="G32" s="1329"/>
      <c r="H32" s="128" t="s">
        <v>47</v>
      </c>
      <c r="I32" s="1318" t="s">
        <v>323</v>
      </c>
      <c r="J32" s="1319"/>
      <c r="K32" s="1319"/>
      <c r="L32" s="1320"/>
      <c r="W32" s="6"/>
      <c r="X32" s="6"/>
      <c r="Y32" s="6"/>
      <c r="Z32" s="6"/>
      <c r="AA32" s="1135"/>
      <c r="AB32" s="1133"/>
      <c r="AC32" s="1133"/>
      <c r="AD32" s="1135"/>
    </row>
    <row r="33" spans="1:30" ht="16.5" customHeight="1" x14ac:dyDescent="0.2">
      <c r="A33" s="16"/>
      <c r="B33" s="30"/>
      <c r="C33" s="1324" t="s">
        <v>324</v>
      </c>
      <c r="D33" s="1324"/>
      <c r="E33" s="1324"/>
      <c r="F33" s="1324"/>
      <c r="G33" s="1325"/>
      <c r="H33" s="128"/>
      <c r="I33" s="1318" t="s">
        <v>325</v>
      </c>
      <c r="J33" s="1326"/>
      <c r="K33" s="1326"/>
      <c r="L33" s="1320"/>
      <c r="W33" s="6"/>
      <c r="X33" s="6"/>
      <c r="Y33" s="6"/>
      <c r="Z33" s="6"/>
      <c r="AA33" s="1135"/>
      <c r="AB33" s="1133"/>
      <c r="AC33" s="1133"/>
      <c r="AD33" s="1135"/>
    </row>
    <row r="34" spans="1:30" ht="16.5" customHeight="1" x14ac:dyDescent="0.2">
      <c r="A34" s="16"/>
      <c r="B34" s="30"/>
      <c r="C34" s="1324"/>
      <c r="D34" s="1324"/>
      <c r="E34" s="1324"/>
      <c r="F34" s="1324"/>
      <c r="G34" s="1325"/>
      <c r="H34" s="128"/>
      <c r="I34" s="1318"/>
      <c r="J34" s="1326"/>
      <c r="K34" s="1326"/>
      <c r="L34" s="1320"/>
      <c r="W34" s="6"/>
      <c r="X34" s="6"/>
      <c r="Y34" s="6"/>
      <c r="Z34" s="6"/>
      <c r="AA34" s="1135"/>
      <c r="AB34" s="1133"/>
      <c r="AC34" s="1133"/>
      <c r="AD34" s="1135"/>
    </row>
    <row r="35" spans="1:30" x14ac:dyDescent="0.2">
      <c r="A35" s="16"/>
      <c r="B35" s="30"/>
      <c r="C35" s="1333"/>
      <c r="D35" s="1333"/>
      <c r="E35" s="1333"/>
      <c r="F35" s="1333"/>
      <c r="G35" s="1334"/>
      <c r="H35" s="143"/>
      <c r="I35" s="1335"/>
      <c r="J35" s="1336"/>
      <c r="K35" s="1336"/>
      <c r="L35" s="1337"/>
    </row>
    <row r="36" spans="1:30" ht="16.5" customHeight="1" x14ac:dyDescent="0.2">
      <c r="A36" s="16"/>
      <c r="B36" s="144" t="s">
        <v>33</v>
      </c>
      <c r="C36" s="1324" t="s">
        <v>326</v>
      </c>
      <c r="D36" s="1324"/>
      <c r="E36" s="1324"/>
      <c r="F36" s="1324"/>
      <c r="G36" s="1325"/>
      <c r="H36" s="128" t="s">
        <v>327</v>
      </c>
      <c r="I36" s="1318" t="s">
        <v>328</v>
      </c>
      <c r="J36" s="1319"/>
      <c r="K36" s="1319"/>
      <c r="L36" s="1320"/>
      <c r="W36" s="6"/>
      <c r="X36" s="6"/>
      <c r="Y36" s="6"/>
      <c r="Z36" s="6"/>
      <c r="AA36" s="1135"/>
      <c r="AB36" s="1133"/>
      <c r="AC36" s="1133"/>
      <c r="AD36" s="1135"/>
    </row>
    <row r="37" spans="1:30" ht="16.5" customHeight="1" x14ac:dyDescent="0.2">
      <c r="A37" s="16"/>
      <c r="B37" s="142"/>
      <c r="C37" s="1324" t="s">
        <v>329</v>
      </c>
      <c r="D37" s="1324"/>
      <c r="E37" s="1324"/>
      <c r="F37" s="1324"/>
      <c r="G37" s="1325"/>
      <c r="H37" s="128"/>
      <c r="I37" s="1318" t="s">
        <v>330</v>
      </c>
      <c r="J37" s="1326"/>
      <c r="K37" s="1326"/>
      <c r="L37" s="1320"/>
      <c r="W37" s="6"/>
      <c r="X37" s="6"/>
      <c r="Y37" s="6"/>
      <c r="Z37" s="6"/>
      <c r="AA37" s="1135"/>
      <c r="AB37" s="1133"/>
      <c r="AC37" s="1133"/>
      <c r="AD37" s="1135"/>
    </row>
    <row r="38" spans="1:30" ht="16.5" customHeight="1" x14ac:dyDescent="0.2">
      <c r="A38" s="16"/>
      <c r="B38" s="142"/>
      <c r="C38" s="1324"/>
      <c r="D38" s="1324"/>
      <c r="E38" s="1324"/>
      <c r="F38" s="1324"/>
      <c r="G38" s="1325"/>
      <c r="H38" s="128"/>
      <c r="I38" s="1318" t="s">
        <v>331</v>
      </c>
      <c r="J38" s="1326"/>
      <c r="K38" s="1326"/>
      <c r="L38" s="1320"/>
      <c r="W38" s="6"/>
      <c r="X38" s="6"/>
      <c r="Y38" s="6"/>
      <c r="Z38" s="6"/>
      <c r="AA38" s="1135"/>
      <c r="AB38" s="1133"/>
      <c r="AC38" s="1133"/>
      <c r="AD38" s="1135"/>
    </row>
    <row r="39" spans="1:30" x14ac:dyDescent="0.2">
      <c r="A39" s="16"/>
      <c r="B39" s="142"/>
      <c r="C39" s="291"/>
      <c r="D39" s="291"/>
      <c r="E39" s="291"/>
      <c r="F39" s="291"/>
      <c r="G39" s="292"/>
      <c r="H39" s="128"/>
      <c r="I39" s="1330" t="s">
        <v>548</v>
      </c>
      <c r="J39" s="1331"/>
      <c r="K39" s="1331"/>
      <c r="L39" s="1332"/>
      <c r="W39" s="6"/>
      <c r="X39" s="6"/>
      <c r="Y39" s="6"/>
      <c r="Z39" s="6"/>
      <c r="AA39" s="280"/>
      <c r="AB39" s="279"/>
      <c r="AC39" s="279"/>
      <c r="AD39" s="280"/>
    </row>
    <row r="40" spans="1:30" ht="16.5" customHeight="1" x14ac:dyDescent="0.2">
      <c r="A40" s="16"/>
      <c r="B40" s="142"/>
      <c r="C40" s="291"/>
      <c r="D40" s="291"/>
      <c r="E40" s="291"/>
      <c r="F40" s="291"/>
      <c r="G40" s="292"/>
      <c r="H40" s="128"/>
      <c r="I40" s="1318" t="s">
        <v>332</v>
      </c>
      <c r="J40" s="1319"/>
      <c r="K40" s="1319"/>
      <c r="L40" s="1320"/>
      <c r="W40" s="6"/>
      <c r="X40" s="6"/>
      <c r="Y40" s="6"/>
      <c r="Z40" s="6"/>
      <c r="AA40" s="280"/>
      <c r="AB40" s="279"/>
      <c r="AC40" s="279"/>
      <c r="AD40" s="280"/>
    </row>
    <row r="41" spans="1:30" ht="16.5" customHeight="1" x14ac:dyDescent="0.2">
      <c r="A41" s="16"/>
      <c r="B41" s="142"/>
      <c r="C41" s="291"/>
      <c r="D41" s="291"/>
      <c r="E41" s="291"/>
      <c r="F41" s="291"/>
      <c r="G41" s="292"/>
      <c r="H41" s="128"/>
      <c r="I41" s="1318" t="s">
        <v>333</v>
      </c>
      <c r="J41" s="1319"/>
      <c r="K41" s="1319"/>
      <c r="L41" s="1320"/>
      <c r="W41" s="6"/>
      <c r="X41" s="6"/>
      <c r="Y41" s="6"/>
      <c r="Z41" s="6"/>
      <c r="AA41" s="280"/>
      <c r="AB41" s="279"/>
      <c r="AC41" s="279"/>
      <c r="AD41" s="280"/>
    </row>
    <row r="42" spans="1:30" ht="16.5" customHeight="1" x14ac:dyDescent="0.2">
      <c r="A42" s="16"/>
      <c r="B42" s="142"/>
      <c r="C42" s="291"/>
      <c r="D42" s="291"/>
      <c r="E42" s="291"/>
      <c r="F42" s="291"/>
      <c r="G42" s="292"/>
      <c r="H42" s="128"/>
      <c r="I42" s="1330" t="s">
        <v>334</v>
      </c>
      <c r="J42" s="1331"/>
      <c r="K42" s="1331"/>
      <c r="L42" s="1332"/>
      <c r="W42" s="6"/>
      <c r="X42" s="6"/>
      <c r="Y42" s="6"/>
      <c r="Z42" s="6"/>
      <c r="AA42" s="280"/>
      <c r="AB42" s="279"/>
      <c r="AC42" s="279"/>
      <c r="AD42" s="280"/>
    </row>
    <row r="43" spans="1:30" ht="16.5" customHeight="1" x14ac:dyDescent="0.2">
      <c r="A43" s="16"/>
      <c r="B43" s="30"/>
      <c r="C43" s="294"/>
      <c r="D43" s="294"/>
      <c r="E43" s="294"/>
      <c r="F43" s="294"/>
      <c r="G43" s="295"/>
      <c r="H43" s="145"/>
      <c r="I43" s="296"/>
      <c r="J43" s="297"/>
      <c r="K43" s="297"/>
      <c r="L43" s="298"/>
      <c r="W43" s="6"/>
      <c r="X43" s="6"/>
      <c r="Y43" s="6"/>
      <c r="Z43" s="6"/>
      <c r="AA43" s="280"/>
      <c r="AB43" s="279"/>
      <c r="AC43" s="279"/>
      <c r="AD43" s="280"/>
    </row>
    <row r="44" spans="1:30" ht="16.5" customHeight="1" x14ac:dyDescent="0.2">
      <c r="A44" s="16"/>
      <c r="B44" s="144" t="s">
        <v>33</v>
      </c>
      <c r="C44" s="1328" t="s">
        <v>549</v>
      </c>
      <c r="D44" s="1328"/>
      <c r="E44" s="1328"/>
      <c r="F44" s="1328"/>
      <c r="G44" s="1329"/>
      <c r="H44" s="128" t="s">
        <v>74</v>
      </c>
      <c r="I44" s="1318" t="s">
        <v>550</v>
      </c>
      <c r="J44" s="1319"/>
      <c r="K44" s="1319"/>
      <c r="L44" s="1320"/>
      <c r="W44" s="6"/>
      <c r="X44" s="6"/>
      <c r="Y44" s="6"/>
      <c r="Z44" s="6"/>
      <c r="AA44" s="1135"/>
      <c r="AB44" s="1133"/>
      <c r="AC44" s="1133"/>
      <c r="AD44" s="1135"/>
    </row>
    <row r="45" spans="1:30" ht="16.5" customHeight="1" x14ac:dyDescent="0.2">
      <c r="A45" s="16"/>
      <c r="B45" s="142"/>
      <c r="C45" s="1324" t="s">
        <v>551</v>
      </c>
      <c r="D45" s="1324"/>
      <c r="E45" s="1324"/>
      <c r="F45" s="1324"/>
      <c r="G45" s="1325"/>
      <c r="H45" s="128"/>
      <c r="I45" s="1318" t="s">
        <v>552</v>
      </c>
      <c r="J45" s="1326"/>
      <c r="K45" s="1326"/>
      <c r="L45" s="1320"/>
      <c r="W45" s="6"/>
      <c r="X45" s="6"/>
      <c r="Y45" s="6"/>
      <c r="Z45" s="6"/>
      <c r="AA45" s="1135"/>
      <c r="AB45" s="1133"/>
      <c r="AC45" s="1133"/>
      <c r="AD45" s="1135"/>
    </row>
    <row r="46" spans="1:30" ht="16.5" customHeight="1" x14ac:dyDescent="0.2">
      <c r="A46" s="16"/>
      <c r="B46" s="142"/>
      <c r="C46" s="1324"/>
      <c r="D46" s="1324"/>
      <c r="E46" s="1324"/>
      <c r="F46" s="1324"/>
      <c r="G46" s="1325"/>
      <c r="H46" s="128"/>
      <c r="I46" s="1318" t="s">
        <v>553</v>
      </c>
      <c r="J46" s="1326"/>
      <c r="K46" s="1326"/>
      <c r="L46" s="1320"/>
      <c r="W46" s="6"/>
      <c r="X46" s="6"/>
      <c r="Y46" s="6"/>
      <c r="Z46" s="6"/>
      <c r="AA46" s="1135"/>
      <c r="AB46" s="1133"/>
      <c r="AC46" s="1133"/>
      <c r="AD46" s="1135"/>
    </row>
    <row r="47" spans="1:30" x14ac:dyDescent="0.2">
      <c r="A47" s="16"/>
      <c r="B47" s="142"/>
      <c r="C47" s="291"/>
      <c r="D47" s="291"/>
      <c r="E47" s="291"/>
      <c r="F47" s="291"/>
      <c r="G47" s="292"/>
      <c r="H47" s="128"/>
      <c r="I47" s="1318" t="s">
        <v>554</v>
      </c>
      <c r="J47" s="1326"/>
      <c r="K47" s="1326"/>
      <c r="L47" s="1320"/>
      <c r="W47" s="6"/>
      <c r="X47" s="6"/>
      <c r="Y47" s="6"/>
      <c r="Z47" s="6"/>
      <c r="AA47" s="280"/>
      <c r="AB47" s="279"/>
      <c r="AC47" s="279"/>
      <c r="AD47" s="280"/>
    </row>
    <row r="48" spans="1:30" ht="16.5" customHeight="1" x14ac:dyDescent="0.2">
      <c r="A48" s="31"/>
      <c r="B48" s="146"/>
      <c r="C48" s="147"/>
      <c r="D48" s="147"/>
      <c r="E48" s="147"/>
      <c r="F48" s="147"/>
      <c r="G48" s="148"/>
      <c r="H48" s="149"/>
      <c r="I48" s="1321" t="s">
        <v>555</v>
      </c>
      <c r="J48" s="1327"/>
      <c r="K48" s="1327"/>
      <c r="L48" s="1323"/>
      <c r="W48" s="6"/>
      <c r="X48" s="6"/>
      <c r="Y48" s="6"/>
      <c r="Z48" s="6"/>
      <c r="AA48" s="280"/>
      <c r="AB48" s="279"/>
      <c r="AC48" s="279"/>
      <c r="AD48" s="280"/>
    </row>
    <row r="49" spans="1:30" ht="16.5" customHeight="1" x14ac:dyDescent="0.2">
      <c r="A49" s="16"/>
      <c r="B49" s="142"/>
      <c r="C49" s="291"/>
      <c r="D49" s="291"/>
      <c r="E49" s="291"/>
      <c r="F49" s="291"/>
      <c r="G49" s="292"/>
      <c r="H49" s="128"/>
      <c r="I49" s="289"/>
      <c r="J49" s="293"/>
      <c r="K49" s="293"/>
      <c r="L49" s="290"/>
      <c r="W49" s="6"/>
      <c r="X49" s="6"/>
      <c r="Y49" s="6"/>
      <c r="Z49" s="6"/>
      <c r="AA49" s="280"/>
      <c r="AB49" s="279"/>
      <c r="AC49" s="279"/>
      <c r="AD49" s="280"/>
    </row>
    <row r="50" spans="1:30" ht="16.5" customHeight="1" x14ac:dyDescent="0.2">
      <c r="A50" s="16"/>
      <c r="B50" s="144" t="s">
        <v>33</v>
      </c>
      <c r="C50" s="1328" t="s">
        <v>336</v>
      </c>
      <c r="D50" s="1328"/>
      <c r="E50" s="1328"/>
      <c r="F50" s="1328"/>
      <c r="G50" s="1329"/>
      <c r="H50" s="128" t="s">
        <v>371</v>
      </c>
      <c r="I50" s="1318" t="s">
        <v>556</v>
      </c>
      <c r="J50" s="1319"/>
      <c r="K50" s="1319"/>
      <c r="L50" s="1320"/>
      <c r="W50" s="6"/>
      <c r="X50" s="6"/>
      <c r="Y50" s="6"/>
      <c r="Z50" s="6"/>
      <c r="AA50" s="1135"/>
      <c r="AB50" s="1133"/>
      <c r="AC50" s="1133"/>
      <c r="AD50" s="1135"/>
    </row>
    <row r="51" spans="1:30" ht="16.5" customHeight="1" x14ac:dyDescent="0.2">
      <c r="A51" s="16"/>
      <c r="B51" s="142"/>
      <c r="C51" s="1324" t="s">
        <v>303</v>
      </c>
      <c r="D51" s="1324"/>
      <c r="E51" s="1324"/>
      <c r="F51" s="1324"/>
      <c r="G51" s="1325"/>
      <c r="H51" s="128"/>
      <c r="I51" s="1318" t="s">
        <v>557</v>
      </c>
      <c r="J51" s="1326"/>
      <c r="K51" s="1326"/>
      <c r="L51" s="1320"/>
      <c r="W51" s="6"/>
      <c r="X51" s="6"/>
      <c r="Y51" s="6"/>
      <c r="Z51" s="6"/>
      <c r="AA51" s="1135"/>
      <c r="AB51" s="1133"/>
      <c r="AC51" s="1133"/>
      <c r="AD51" s="1135"/>
    </row>
    <row r="52" spans="1:30" ht="16.5" customHeight="1" x14ac:dyDescent="0.2">
      <c r="A52" s="16"/>
      <c r="B52" s="142"/>
      <c r="C52" s="1324" t="s">
        <v>337</v>
      </c>
      <c r="D52" s="1324"/>
      <c r="E52" s="1324"/>
      <c r="F52" s="1324"/>
      <c r="G52" s="1325"/>
      <c r="H52" s="128"/>
      <c r="I52" s="1318" t="s">
        <v>558</v>
      </c>
      <c r="J52" s="1326"/>
      <c r="K52" s="1326"/>
      <c r="L52" s="1320"/>
      <c r="W52" s="6"/>
      <c r="X52" s="6"/>
      <c r="Y52" s="6"/>
      <c r="Z52" s="6"/>
      <c r="AA52" s="1135"/>
      <c r="AB52" s="1133"/>
      <c r="AC52" s="1133"/>
      <c r="AD52" s="1135"/>
    </row>
    <row r="53" spans="1:30" x14ac:dyDescent="0.2">
      <c r="A53" s="16"/>
      <c r="B53" s="142"/>
      <c r="C53" s="291"/>
      <c r="D53" s="291"/>
      <c r="E53" s="291"/>
      <c r="F53" s="291"/>
      <c r="G53" s="292"/>
      <c r="H53" s="128"/>
      <c r="I53" s="1318" t="s">
        <v>559</v>
      </c>
      <c r="J53" s="1319"/>
      <c r="K53" s="1319"/>
      <c r="L53" s="1320"/>
      <c r="W53" s="6"/>
      <c r="X53" s="6"/>
      <c r="Y53" s="6"/>
      <c r="Z53" s="6"/>
      <c r="AA53" s="280"/>
      <c r="AB53" s="279"/>
      <c r="AC53" s="279"/>
      <c r="AD53" s="280"/>
    </row>
    <row r="54" spans="1:30" ht="16.5" customHeight="1" x14ac:dyDescent="0.2">
      <c r="A54" s="16"/>
      <c r="B54" s="142"/>
      <c r="C54" s="291"/>
      <c r="D54" s="291"/>
      <c r="E54" s="291"/>
      <c r="F54" s="291"/>
      <c r="G54" s="292"/>
      <c r="H54" s="128"/>
      <c r="I54" s="1318" t="s">
        <v>560</v>
      </c>
      <c r="J54" s="1319"/>
      <c r="K54" s="1319"/>
      <c r="L54" s="1320"/>
      <c r="W54" s="6"/>
      <c r="X54" s="6"/>
      <c r="Y54" s="6"/>
      <c r="Z54" s="6"/>
      <c r="AA54" s="280"/>
      <c r="AB54" s="279"/>
      <c r="AC54" s="279"/>
      <c r="AD54" s="280"/>
    </row>
    <row r="55" spans="1:30" ht="16.5" customHeight="1" x14ac:dyDescent="0.2">
      <c r="A55" s="16"/>
      <c r="B55" s="142"/>
      <c r="C55" s="291"/>
      <c r="D55" s="291"/>
      <c r="E55" s="291"/>
      <c r="F55" s="291"/>
      <c r="G55" s="292"/>
      <c r="H55" s="128"/>
      <c r="I55" s="1318" t="s">
        <v>561</v>
      </c>
      <c r="J55" s="1319"/>
      <c r="K55" s="1319"/>
      <c r="L55" s="1320"/>
      <c r="W55" s="6"/>
      <c r="X55" s="6"/>
      <c r="Y55" s="6"/>
      <c r="Z55" s="6"/>
      <c r="AA55" s="280"/>
      <c r="AB55" s="279"/>
      <c r="AC55" s="279"/>
      <c r="AD55" s="280"/>
    </row>
    <row r="56" spans="1:30" ht="16.5" customHeight="1" x14ac:dyDescent="0.2">
      <c r="A56" s="16"/>
      <c r="B56" s="142"/>
      <c r="C56" s="291"/>
      <c r="D56" s="291"/>
      <c r="E56" s="291"/>
      <c r="F56" s="291"/>
      <c r="G56" s="292"/>
      <c r="H56" s="128"/>
      <c r="I56" s="1318" t="s">
        <v>562</v>
      </c>
      <c r="J56" s="1319"/>
      <c r="K56" s="1319"/>
      <c r="L56" s="1320"/>
      <c r="W56" s="6"/>
      <c r="X56" s="6"/>
      <c r="Y56" s="6"/>
      <c r="Z56" s="6"/>
      <c r="AA56" s="280"/>
      <c r="AB56" s="279"/>
      <c r="AC56" s="279"/>
      <c r="AD56" s="280"/>
    </row>
    <row r="57" spans="1:30" ht="16.5" customHeight="1" x14ac:dyDescent="0.2">
      <c r="A57" s="16"/>
      <c r="B57" s="142"/>
      <c r="C57" s="291"/>
      <c r="D57" s="291"/>
      <c r="E57" s="291"/>
      <c r="F57" s="291"/>
      <c r="G57" s="292"/>
      <c r="H57" s="128"/>
      <c r="I57" s="1318" t="s">
        <v>563</v>
      </c>
      <c r="J57" s="1319"/>
      <c r="K57" s="1319"/>
      <c r="L57" s="1320"/>
      <c r="W57" s="6"/>
      <c r="X57" s="6"/>
      <c r="Y57" s="6"/>
      <c r="Z57" s="6"/>
      <c r="AA57" s="280"/>
      <c r="AB57" s="279"/>
      <c r="AC57" s="279"/>
      <c r="AD57" s="280"/>
    </row>
    <row r="58" spans="1:30" ht="16.5" customHeight="1" x14ac:dyDescent="0.2">
      <c r="A58" s="16"/>
      <c r="B58" s="142"/>
      <c r="C58" s="291"/>
      <c r="D58" s="291"/>
      <c r="E58" s="291"/>
      <c r="F58" s="291"/>
      <c r="G58" s="292"/>
      <c r="H58" s="128"/>
      <c r="I58" s="1318" t="s">
        <v>564</v>
      </c>
      <c r="J58" s="1319"/>
      <c r="K58" s="1319"/>
      <c r="L58" s="1320"/>
      <c r="W58" s="6"/>
      <c r="X58" s="6"/>
      <c r="Y58" s="6"/>
      <c r="Z58" s="6"/>
      <c r="AA58" s="280"/>
      <c r="AB58" s="279"/>
      <c r="AC58" s="279"/>
      <c r="AD58" s="280"/>
    </row>
    <row r="59" spans="1:30" ht="16.5" customHeight="1" x14ac:dyDescent="0.2">
      <c r="A59" s="16"/>
      <c r="B59" s="142"/>
      <c r="C59" s="291"/>
      <c r="D59" s="291"/>
      <c r="E59" s="291"/>
      <c r="F59" s="291"/>
      <c r="G59" s="292"/>
      <c r="H59" s="128"/>
      <c r="I59" s="1318" t="s">
        <v>565</v>
      </c>
      <c r="J59" s="1319"/>
      <c r="K59" s="1319"/>
      <c r="L59" s="1320"/>
      <c r="W59" s="6"/>
      <c r="X59" s="6"/>
      <c r="Y59" s="6"/>
      <c r="Z59" s="6"/>
      <c r="AA59" s="280"/>
      <c r="AB59" s="279"/>
      <c r="AC59" s="279"/>
      <c r="AD59" s="280"/>
    </row>
    <row r="60" spans="1:30" ht="16.5" customHeight="1" x14ac:dyDescent="0.2">
      <c r="A60" s="31"/>
      <c r="B60" s="146"/>
      <c r="C60" s="147"/>
      <c r="D60" s="147"/>
      <c r="E60" s="147"/>
      <c r="F60" s="147"/>
      <c r="G60" s="148"/>
      <c r="H60" s="149"/>
      <c r="I60" s="1321"/>
      <c r="J60" s="1322"/>
      <c r="K60" s="1322"/>
      <c r="L60" s="1323"/>
      <c r="W60" s="6"/>
      <c r="X60" s="6"/>
      <c r="Y60" s="6"/>
      <c r="Z60" s="6"/>
      <c r="AA60" s="280"/>
      <c r="AB60" s="279"/>
      <c r="AC60" s="279"/>
      <c r="AD60" s="280"/>
    </row>
    <row r="61" spans="1:30" ht="16.5" customHeight="1" x14ac:dyDescent="0.2"/>
    <row r="62" spans="1:30" ht="16.5" customHeight="1" x14ac:dyDescent="0.2"/>
    <row r="63" spans="1:30" ht="16.5" customHeight="1" x14ac:dyDescent="0.2"/>
  </sheetData>
  <mergeCells count="110">
    <mergeCell ref="A1:L1"/>
    <mergeCell ref="A3:J3"/>
    <mergeCell ref="A5:L5"/>
    <mergeCell ref="B6:L6"/>
    <mergeCell ref="A7:L7"/>
    <mergeCell ref="B8:L8"/>
    <mergeCell ref="B12:D12"/>
    <mergeCell ref="E12:F12"/>
    <mergeCell ref="X12:AB12"/>
    <mergeCell ref="X13:AB13"/>
    <mergeCell ref="B14:I14"/>
    <mergeCell ref="B15:I15"/>
    <mergeCell ref="B9:D9"/>
    <mergeCell ref="E9:F9"/>
    <mergeCell ref="B10:D10"/>
    <mergeCell ref="E10:F10"/>
    <mergeCell ref="X10:AB10"/>
    <mergeCell ref="B11:D11"/>
    <mergeCell ref="E11:F11"/>
    <mergeCell ref="X11:AB11"/>
    <mergeCell ref="B19:C19"/>
    <mergeCell ref="D19:F19"/>
    <mergeCell ref="I19:L19"/>
    <mergeCell ref="X19:AB19"/>
    <mergeCell ref="B20:G20"/>
    <mergeCell ref="I20:L20"/>
    <mergeCell ref="X20:AB20"/>
    <mergeCell ref="B16:I16"/>
    <mergeCell ref="B17:C17"/>
    <mergeCell ref="D17:L17"/>
    <mergeCell ref="B18:C18"/>
    <mergeCell ref="D18:L18"/>
    <mergeCell ref="X18:AB18"/>
    <mergeCell ref="C24:G24"/>
    <mergeCell ref="I24:L24"/>
    <mergeCell ref="C25:G25"/>
    <mergeCell ref="I25:L25"/>
    <mergeCell ref="C26:G26"/>
    <mergeCell ref="I26:L26"/>
    <mergeCell ref="C21:G21"/>
    <mergeCell ref="I21:L21"/>
    <mergeCell ref="X21:AB21"/>
    <mergeCell ref="C22:G22"/>
    <mergeCell ref="I22:L22"/>
    <mergeCell ref="W22:AB23"/>
    <mergeCell ref="C23:G23"/>
    <mergeCell ref="I23:L23"/>
    <mergeCell ref="I29:L29"/>
    <mergeCell ref="I30:L30"/>
    <mergeCell ref="C31:G31"/>
    <mergeCell ref="I31:L31"/>
    <mergeCell ref="C32:G32"/>
    <mergeCell ref="I32:L32"/>
    <mergeCell ref="AA26:AD26"/>
    <mergeCell ref="C27:G27"/>
    <mergeCell ref="I27:L27"/>
    <mergeCell ref="AA27:AD27"/>
    <mergeCell ref="C28:G28"/>
    <mergeCell ref="I28:L28"/>
    <mergeCell ref="AA28:AD28"/>
    <mergeCell ref="C35:G35"/>
    <mergeCell ref="I35:L35"/>
    <mergeCell ref="C36:G36"/>
    <mergeCell ref="I36:L36"/>
    <mergeCell ref="AA36:AD36"/>
    <mergeCell ref="C37:G37"/>
    <mergeCell ref="I37:L37"/>
    <mergeCell ref="AA37:AD37"/>
    <mergeCell ref="AA32:AD32"/>
    <mergeCell ref="C33:G33"/>
    <mergeCell ref="I33:L33"/>
    <mergeCell ref="AA33:AD33"/>
    <mergeCell ref="C34:G34"/>
    <mergeCell ref="I34:L34"/>
    <mergeCell ref="AA34:AD34"/>
    <mergeCell ref="I42:L42"/>
    <mergeCell ref="C44:G44"/>
    <mergeCell ref="I44:L44"/>
    <mergeCell ref="AA44:AD44"/>
    <mergeCell ref="C45:G45"/>
    <mergeCell ref="I45:L45"/>
    <mergeCell ref="AA45:AD45"/>
    <mergeCell ref="C38:G38"/>
    <mergeCell ref="I38:L38"/>
    <mergeCell ref="AA38:AD38"/>
    <mergeCell ref="I39:L39"/>
    <mergeCell ref="I40:L40"/>
    <mergeCell ref="I41:L41"/>
    <mergeCell ref="AA51:AD51"/>
    <mergeCell ref="C52:G52"/>
    <mergeCell ref="I52:L52"/>
    <mergeCell ref="AA52:AD52"/>
    <mergeCell ref="C46:G46"/>
    <mergeCell ref="I46:L46"/>
    <mergeCell ref="AA46:AD46"/>
    <mergeCell ref="I47:L47"/>
    <mergeCell ref="I48:L48"/>
    <mergeCell ref="C50:G50"/>
    <mergeCell ref="I50:L50"/>
    <mergeCell ref="AA50:AD50"/>
    <mergeCell ref="I59:L59"/>
    <mergeCell ref="I60:L60"/>
    <mergeCell ref="I53:L53"/>
    <mergeCell ref="I54:L54"/>
    <mergeCell ref="I55:L55"/>
    <mergeCell ref="I56:L56"/>
    <mergeCell ref="I57:L57"/>
    <mergeCell ref="I58:L58"/>
    <mergeCell ref="C51:G51"/>
    <mergeCell ref="I51:L51"/>
  </mergeCells>
  <phoneticPr fontId="3"/>
  <pageMargins left="0.59055118110236227" right="0.59055118110236227" top="0.59055118110236227" bottom="0.59055118110236227" header="0.51181102362204722" footer="0.31496062992125984"/>
  <pageSetup paperSize="9" scale="96" fitToHeight="0" orientation="portrait" r:id="rId1"/>
  <headerFooter alignWithMargins="0"/>
  <rowBreaks count="1" manualBreakCount="1">
    <brk id="48"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M43"/>
  <sheetViews>
    <sheetView view="pageBreakPreview" zoomScaleNormal="130" zoomScaleSheetLayoutView="100" workbookViewId="0">
      <selection activeCell="AC36" sqref="AC36"/>
    </sheetView>
  </sheetViews>
  <sheetFormatPr defaultColWidth="9" defaultRowHeight="13.2" x14ac:dyDescent="0.2"/>
  <cols>
    <col min="1" max="1" width="17.6640625" style="1" customWidth="1"/>
    <col min="2" max="5" width="3.33203125" style="1" customWidth="1"/>
    <col min="6" max="6" width="6.33203125" style="1" customWidth="1"/>
    <col min="7" max="12" width="9.109375" style="1" customWidth="1"/>
    <col min="13" max="21" width="2.77734375" style="1" customWidth="1"/>
    <col min="22" max="16384" width="9" style="1"/>
  </cols>
  <sheetData>
    <row r="1" spans="1:13" ht="18" customHeight="1" x14ac:dyDescent="0.2">
      <c r="A1" s="1060" t="s">
        <v>338</v>
      </c>
      <c r="B1" s="1060"/>
      <c r="C1" s="1060"/>
      <c r="D1" s="1060"/>
      <c r="E1" s="1060"/>
      <c r="F1" s="1060"/>
      <c r="G1" s="1060"/>
      <c r="H1" s="1060"/>
      <c r="I1" s="1060"/>
      <c r="J1" s="1060"/>
      <c r="K1" s="1060"/>
      <c r="L1" s="1060"/>
    </row>
    <row r="2" spans="1:13" ht="15" customHeight="1" x14ac:dyDescent="0.2"/>
    <row r="3" spans="1:13" ht="18" customHeight="1" x14ac:dyDescent="0.2">
      <c r="A3" s="1219" t="s">
        <v>339</v>
      </c>
      <c r="B3" s="1219"/>
      <c r="C3" s="1219"/>
      <c r="D3" s="1219"/>
      <c r="E3" s="1219"/>
      <c r="F3" s="1219"/>
      <c r="G3" s="1219"/>
      <c r="H3" s="1219"/>
      <c r="I3" s="1219"/>
      <c r="J3" s="1219"/>
      <c r="K3" s="2"/>
      <c r="L3" s="3"/>
    </row>
    <row r="4" spans="1:13" ht="15" customHeight="1" x14ac:dyDescent="0.2"/>
    <row r="5" spans="1:13" ht="16.5" customHeight="1" x14ac:dyDescent="0.2">
      <c r="A5" s="1062" t="s">
        <v>2</v>
      </c>
      <c r="B5" s="1063"/>
      <c r="C5" s="1063"/>
      <c r="D5" s="1063"/>
      <c r="E5" s="1063"/>
      <c r="F5" s="1063"/>
      <c r="G5" s="1063"/>
      <c r="H5" s="1063"/>
      <c r="I5" s="1063"/>
      <c r="J5" s="1063"/>
      <c r="K5" s="1063"/>
      <c r="L5" s="1064"/>
    </row>
    <row r="6" spans="1:13" ht="27.6" customHeight="1" x14ac:dyDescent="0.2">
      <c r="A6" s="150" t="s">
        <v>3</v>
      </c>
      <c r="B6" s="1404" t="s">
        <v>340</v>
      </c>
      <c r="C6" s="1405"/>
      <c r="D6" s="1405"/>
      <c r="E6" s="1405"/>
      <c r="F6" s="1405"/>
      <c r="G6" s="1405"/>
      <c r="H6" s="1405"/>
      <c r="I6" s="1405"/>
      <c r="J6" s="1405"/>
      <c r="K6" s="1405"/>
      <c r="L6" s="1406"/>
      <c r="M6" s="1" t="s">
        <v>5</v>
      </c>
    </row>
    <row r="7" spans="1:13" ht="16.5" customHeight="1" x14ac:dyDescent="0.2">
      <c r="A7" s="1220" t="s">
        <v>6</v>
      </c>
      <c r="B7" s="1221"/>
      <c r="C7" s="1221"/>
      <c r="D7" s="1221"/>
      <c r="E7" s="1221"/>
      <c r="F7" s="1221"/>
      <c r="G7" s="1221"/>
      <c r="H7" s="1221"/>
      <c r="I7" s="1221"/>
      <c r="J7" s="1221"/>
      <c r="K7" s="1221"/>
      <c r="L7" s="1222"/>
    </row>
    <row r="8" spans="1:13" ht="27" customHeight="1" x14ac:dyDescent="0.2">
      <c r="A8" s="1395" t="s">
        <v>7</v>
      </c>
      <c r="B8" s="1396" t="s">
        <v>341</v>
      </c>
      <c r="C8" s="1397"/>
      <c r="D8" s="1398" t="s">
        <v>342</v>
      </c>
      <c r="E8" s="1398"/>
      <c r="F8" s="1398"/>
      <c r="G8" s="1398"/>
      <c r="H8" s="1398"/>
      <c r="I8" s="1398"/>
      <c r="J8" s="1398"/>
      <c r="K8" s="1398"/>
      <c r="L8" s="1399"/>
    </row>
    <row r="9" spans="1:13" ht="38.4" customHeight="1" x14ac:dyDescent="0.2">
      <c r="A9" s="1395"/>
      <c r="B9" s="1400" t="s">
        <v>343</v>
      </c>
      <c r="C9" s="1401"/>
      <c r="D9" s="1402" t="s">
        <v>344</v>
      </c>
      <c r="E9" s="1402"/>
      <c r="F9" s="1402"/>
      <c r="G9" s="1402"/>
      <c r="H9" s="1402"/>
      <c r="I9" s="1402"/>
      <c r="J9" s="1402"/>
      <c r="K9" s="1402"/>
      <c r="L9" s="1403"/>
    </row>
    <row r="10" spans="1:13" ht="15" customHeight="1" x14ac:dyDescent="0.2">
      <c r="A10" s="1379" t="s">
        <v>8</v>
      </c>
      <c r="B10" s="1214"/>
      <c r="C10" s="1215"/>
      <c r="D10" s="1216"/>
      <c r="E10" s="1168" t="s">
        <v>9</v>
      </c>
      <c r="F10" s="1170"/>
      <c r="G10" s="277" t="s">
        <v>10</v>
      </c>
      <c r="H10" s="277" t="s">
        <v>148</v>
      </c>
      <c r="I10" s="272" t="s">
        <v>149</v>
      </c>
      <c r="J10" s="76"/>
      <c r="K10" s="40"/>
      <c r="L10" s="10"/>
    </row>
    <row r="11" spans="1:13" ht="15" customHeight="1" x14ac:dyDescent="0.2">
      <c r="A11" s="1380"/>
      <c r="B11" s="1168" t="s">
        <v>11</v>
      </c>
      <c r="C11" s="1169"/>
      <c r="D11" s="1170"/>
      <c r="E11" s="1382">
        <f>H11+I11</f>
        <v>270</v>
      </c>
      <c r="F11" s="1382"/>
      <c r="G11" s="308">
        <v>296</v>
      </c>
      <c r="H11" s="308">
        <v>267</v>
      </c>
      <c r="I11" s="273">
        <v>3</v>
      </c>
      <c r="J11" s="78"/>
      <c r="K11" s="8"/>
      <c r="L11" s="13"/>
    </row>
    <row r="12" spans="1:13" ht="15" customHeight="1" x14ac:dyDescent="0.2">
      <c r="A12" s="1380"/>
      <c r="B12" s="1168" t="s">
        <v>12</v>
      </c>
      <c r="C12" s="1169"/>
      <c r="D12" s="1170"/>
      <c r="E12" s="1382">
        <v>236</v>
      </c>
      <c r="F12" s="1382"/>
      <c r="G12" s="308">
        <v>273</v>
      </c>
      <c r="H12" s="308">
        <v>233</v>
      </c>
      <c r="I12" s="273">
        <v>3</v>
      </c>
      <c r="J12" s="78"/>
      <c r="K12" s="8"/>
      <c r="L12" s="13"/>
    </row>
    <row r="13" spans="1:13" ht="15" customHeight="1" x14ac:dyDescent="0.2">
      <c r="A13" s="1380"/>
      <c r="B13" s="1207" t="s">
        <v>13</v>
      </c>
      <c r="C13" s="1208"/>
      <c r="D13" s="1209"/>
      <c r="E13" s="1383">
        <f>E12/E11*100</f>
        <v>87.407407407407405</v>
      </c>
      <c r="F13" s="1384"/>
      <c r="G13" s="15">
        <f>100*(G12/G11)</f>
        <v>92.229729729729726</v>
      </c>
      <c r="H13" s="15">
        <f>H12/H11*100</f>
        <v>87.265917602996254</v>
      </c>
      <c r="I13" s="15">
        <f>I12/I11*100</f>
        <v>100</v>
      </c>
      <c r="J13" s="78"/>
      <c r="K13" s="8"/>
      <c r="L13" s="13"/>
    </row>
    <row r="14" spans="1:13" ht="15" customHeight="1" x14ac:dyDescent="0.2">
      <c r="A14" s="1380"/>
      <c r="B14" s="16"/>
      <c r="C14" s="8"/>
      <c r="D14" s="8"/>
      <c r="E14" s="8"/>
      <c r="F14" s="8"/>
      <c r="G14" s="8"/>
      <c r="H14" s="8"/>
      <c r="I14" s="8"/>
      <c r="J14" s="8"/>
      <c r="K14" s="8"/>
      <c r="L14" s="13"/>
    </row>
    <row r="15" spans="1:13" ht="15" customHeight="1" x14ac:dyDescent="0.2">
      <c r="A15" s="1380"/>
      <c r="B15" s="1214"/>
      <c r="C15" s="1215"/>
      <c r="D15" s="1215"/>
      <c r="E15" s="1215"/>
      <c r="F15" s="1215"/>
      <c r="G15" s="1216"/>
      <c r="H15" s="277" t="s">
        <v>14</v>
      </c>
      <c r="I15" s="277" t="str">
        <f>G10</f>
        <v>昨年度</v>
      </c>
      <c r="J15" s="277" t="s">
        <v>15</v>
      </c>
      <c r="K15" s="8"/>
      <c r="L15" s="13"/>
    </row>
    <row r="16" spans="1:13" ht="15" customHeight="1" x14ac:dyDescent="0.2">
      <c r="A16" s="1380"/>
      <c r="B16" s="1105" t="s">
        <v>135</v>
      </c>
      <c r="C16" s="1106"/>
      <c r="D16" s="1106"/>
      <c r="E16" s="1106"/>
      <c r="F16" s="1106"/>
      <c r="G16" s="1107"/>
      <c r="H16" s="44">
        <v>86.2</v>
      </c>
      <c r="I16" s="44">
        <v>85.4</v>
      </c>
      <c r="J16" s="151">
        <f>H16-I16</f>
        <v>0.79999999999999716</v>
      </c>
      <c r="K16" s="8"/>
      <c r="L16" s="13"/>
    </row>
    <row r="17" spans="1:13" ht="15" customHeight="1" x14ac:dyDescent="0.2">
      <c r="A17" s="1381"/>
      <c r="B17" s="1108" t="s">
        <v>136</v>
      </c>
      <c r="C17" s="1109"/>
      <c r="D17" s="1109"/>
      <c r="E17" s="1109"/>
      <c r="F17" s="1109"/>
      <c r="G17" s="1110"/>
      <c r="H17" s="44">
        <v>4.3</v>
      </c>
      <c r="I17" s="44">
        <v>4.3</v>
      </c>
      <c r="J17" s="151">
        <f>H17-I17</f>
        <v>0</v>
      </c>
      <c r="K17" s="45"/>
      <c r="L17" s="46"/>
    </row>
    <row r="18" spans="1:13" s="21" customFormat="1" ht="15" customHeight="1" x14ac:dyDescent="0.2">
      <c r="A18" s="1083" t="s">
        <v>18</v>
      </c>
      <c r="B18" s="1199" t="s">
        <v>19</v>
      </c>
      <c r="C18" s="1200"/>
      <c r="D18" s="1385" t="s">
        <v>1776</v>
      </c>
      <c r="E18" s="1385"/>
      <c r="F18" s="1385"/>
      <c r="G18" s="1385"/>
      <c r="H18" s="1385"/>
      <c r="I18" s="1385"/>
      <c r="J18" s="1385"/>
      <c r="K18" s="1385"/>
      <c r="L18" s="1386"/>
    </row>
    <row r="19" spans="1:13" s="21" customFormat="1" ht="15" customHeight="1" x14ac:dyDescent="0.2">
      <c r="A19" s="1238"/>
      <c r="B19" s="299"/>
      <c r="C19" s="300"/>
      <c r="D19" s="1387" t="s">
        <v>1775</v>
      </c>
      <c r="E19" s="1387"/>
      <c r="F19" s="1387"/>
      <c r="G19" s="1387"/>
      <c r="H19" s="1387"/>
      <c r="I19" s="1387"/>
      <c r="J19" s="1387"/>
      <c r="K19" s="1387"/>
      <c r="L19" s="1388"/>
    </row>
    <row r="20" spans="1:13" s="21" customFormat="1" ht="15" customHeight="1" x14ac:dyDescent="0.2">
      <c r="A20" s="1238"/>
      <c r="B20" s="299"/>
      <c r="C20" s="300"/>
      <c r="D20" s="1389" t="s">
        <v>345</v>
      </c>
      <c r="E20" s="1390"/>
      <c r="F20" s="1390"/>
      <c r="G20" s="1390"/>
      <c r="H20" s="1390"/>
      <c r="I20" s="1390"/>
      <c r="J20" s="1390"/>
      <c r="K20" s="1390"/>
      <c r="L20" s="1391"/>
    </row>
    <row r="21" spans="1:13" ht="15" customHeight="1" x14ac:dyDescent="0.2">
      <c r="A21" s="1084"/>
      <c r="B21" s="1171" t="s">
        <v>20</v>
      </c>
      <c r="C21" s="1172"/>
      <c r="D21" s="1392" t="s">
        <v>346</v>
      </c>
      <c r="E21" s="1393"/>
      <c r="F21" s="1393"/>
      <c r="G21" s="1393"/>
      <c r="H21" s="1393"/>
      <c r="I21" s="1393"/>
      <c r="J21" s="1393"/>
      <c r="K21" s="1393"/>
      <c r="L21" s="1394"/>
    </row>
    <row r="22" spans="1:13" ht="15" customHeight="1" x14ac:dyDescent="0.2">
      <c r="A22" s="75" t="s">
        <v>21</v>
      </c>
      <c r="B22" s="1178" t="s">
        <v>22</v>
      </c>
      <c r="C22" s="1178"/>
      <c r="D22" s="1376">
        <v>1</v>
      </c>
      <c r="E22" s="1377"/>
      <c r="F22" s="1378"/>
      <c r="G22" s="277" t="s">
        <v>23</v>
      </c>
      <c r="H22" s="80" t="s">
        <v>347</v>
      </c>
      <c r="I22" s="1346" t="s">
        <v>24</v>
      </c>
      <c r="J22" s="1346"/>
      <c r="K22" s="1346"/>
      <c r="L22" s="1346"/>
    </row>
    <row r="23" spans="1:13" ht="15" customHeight="1" x14ac:dyDescent="0.2">
      <c r="A23" s="53" t="s">
        <v>25</v>
      </c>
      <c r="B23" s="1168" t="s">
        <v>26</v>
      </c>
      <c r="C23" s="1169"/>
      <c r="D23" s="1169"/>
      <c r="E23" s="1169"/>
      <c r="F23" s="1169"/>
      <c r="G23" s="1170"/>
      <c r="H23" s="272" t="s">
        <v>27</v>
      </c>
      <c r="I23" s="1168" t="s">
        <v>28</v>
      </c>
      <c r="J23" s="1169"/>
      <c r="K23" s="1169"/>
      <c r="L23" s="1170"/>
    </row>
    <row r="24" spans="1:13" ht="15" customHeight="1" x14ac:dyDescent="0.2">
      <c r="A24" s="11"/>
      <c r="B24" s="187" t="s">
        <v>29</v>
      </c>
      <c r="C24" s="1137" t="s">
        <v>45</v>
      </c>
      <c r="D24" s="1137"/>
      <c r="E24" s="1137"/>
      <c r="F24" s="1137"/>
      <c r="G24" s="1138"/>
      <c r="H24" s="30"/>
      <c r="I24" s="1375"/>
      <c r="J24" s="1375"/>
      <c r="K24" s="1375"/>
      <c r="L24" s="1375"/>
      <c r="M24" s="51"/>
    </row>
    <row r="25" spans="1:13" ht="15" customHeight="1" x14ac:dyDescent="0.2">
      <c r="A25" s="16"/>
      <c r="B25" s="152" t="s">
        <v>33</v>
      </c>
      <c r="C25" s="1324" t="s">
        <v>348</v>
      </c>
      <c r="D25" s="1324"/>
      <c r="E25" s="1324"/>
      <c r="F25" s="1324"/>
      <c r="G25" s="1325"/>
      <c r="H25" s="30" t="s">
        <v>349</v>
      </c>
      <c r="I25" s="1360" t="s">
        <v>350</v>
      </c>
      <c r="J25" s="1361"/>
      <c r="K25" s="1361"/>
      <c r="L25" s="1362"/>
      <c r="M25" s="51"/>
    </row>
    <row r="26" spans="1:13" ht="15" customHeight="1" x14ac:dyDescent="0.2">
      <c r="A26" s="16"/>
      <c r="B26" s="30"/>
      <c r="C26" s="1324" t="s">
        <v>303</v>
      </c>
      <c r="D26" s="1324"/>
      <c r="E26" s="1324"/>
      <c r="F26" s="1324"/>
      <c r="G26" s="1325"/>
      <c r="H26" s="30"/>
      <c r="I26" s="1363" t="s">
        <v>351</v>
      </c>
      <c r="J26" s="1364"/>
      <c r="K26" s="1364"/>
      <c r="L26" s="1365"/>
      <c r="M26" s="51"/>
    </row>
    <row r="27" spans="1:13" ht="15" customHeight="1" x14ac:dyDescent="0.2">
      <c r="A27" s="16"/>
      <c r="B27" s="30"/>
      <c r="C27" s="1324" t="s">
        <v>566</v>
      </c>
      <c r="D27" s="1324"/>
      <c r="E27" s="1324"/>
      <c r="F27" s="1324"/>
      <c r="G27" s="1325"/>
      <c r="H27" s="30"/>
      <c r="I27" s="1363" t="s">
        <v>352</v>
      </c>
      <c r="J27" s="1364"/>
      <c r="K27" s="1364"/>
      <c r="L27" s="1365"/>
      <c r="M27" s="51"/>
    </row>
    <row r="28" spans="1:13" ht="15" customHeight="1" x14ac:dyDescent="0.2">
      <c r="A28" s="16"/>
      <c r="B28" s="30"/>
      <c r="C28" s="1130"/>
      <c r="D28" s="1130"/>
      <c r="E28" s="1130"/>
      <c r="F28" s="1130"/>
      <c r="G28" s="1131"/>
      <c r="H28" s="30"/>
      <c r="I28" s="1368" t="s">
        <v>353</v>
      </c>
      <c r="J28" s="1369"/>
      <c r="K28" s="1369"/>
      <c r="L28" s="1370"/>
      <c r="M28" s="51"/>
    </row>
    <row r="29" spans="1:13" ht="15" customHeight="1" x14ac:dyDescent="0.2">
      <c r="A29" s="16"/>
      <c r="B29" s="30"/>
      <c r="C29" s="1366"/>
      <c r="D29" s="1366"/>
      <c r="E29" s="1366"/>
      <c r="F29" s="1366"/>
      <c r="G29" s="1367"/>
      <c r="H29" s="30"/>
      <c r="I29" s="1368" t="s">
        <v>354</v>
      </c>
      <c r="J29" s="1369"/>
      <c r="K29" s="1369"/>
      <c r="L29" s="1370"/>
      <c r="M29" s="51"/>
    </row>
    <row r="30" spans="1:13" ht="15" customHeight="1" x14ac:dyDescent="0.2">
      <c r="A30" s="16"/>
      <c r="B30" s="30"/>
      <c r="C30" s="1366"/>
      <c r="D30" s="1366"/>
      <c r="E30" s="1366"/>
      <c r="F30" s="1366"/>
      <c r="G30" s="1367"/>
      <c r="H30" s="30"/>
      <c r="I30" s="1368" t="s">
        <v>567</v>
      </c>
      <c r="J30" s="1369"/>
      <c r="K30" s="1369"/>
      <c r="L30" s="1370"/>
      <c r="M30" s="51"/>
    </row>
    <row r="31" spans="1:13" ht="15" customHeight="1" x14ac:dyDescent="0.2">
      <c r="A31" s="16"/>
      <c r="B31" s="30"/>
      <c r="C31" s="1366"/>
      <c r="D31" s="1366"/>
      <c r="E31" s="1366"/>
      <c r="F31" s="1366"/>
      <c r="G31" s="1367"/>
      <c r="H31" s="30"/>
      <c r="I31" s="1368"/>
      <c r="J31" s="1371"/>
      <c r="K31" s="1371"/>
      <c r="L31" s="1372"/>
      <c r="M31" s="51"/>
    </row>
    <row r="32" spans="1:13" ht="15" customHeight="1" x14ac:dyDescent="0.2">
      <c r="A32" s="16"/>
      <c r="B32" s="152" t="s">
        <v>33</v>
      </c>
      <c r="C32" s="1366" t="s">
        <v>355</v>
      </c>
      <c r="D32" s="1366"/>
      <c r="E32" s="1366"/>
      <c r="F32" s="1366"/>
      <c r="G32" s="1367"/>
      <c r="H32" s="30" t="s">
        <v>356</v>
      </c>
      <c r="I32" s="1330" t="s">
        <v>357</v>
      </c>
      <c r="J32" s="1324"/>
      <c r="K32" s="1324"/>
      <c r="L32" s="1325"/>
      <c r="M32" s="51"/>
    </row>
    <row r="33" spans="1:13" ht="15" customHeight="1" x14ac:dyDescent="0.2">
      <c r="A33" s="16"/>
      <c r="B33" s="30"/>
      <c r="C33" s="1366" t="s">
        <v>358</v>
      </c>
      <c r="D33" s="1366"/>
      <c r="E33" s="1366"/>
      <c r="F33" s="1366"/>
      <c r="G33" s="1367"/>
      <c r="H33" s="30"/>
      <c r="I33" s="1330" t="s">
        <v>359</v>
      </c>
      <c r="J33" s="1324"/>
      <c r="K33" s="1324"/>
      <c r="L33" s="1325"/>
      <c r="M33" s="51"/>
    </row>
    <row r="34" spans="1:13" ht="15" customHeight="1" x14ac:dyDescent="0.2">
      <c r="A34" s="16"/>
      <c r="B34" s="30"/>
      <c r="C34" s="1147" t="s">
        <v>457</v>
      </c>
      <c r="D34" s="1147"/>
      <c r="E34" s="1147"/>
      <c r="F34" s="1147"/>
      <c r="G34" s="1148"/>
      <c r="H34" s="30"/>
      <c r="I34" s="1330" t="s">
        <v>360</v>
      </c>
      <c r="J34" s="1324"/>
      <c r="K34" s="1324"/>
      <c r="L34" s="1325"/>
      <c r="M34" s="51"/>
    </row>
    <row r="35" spans="1:13" ht="15" customHeight="1" x14ac:dyDescent="0.2">
      <c r="A35" s="16"/>
      <c r="B35" s="30"/>
      <c r="C35" s="1366"/>
      <c r="D35" s="1366"/>
      <c r="E35" s="1366"/>
      <c r="F35" s="1366"/>
      <c r="G35" s="1367"/>
      <c r="H35" s="30"/>
      <c r="I35" s="1373"/>
      <c r="J35" s="1373"/>
      <c r="K35" s="1373"/>
      <c r="L35" s="1373"/>
      <c r="M35" s="51"/>
    </row>
    <row r="36" spans="1:13" ht="15" customHeight="1" x14ac:dyDescent="0.2">
      <c r="A36" s="11"/>
      <c r="B36" s="30" t="s">
        <v>29</v>
      </c>
      <c r="C36" s="1130" t="s">
        <v>361</v>
      </c>
      <c r="D36" s="1130"/>
      <c r="E36" s="1130"/>
      <c r="F36" s="1130"/>
      <c r="G36" s="1131"/>
      <c r="H36" s="30"/>
      <c r="I36" s="1374"/>
      <c r="J36" s="1374"/>
      <c r="K36" s="1374"/>
      <c r="L36" s="1374"/>
      <c r="M36" s="51"/>
    </row>
    <row r="37" spans="1:13" ht="15" customHeight="1" x14ac:dyDescent="0.2">
      <c r="A37" s="16"/>
      <c r="B37" s="152" t="s">
        <v>33</v>
      </c>
      <c r="C37" s="1324" t="s">
        <v>362</v>
      </c>
      <c r="D37" s="1324"/>
      <c r="E37" s="1324"/>
      <c r="F37" s="1324"/>
      <c r="G37" s="1325"/>
      <c r="H37" s="30" t="s">
        <v>31</v>
      </c>
      <c r="I37" s="1360" t="s">
        <v>568</v>
      </c>
      <c r="J37" s="1361"/>
      <c r="K37" s="1361"/>
      <c r="L37" s="1362"/>
      <c r="M37" s="51"/>
    </row>
    <row r="38" spans="1:13" ht="15" customHeight="1" x14ac:dyDescent="0.2">
      <c r="A38" s="16"/>
      <c r="B38" s="30"/>
      <c r="C38" s="1324" t="s">
        <v>303</v>
      </c>
      <c r="D38" s="1324"/>
      <c r="E38" s="1324"/>
      <c r="F38" s="1324"/>
      <c r="G38" s="1325"/>
      <c r="H38" s="30"/>
      <c r="I38" s="1363" t="s">
        <v>569</v>
      </c>
      <c r="J38" s="1364"/>
      <c r="K38" s="1364"/>
      <c r="L38" s="1365"/>
      <c r="M38" s="51"/>
    </row>
    <row r="39" spans="1:13" ht="15" customHeight="1" x14ac:dyDescent="0.2">
      <c r="A39" s="16"/>
      <c r="B39" s="30"/>
      <c r="C39" s="1324" t="s">
        <v>570</v>
      </c>
      <c r="D39" s="1324"/>
      <c r="E39" s="1324"/>
      <c r="F39" s="1324"/>
      <c r="G39" s="1325"/>
      <c r="H39" s="30"/>
      <c r="I39" s="1363" t="s">
        <v>571</v>
      </c>
      <c r="J39" s="1364"/>
      <c r="K39" s="1364"/>
      <c r="L39" s="1365"/>
      <c r="M39" s="51"/>
    </row>
    <row r="40" spans="1:13" ht="15" customHeight="1" x14ac:dyDescent="0.2">
      <c r="A40" s="16"/>
      <c r="B40" s="30"/>
      <c r="C40" s="1130"/>
      <c r="D40" s="1130"/>
      <c r="E40" s="1130"/>
      <c r="F40" s="1130"/>
      <c r="G40" s="1131"/>
      <c r="H40" s="30"/>
      <c r="I40" s="1363" t="s">
        <v>572</v>
      </c>
      <c r="J40" s="1364"/>
      <c r="K40" s="1364"/>
      <c r="L40" s="1365"/>
      <c r="M40" s="51"/>
    </row>
    <row r="41" spans="1:13" ht="15" customHeight="1" x14ac:dyDescent="0.2">
      <c r="A41" s="16"/>
      <c r="B41" s="30"/>
      <c r="C41" s="274"/>
      <c r="D41" s="274"/>
      <c r="E41" s="274"/>
      <c r="F41" s="274"/>
      <c r="G41" s="278"/>
      <c r="H41" s="30"/>
      <c r="I41" s="1363" t="s">
        <v>363</v>
      </c>
      <c r="J41" s="1364"/>
      <c r="K41" s="1364"/>
      <c r="L41" s="1365"/>
      <c r="M41" s="51"/>
    </row>
    <row r="42" spans="1:13" ht="15" customHeight="1" x14ac:dyDescent="0.2">
      <c r="A42" s="16"/>
      <c r="B42" s="30"/>
      <c r="C42" s="1366"/>
      <c r="D42" s="1366"/>
      <c r="E42" s="1366"/>
      <c r="F42" s="1366"/>
      <c r="G42" s="1367"/>
      <c r="H42" s="30"/>
      <c r="I42" s="1368" t="s">
        <v>168</v>
      </c>
      <c r="J42" s="1369"/>
      <c r="K42" s="1369"/>
      <c r="L42" s="1370"/>
      <c r="M42" s="51"/>
    </row>
    <row r="43" spans="1:13" ht="15" customHeight="1" x14ac:dyDescent="0.2">
      <c r="A43" s="31"/>
      <c r="B43" s="32"/>
      <c r="C43" s="1357"/>
      <c r="D43" s="1357"/>
      <c r="E43" s="1357"/>
      <c r="F43" s="1357"/>
      <c r="G43" s="1358"/>
      <c r="H43" s="32"/>
      <c r="I43" s="1359"/>
      <c r="J43" s="1359"/>
      <c r="K43" s="1359"/>
      <c r="L43" s="1359"/>
      <c r="M43" s="51"/>
    </row>
  </sheetData>
  <mergeCells count="73">
    <mergeCell ref="A1:L1"/>
    <mergeCell ref="A3:J3"/>
    <mergeCell ref="A5:L5"/>
    <mergeCell ref="B6:L6"/>
    <mergeCell ref="A7:L7"/>
    <mergeCell ref="A8:A9"/>
    <mergeCell ref="B8:C8"/>
    <mergeCell ref="D8:L8"/>
    <mergeCell ref="B9:C9"/>
    <mergeCell ref="D9:L9"/>
    <mergeCell ref="A18:A21"/>
    <mergeCell ref="B18:C18"/>
    <mergeCell ref="D18:L18"/>
    <mergeCell ref="D19:L19"/>
    <mergeCell ref="D20:L20"/>
    <mergeCell ref="B21:C21"/>
    <mergeCell ref="D21:L21"/>
    <mergeCell ref="A10:A17"/>
    <mergeCell ref="B10:D10"/>
    <mergeCell ref="E10:F10"/>
    <mergeCell ref="B11:D11"/>
    <mergeCell ref="E11:F11"/>
    <mergeCell ref="B12:D12"/>
    <mergeCell ref="E12:F12"/>
    <mergeCell ref="B13:D13"/>
    <mergeCell ref="E13:F13"/>
    <mergeCell ref="B15:G15"/>
    <mergeCell ref="C24:G24"/>
    <mergeCell ref="I24:L24"/>
    <mergeCell ref="B16:G16"/>
    <mergeCell ref="B17:G17"/>
    <mergeCell ref="C28:G28"/>
    <mergeCell ref="I28:L28"/>
    <mergeCell ref="B22:C22"/>
    <mergeCell ref="D22:F22"/>
    <mergeCell ref="I22:L22"/>
    <mergeCell ref="B23:G23"/>
    <mergeCell ref="I23:L23"/>
    <mergeCell ref="C29:G29"/>
    <mergeCell ref="I29:L29"/>
    <mergeCell ref="C30:G30"/>
    <mergeCell ref="I30:L30"/>
    <mergeCell ref="C25:G25"/>
    <mergeCell ref="I25:L25"/>
    <mergeCell ref="C26:G26"/>
    <mergeCell ref="I26:L26"/>
    <mergeCell ref="C27:G27"/>
    <mergeCell ref="I27:L27"/>
    <mergeCell ref="C34:G34"/>
    <mergeCell ref="I34:L34"/>
    <mergeCell ref="C35:G35"/>
    <mergeCell ref="I35:L35"/>
    <mergeCell ref="C36:G36"/>
    <mergeCell ref="I36:L36"/>
    <mergeCell ref="C31:G31"/>
    <mergeCell ref="I31:L31"/>
    <mergeCell ref="C32:G32"/>
    <mergeCell ref="I32:L32"/>
    <mergeCell ref="C33:G33"/>
    <mergeCell ref="I33:L33"/>
    <mergeCell ref="C43:G43"/>
    <mergeCell ref="I43:L43"/>
    <mergeCell ref="C37:G37"/>
    <mergeCell ref="I37:L37"/>
    <mergeCell ref="C38:G38"/>
    <mergeCell ref="I38:L38"/>
    <mergeCell ref="C39:G39"/>
    <mergeCell ref="I39:L39"/>
    <mergeCell ref="C40:G40"/>
    <mergeCell ref="I40:L40"/>
    <mergeCell ref="I41:L41"/>
    <mergeCell ref="C42:G42"/>
    <mergeCell ref="I42:L42"/>
  </mergeCells>
  <phoneticPr fontId="3"/>
  <conditionalFormatting sqref="E11:F12 H16:H17">
    <cfRule type="cellIs" dxfId="173" priority="5" operator="lessThanOrEqual">
      <formula>0</formula>
    </cfRule>
  </conditionalFormatting>
  <conditionalFormatting sqref="J17">
    <cfRule type="cellIs" dxfId="172" priority="4" operator="lessThan">
      <formula>0</formula>
    </cfRule>
  </conditionalFormatting>
  <pageMargins left="0.59055118110236227" right="0.59055118110236227" top="0.59055118110236227" bottom="0.59055118110236227" header="0.51181102362204722" footer="0.39370078740157483"/>
  <pageSetup paperSize="9" fitToHeight="0" orientation="portrait"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D3646-E917-4390-8BB6-163269483353}">
  <dimension ref="A1:L46"/>
  <sheetViews>
    <sheetView view="pageBreakPreview" topLeftCell="A2" zoomScaleNormal="130" zoomScaleSheetLayoutView="100" workbookViewId="0">
      <selection activeCell="T19" sqref="T19"/>
    </sheetView>
  </sheetViews>
  <sheetFormatPr defaultColWidth="10" defaultRowHeight="13.2" x14ac:dyDescent="0.2"/>
  <cols>
    <col min="1" max="1" width="22.77734375" style="740" customWidth="1"/>
    <col min="2" max="5" width="3.33203125" style="740" customWidth="1"/>
    <col min="6" max="6" width="6.6640625" style="740" customWidth="1"/>
    <col min="7" max="7" width="9.88671875" style="740" customWidth="1"/>
    <col min="8" max="10" width="10" style="740"/>
    <col min="11" max="12" width="11.5546875" style="740" customWidth="1"/>
    <col min="13" max="16384" width="10" style="740"/>
  </cols>
  <sheetData>
    <row r="1" spans="1:12" ht="18" customHeight="1" x14ac:dyDescent="0.2">
      <c r="A1" s="1459" t="s">
        <v>1829</v>
      </c>
      <c r="B1" s="1459"/>
      <c r="C1" s="1459"/>
      <c r="D1" s="1459"/>
      <c r="E1" s="1459"/>
      <c r="F1" s="1459"/>
      <c r="G1" s="1459"/>
      <c r="H1" s="1459"/>
      <c r="I1" s="1459"/>
      <c r="J1" s="1459"/>
      <c r="K1" s="738"/>
      <c r="L1" s="739"/>
    </row>
    <row r="2" spans="1:12" ht="16.8" customHeight="1" x14ac:dyDescent="0.2">
      <c r="A2" s="773" t="s">
        <v>1830</v>
      </c>
    </row>
    <row r="3" spans="1:12" ht="16.5" customHeight="1" x14ac:dyDescent="0.2">
      <c r="A3" s="1460" t="s">
        <v>2</v>
      </c>
      <c r="B3" s="1461"/>
      <c r="C3" s="1461"/>
      <c r="D3" s="1461"/>
      <c r="E3" s="1461"/>
      <c r="F3" s="1461"/>
      <c r="G3" s="1461"/>
      <c r="H3" s="1461"/>
      <c r="I3" s="1461"/>
      <c r="J3" s="1461"/>
      <c r="K3" s="1461"/>
      <c r="L3" s="1462"/>
    </row>
    <row r="4" spans="1:12" ht="16.5" customHeight="1" x14ac:dyDescent="0.2">
      <c r="A4" s="741" t="s">
        <v>3</v>
      </c>
      <c r="B4" s="1463" t="s">
        <v>1831</v>
      </c>
      <c r="C4" s="1464"/>
      <c r="D4" s="1464"/>
      <c r="E4" s="1464"/>
      <c r="F4" s="1464"/>
      <c r="G4" s="1464"/>
      <c r="H4" s="1464"/>
      <c r="I4" s="1464"/>
      <c r="J4" s="1464"/>
      <c r="K4" s="1464"/>
      <c r="L4" s="1465"/>
    </row>
    <row r="5" spans="1:12" ht="16.5" customHeight="1" x14ac:dyDescent="0.2">
      <c r="A5" s="742"/>
      <c r="B5" s="1466"/>
      <c r="C5" s="1467"/>
      <c r="D5" s="1467"/>
      <c r="E5" s="1467"/>
      <c r="F5" s="1467"/>
      <c r="G5" s="1467"/>
      <c r="H5" s="1467"/>
      <c r="I5" s="1467"/>
      <c r="J5" s="1467"/>
      <c r="K5" s="1467"/>
      <c r="L5" s="1468"/>
    </row>
    <row r="6" spans="1:12" ht="16.5" customHeight="1" x14ac:dyDescent="0.2">
      <c r="A6" s="1469" t="s">
        <v>6</v>
      </c>
      <c r="B6" s="1469"/>
      <c r="C6" s="1469"/>
      <c r="D6" s="1469"/>
      <c r="E6" s="1469"/>
      <c r="F6" s="1469"/>
      <c r="G6" s="1469"/>
      <c r="H6" s="1469"/>
      <c r="I6" s="1469"/>
      <c r="J6" s="1469"/>
      <c r="K6" s="1469"/>
      <c r="L6" s="1469"/>
    </row>
    <row r="7" spans="1:12" ht="15.75" customHeight="1" x14ac:dyDescent="0.2">
      <c r="A7" s="743" t="s">
        <v>7</v>
      </c>
      <c r="B7" s="1470" t="s">
        <v>1832</v>
      </c>
      <c r="C7" s="1471"/>
      <c r="D7" s="1471"/>
      <c r="E7" s="1471"/>
      <c r="F7" s="1471"/>
      <c r="G7" s="1471"/>
      <c r="H7" s="1471"/>
      <c r="I7" s="1471"/>
      <c r="J7" s="1471"/>
      <c r="K7" s="1471"/>
      <c r="L7" s="1472"/>
    </row>
    <row r="8" spans="1:12" ht="15.75" customHeight="1" x14ac:dyDescent="0.2">
      <c r="A8" s="744" t="s">
        <v>8</v>
      </c>
      <c r="B8" s="1448"/>
      <c r="C8" s="1449"/>
      <c r="D8" s="1450"/>
      <c r="E8" s="1420" t="s">
        <v>618</v>
      </c>
      <c r="F8" s="1420"/>
      <c r="G8" s="465" t="s">
        <v>619</v>
      </c>
      <c r="H8" s="465" t="s">
        <v>1833</v>
      </c>
      <c r="I8" s="465" t="s">
        <v>1834</v>
      </c>
      <c r="J8" s="465" t="s">
        <v>1835</v>
      </c>
      <c r="K8" s="745"/>
      <c r="L8" s="746"/>
    </row>
    <row r="9" spans="1:12" ht="15.75" customHeight="1" x14ac:dyDescent="0.2">
      <c r="A9" s="747"/>
      <c r="B9" s="1410" t="s">
        <v>11</v>
      </c>
      <c r="C9" s="1411"/>
      <c r="D9" s="1412"/>
      <c r="E9" s="1443">
        <f>H9+I9+J9</f>
        <v>242</v>
      </c>
      <c r="F9" s="1443"/>
      <c r="G9" s="748">
        <v>233</v>
      </c>
      <c r="H9" s="748">
        <v>139</v>
      </c>
      <c r="I9" s="748">
        <v>103</v>
      </c>
      <c r="J9" s="748">
        <v>0</v>
      </c>
      <c r="K9" s="749"/>
      <c r="L9" s="750"/>
    </row>
    <row r="10" spans="1:12" ht="15.75" customHeight="1" x14ac:dyDescent="0.2">
      <c r="A10" s="747"/>
      <c r="B10" s="1410" t="s">
        <v>12</v>
      </c>
      <c r="C10" s="1411"/>
      <c r="D10" s="1412"/>
      <c r="E10" s="1443">
        <f>H10+I10+J10</f>
        <v>238</v>
      </c>
      <c r="F10" s="1443"/>
      <c r="G10" s="748">
        <v>221</v>
      </c>
      <c r="H10" s="748">
        <v>144</v>
      </c>
      <c r="I10" s="748">
        <v>94</v>
      </c>
      <c r="J10" s="748">
        <v>0</v>
      </c>
      <c r="K10" s="749"/>
      <c r="L10" s="750"/>
    </row>
    <row r="11" spans="1:12" ht="15.75" customHeight="1" x14ac:dyDescent="0.2">
      <c r="A11" s="747"/>
      <c r="B11" s="1444" t="s">
        <v>13</v>
      </c>
      <c r="C11" s="1445"/>
      <c r="D11" s="1446"/>
      <c r="E11" s="1447">
        <f>E10/E9*100</f>
        <v>98.347107438016536</v>
      </c>
      <c r="F11" s="1447"/>
      <c r="G11" s="751">
        <f>G10/G9*100</f>
        <v>94.849785407725321</v>
      </c>
      <c r="H11" s="752" t="s">
        <v>1836</v>
      </c>
      <c r="I11" s="752" t="s">
        <v>1836</v>
      </c>
      <c r="J11" s="752" t="s">
        <v>1836</v>
      </c>
      <c r="K11" s="749"/>
      <c r="L11" s="750"/>
    </row>
    <row r="12" spans="1:12" ht="15.75" customHeight="1" x14ac:dyDescent="0.2">
      <c r="A12" s="747"/>
      <c r="B12" s="753"/>
      <c r="C12" s="749"/>
      <c r="D12" s="749"/>
      <c r="E12" s="749"/>
      <c r="F12" s="749"/>
      <c r="G12" s="749"/>
      <c r="H12" s="749"/>
      <c r="I12" s="749"/>
      <c r="J12" s="749"/>
      <c r="K12" s="749"/>
      <c r="L12" s="750"/>
    </row>
    <row r="13" spans="1:12" ht="15.75" customHeight="1" x14ac:dyDescent="0.2">
      <c r="A13" s="747"/>
      <c r="B13" s="1448"/>
      <c r="C13" s="1449"/>
      <c r="D13" s="1449"/>
      <c r="E13" s="1449"/>
      <c r="F13" s="1449"/>
      <c r="G13" s="1450"/>
      <c r="H13" s="465" t="s">
        <v>14</v>
      </c>
      <c r="I13" s="465" t="s">
        <v>10</v>
      </c>
      <c r="J13" s="465" t="s">
        <v>15</v>
      </c>
      <c r="K13" s="749"/>
      <c r="L13" s="750"/>
    </row>
    <row r="14" spans="1:12" ht="15.75" customHeight="1" x14ac:dyDescent="0.2">
      <c r="A14" s="747"/>
      <c r="B14" s="1451" t="s">
        <v>135</v>
      </c>
      <c r="C14" s="1452"/>
      <c r="D14" s="1452"/>
      <c r="E14" s="1452"/>
      <c r="F14" s="1452"/>
      <c r="G14" s="1453"/>
      <c r="H14" s="754">
        <v>87.4</v>
      </c>
      <c r="I14" s="743">
        <v>87.2</v>
      </c>
      <c r="J14" s="755">
        <f>H14-I14</f>
        <v>0.20000000000000284</v>
      </c>
      <c r="K14" s="749"/>
      <c r="L14" s="750"/>
    </row>
    <row r="15" spans="1:12" ht="15.75" customHeight="1" x14ac:dyDescent="0.2">
      <c r="A15" s="756"/>
      <c r="B15" s="1454" t="s">
        <v>136</v>
      </c>
      <c r="C15" s="1455"/>
      <c r="D15" s="1455"/>
      <c r="E15" s="1455"/>
      <c r="F15" s="1455"/>
      <c r="G15" s="1456"/>
      <c r="H15" s="754">
        <v>4.5999999999999996</v>
      </c>
      <c r="I15" s="757">
        <v>4.5</v>
      </c>
      <c r="J15" s="755">
        <f>H15-I15</f>
        <v>9.9999999999999645E-2</v>
      </c>
      <c r="K15" s="758"/>
      <c r="L15" s="759"/>
    </row>
    <row r="16" spans="1:12" s="761" customFormat="1" ht="15.75" customHeight="1" x14ac:dyDescent="0.2">
      <c r="A16" s="760" t="s">
        <v>18</v>
      </c>
      <c r="B16" s="1457" t="s">
        <v>19</v>
      </c>
      <c r="C16" s="1458"/>
      <c r="D16" s="1426" t="s">
        <v>1837</v>
      </c>
      <c r="E16" s="1427"/>
      <c r="F16" s="1427"/>
      <c r="G16" s="1427"/>
      <c r="H16" s="1427"/>
      <c r="I16" s="1427"/>
      <c r="J16" s="1427"/>
      <c r="K16" s="1427"/>
      <c r="L16" s="1428"/>
    </row>
    <row r="17" spans="1:12" s="761" customFormat="1" ht="16.5" customHeight="1" x14ac:dyDescent="0.2">
      <c r="A17" s="762"/>
      <c r="B17" s="763"/>
      <c r="C17" s="764"/>
      <c r="D17" s="1440" t="s">
        <v>1838</v>
      </c>
      <c r="E17" s="1441"/>
      <c r="F17" s="1441"/>
      <c r="G17" s="1441"/>
      <c r="H17" s="1441"/>
      <c r="I17" s="1441"/>
      <c r="J17" s="1441"/>
      <c r="K17" s="1441"/>
      <c r="L17" s="1442"/>
    </row>
    <row r="18" spans="1:12" s="761" customFormat="1" ht="16.5" customHeight="1" x14ac:dyDescent="0.2">
      <c r="A18" s="762"/>
      <c r="B18" s="763"/>
      <c r="C18" s="764"/>
      <c r="D18" s="1440"/>
      <c r="E18" s="1441"/>
      <c r="F18" s="1441"/>
      <c r="G18" s="1441"/>
      <c r="H18" s="1441"/>
      <c r="I18" s="1441"/>
      <c r="J18" s="1441"/>
      <c r="K18" s="1441"/>
      <c r="L18" s="1442"/>
    </row>
    <row r="19" spans="1:12" s="761" customFormat="1" ht="16.5" customHeight="1" x14ac:dyDescent="0.2">
      <c r="A19" s="762"/>
      <c r="B19" s="763"/>
      <c r="C19" s="764"/>
      <c r="D19" s="1440"/>
      <c r="E19" s="1441"/>
      <c r="F19" s="1441"/>
      <c r="G19" s="1441"/>
      <c r="H19" s="1441"/>
      <c r="I19" s="1441"/>
      <c r="J19" s="1441"/>
      <c r="K19" s="1441"/>
      <c r="L19" s="1442"/>
    </row>
    <row r="20" spans="1:12" s="761" customFormat="1" ht="16.5" customHeight="1" x14ac:dyDescent="0.2">
      <c r="A20" s="762"/>
      <c r="B20" s="763"/>
      <c r="C20" s="764"/>
      <c r="D20" s="1440"/>
      <c r="E20" s="1441"/>
      <c r="F20" s="1441"/>
      <c r="G20" s="1441"/>
      <c r="H20" s="1441"/>
      <c r="I20" s="1441"/>
      <c r="J20" s="1441"/>
      <c r="K20" s="1441"/>
      <c r="L20" s="1442"/>
    </row>
    <row r="21" spans="1:12" s="761" customFormat="1" ht="16.5" customHeight="1" x14ac:dyDescent="0.2">
      <c r="A21" s="762"/>
      <c r="B21" s="763"/>
      <c r="C21" s="764"/>
      <c r="D21" s="1440"/>
      <c r="E21" s="1441"/>
      <c r="F21" s="1441"/>
      <c r="G21" s="1441"/>
      <c r="H21" s="1441"/>
      <c r="I21" s="1441"/>
      <c r="J21" s="1441"/>
      <c r="K21" s="1441"/>
      <c r="L21" s="1442"/>
    </row>
    <row r="22" spans="1:12" s="761" customFormat="1" ht="16.5" customHeight="1" x14ac:dyDescent="0.2">
      <c r="A22" s="762"/>
      <c r="B22" s="763"/>
      <c r="C22" s="764"/>
      <c r="D22" s="1440"/>
      <c r="E22" s="1441"/>
      <c r="F22" s="1441"/>
      <c r="G22" s="1441"/>
      <c r="H22" s="1441"/>
      <c r="I22" s="1441"/>
      <c r="J22" s="1441"/>
      <c r="K22" s="1441"/>
      <c r="L22" s="1442"/>
    </row>
    <row r="23" spans="1:12" s="761" customFormat="1" ht="15.75" customHeight="1" x14ac:dyDescent="0.2">
      <c r="A23" s="762"/>
      <c r="B23" s="763"/>
      <c r="C23" s="764"/>
      <c r="D23" s="1423" t="s">
        <v>1839</v>
      </c>
      <c r="E23" s="1424"/>
      <c r="F23" s="1424"/>
      <c r="G23" s="1424"/>
      <c r="H23" s="1424"/>
      <c r="I23" s="1424"/>
      <c r="J23" s="1424"/>
      <c r="K23" s="1424"/>
      <c r="L23" s="1425"/>
    </row>
    <row r="24" spans="1:12" s="761" customFormat="1" ht="15.75" customHeight="1" x14ac:dyDescent="0.2">
      <c r="A24" s="762"/>
      <c r="B24" s="763"/>
      <c r="C24" s="764"/>
      <c r="D24" s="1426" t="s">
        <v>1840</v>
      </c>
      <c r="E24" s="1427"/>
      <c r="F24" s="1427"/>
      <c r="G24" s="1427"/>
      <c r="H24" s="1427"/>
      <c r="I24" s="1427"/>
      <c r="J24" s="1427"/>
      <c r="K24" s="1427"/>
      <c r="L24" s="1428"/>
    </row>
    <row r="25" spans="1:12" s="761" customFormat="1" ht="16.5" customHeight="1" x14ac:dyDescent="0.2">
      <c r="A25" s="762"/>
      <c r="B25" s="763"/>
      <c r="C25" s="764"/>
      <c r="D25" s="1429" t="s">
        <v>1841</v>
      </c>
      <c r="E25" s="1430"/>
      <c r="F25" s="1430"/>
      <c r="G25" s="1430"/>
      <c r="H25" s="1430"/>
      <c r="I25" s="1430"/>
      <c r="J25" s="1430"/>
      <c r="K25" s="1430"/>
      <c r="L25" s="1431"/>
    </row>
    <row r="26" spans="1:12" s="761" customFormat="1" ht="16.5" customHeight="1" x14ac:dyDescent="0.2">
      <c r="A26" s="762"/>
      <c r="B26" s="763"/>
      <c r="C26" s="764"/>
      <c r="D26" s="1429"/>
      <c r="E26" s="1430"/>
      <c r="F26" s="1430"/>
      <c r="G26" s="1430"/>
      <c r="H26" s="1430"/>
      <c r="I26" s="1430"/>
      <c r="J26" s="1430"/>
      <c r="K26" s="1430"/>
      <c r="L26" s="1431"/>
    </row>
    <row r="27" spans="1:12" s="761" customFormat="1" ht="16.5" customHeight="1" x14ac:dyDescent="0.2">
      <c r="A27" s="762"/>
      <c r="B27" s="763"/>
      <c r="C27" s="764"/>
      <c r="D27" s="1429"/>
      <c r="E27" s="1430"/>
      <c r="F27" s="1430"/>
      <c r="G27" s="1430"/>
      <c r="H27" s="1430"/>
      <c r="I27" s="1430"/>
      <c r="J27" s="1430"/>
      <c r="K27" s="1430"/>
      <c r="L27" s="1431"/>
    </row>
    <row r="28" spans="1:12" s="761" customFormat="1" ht="16.5" customHeight="1" x14ac:dyDescent="0.2">
      <c r="A28" s="762"/>
      <c r="B28" s="763"/>
      <c r="C28" s="764"/>
      <c r="D28" s="1423" t="s">
        <v>1842</v>
      </c>
      <c r="E28" s="1424"/>
      <c r="F28" s="1424"/>
      <c r="G28" s="1424"/>
      <c r="H28" s="1424"/>
      <c r="I28" s="1424"/>
      <c r="J28" s="1424"/>
      <c r="K28" s="1424"/>
      <c r="L28" s="1425"/>
    </row>
    <row r="29" spans="1:12" ht="15.75" customHeight="1" x14ac:dyDescent="0.2">
      <c r="A29" s="765"/>
      <c r="B29" s="1432" t="s">
        <v>20</v>
      </c>
      <c r="C29" s="1433"/>
      <c r="D29" s="1434" t="s">
        <v>1843</v>
      </c>
      <c r="E29" s="1435"/>
      <c r="F29" s="1435"/>
      <c r="G29" s="1435"/>
      <c r="H29" s="1435"/>
      <c r="I29" s="1435"/>
      <c r="J29" s="1435"/>
      <c r="K29" s="1435"/>
      <c r="L29" s="1436"/>
    </row>
    <row r="30" spans="1:12" ht="15.75" customHeight="1" x14ac:dyDescent="0.2">
      <c r="A30" s="744" t="s">
        <v>21</v>
      </c>
      <c r="B30" s="1437" t="s">
        <v>1844</v>
      </c>
      <c r="C30" s="1438"/>
      <c r="D30" s="1438"/>
      <c r="E30" s="1438"/>
      <c r="F30" s="1438"/>
      <c r="G30" s="1438"/>
      <c r="H30" s="1438"/>
      <c r="I30" s="1438"/>
      <c r="J30" s="1438"/>
      <c r="K30" s="1438"/>
      <c r="L30" s="1439"/>
    </row>
    <row r="31" spans="1:12" ht="15.75" customHeight="1" x14ac:dyDescent="0.2">
      <c r="A31" s="766"/>
      <c r="B31" s="1420" t="s">
        <v>22</v>
      </c>
      <c r="C31" s="1420"/>
      <c r="D31" s="1421">
        <v>1</v>
      </c>
      <c r="E31" s="1421"/>
      <c r="F31" s="1421"/>
      <c r="G31" s="465" t="s">
        <v>23</v>
      </c>
      <c r="H31" s="395">
        <v>6.5</v>
      </c>
      <c r="I31" s="1422" t="s">
        <v>24</v>
      </c>
      <c r="J31" s="1422"/>
      <c r="K31" s="1422"/>
      <c r="L31" s="1422"/>
    </row>
    <row r="32" spans="1:12" ht="15.75" customHeight="1" x14ac:dyDescent="0.2">
      <c r="A32" s="766"/>
      <c r="B32" s="1437" t="s">
        <v>1840</v>
      </c>
      <c r="C32" s="1438"/>
      <c r="D32" s="1438"/>
      <c r="E32" s="1438"/>
      <c r="F32" s="1438"/>
      <c r="G32" s="1438"/>
      <c r="H32" s="1438"/>
      <c r="I32" s="1438"/>
      <c r="J32" s="1438"/>
      <c r="K32" s="1438"/>
      <c r="L32" s="1439"/>
    </row>
    <row r="33" spans="1:12" ht="15.75" customHeight="1" x14ac:dyDescent="0.2">
      <c r="A33" s="767"/>
      <c r="B33" s="1420" t="s">
        <v>22</v>
      </c>
      <c r="C33" s="1420"/>
      <c r="D33" s="1421">
        <v>1</v>
      </c>
      <c r="E33" s="1421"/>
      <c r="F33" s="1421"/>
      <c r="G33" s="465" t="s">
        <v>23</v>
      </c>
      <c r="H33" s="395">
        <v>6.5</v>
      </c>
      <c r="I33" s="1422" t="s">
        <v>24</v>
      </c>
      <c r="J33" s="1422"/>
      <c r="K33" s="1422"/>
      <c r="L33" s="1422"/>
    </row>
    <row r="34" spans="1:12" ht="15.75" customHeight="1" x14ac:dyDescent="0.2">
      <c r="A34" s="768" t="s">
        <v>25</v>
      </c>
      <c r="B34" s="1410" t="s">
        <v>26</v>
      </c>
      <c r="C34" s="1411"/>
      <c r="D34" s="1411"/>
      <c r="E34" s="1411"/>
      <c r="F34" s="1411"/>
      <c r="G34" s="1412"/>
      <c r="H34" s="769" t="s">
        <v>27</v>
      </c>
      <c r="I34" s="1410" t="s">
        <v>28</v>
      </c>
      <c r="J34" s="1411"/>
      <c r="K34" s="1411"/>
      <c r="L34" s="1412"/>
    </row>
    <row r="35" spans="1:12" ht="15.75" customHeight="1" x14ac:dyDescent="0.2">
      <c r="A35" s="747"/>
      <c r="B35" s="551" t="s">
        <v>29</v>
      </c>
      <c r="C35" s="1413" t="s">
        <v>369</v>
      </c>
      <c r="D35" s="1414"/>
      <c r="E35" s="1414"/>
      <c r="F35" s="1414"/>
      <c r="G35" s="1415"/>
      <c r="H35" s="398"/>
      <c r="I35" s="1416"/>
      <c r="J35" s="1414"/>
      <c r="K35" s="1414"/>
      <c r="L35" s="1415"/>
    </row>
    <row r="36" spans="1:12" ht="15.75" customHeight="1" x14ac:dyDescent="0.2">
      <c r="A36" s="753"/>
      <c r="B36" s="398"/>
      <c r="C36" s="1417" t="s">
        <v>1845</v>
      </c>
      <c r="D36" s="1418"/>
      <c r="E36" s="1418"/>
      <c r="F36" s="1418"/>
      <c r="G36" s="1419"/>
      <c r="H36" s="398" t="s">
        <v>1846</v>
      </c>
      <c r="I36" s="1407" t="s">
        <v>1847</v>
      </c>
      <c r="J36" s="1408"/>
      <c r="K36" s="1408"/>
      <c r="L36" s="1409"/>
    </row>
    <row r="37" spans="1:12" ht="15.75" customHeight="1" x14ac:dyDescent="0.2">
      <c r="A37" s="753"/>
      <c r="B37" s="398"/>
      <c r="C37" s="1310"/>
      <c r="D37" s="1310"/>
      <c r="E37" s="1310"/>
      <c r="F37" s="1310"/>
      <c r="G37" s="1311"/>
      <c r="H37" s="398"/>
      <c r="I37" s="1407" t="s">
        <v>1848</v>
      </c>
      <c r="J37" s="1408"/>
      <c r="K37" s="1408"/>
      <c r="L37" s="1409"/>
    </row>
    <row r="38" spans="1:12" ht="15.75" customHeight="1" x14ac:dyDescent="0.2">
      <c r="A38" s="753"/>
      <c r="B38" s="398"/>
      <c r="C38" s="1118"/>
      <c r="D38" s="1118"/>
      <c r="E38" s="1118"/>
      <c r="F38" s="1118"/>
      <c r="G38" s="1119"/>
      <c r="H38" s="398"/>
      <c r="I38" s="1407" t="s">
        <v>1849</v>
      </c>
      <c r="J38" s="1408"/>
      <c r="K38" s="1408"/>
      <c r="L38" s="1409"/>
    </row>
    <row r="39" spans="1:12" ht="15.75" customHeight="1" x14ac:dyDescent="0.2">
      <c r="A39" s="753"/>
      <c r="B39" s="398"/>
      <c r="C39" s="1118"/>
      <c r="D39" s="1118"/>
      <c r="E39" s="1118"/>
      <c r="F39" s="1118"/>
      <c r="G39" s="1119"/>
      <c r="H39" s="398"/>
      <c r="I39" s="1407" t="s">
        <v>1850</v>
      </c>
      <c r="J39" s="1408"/>
      <c r="K39" s="1408"/>
      <c r="L39" s="1409"/>
    </row>
    <row r="40" spans="1:12" ht="15.75" customHeight="1" x14ac:dyDescent="0.2">
      <c r="A40" s="753"/>
      <c r="B40" s="398"/>
      <c r="C40" s="1118"/>
      <c r="D40" s="1118"/>
      <c r="E40" s="1118"/>
      <c r="F40" s="1118"/>
      <c r="G40" s="1119"/>
      <c r="H40" s="398"/>
      <c r="I40" s="1407" t="s">
        <v>1851</v>
      </c>
      <c r="J40" s="1408"/>
      <c r="K40" s="1408"/>
      <c r="L40" s="1409"/>
    </row>
    <row r="41" spans="1:12" ht="15.75" customHeight="1" x14ac:dyDescent="0.2">
      <c r="A41" s="753"/>
      <c r="B41" s="398" t="s">
        <v>157</v>
      </c>
      <c r="C41" s="1118" t="s">
        <v>218</v>
      </c>
      <c r="D41" s="1118"/>
      <c r="E41" s="1118"/>
      <c r="F41" s="1118"/>
      <c r="G41" s="1119"/>
      <c r="H41" s="398"/>
      <c r="I41" s="1407"/>
      <c r="J41" s="1408"/>
      <c r="K41" s="1408"/>
      <c r="L41" s="1409"/>
    </row>
    <row r="42" spans="1:12" ht="15.75" customHeight="1" x14ac:dyDescent="0.2">
      <c r="A42" s="753"/>
      <c r="B42" s="398"/>
      <c r="C42" s="734" t="s">
        <v>1852</v>
      </c>
      <c r="D42" s="734"/>
      <c r="E42" s="734"/>
      <c r="F42" s="734"/>
      <c r="G42" s="735"/>
      <c r="H42" s="398" t="s">
        <v>1846</v>
      </c>
      <c r="I42" s="1407" t="s">
        <v>1853</v>
      </c>
      <c r="J42" s="1408"/>
      <c r="K42" s="1408"/>
      <c r="L42" s="1409"/>
    </row>
    <row r="43" spans="1:12" ht="15.75" customHeight="1" x14ac:dyDescent="0.2">
      <c r="A43" s="753"/>
      <c r="B43" s="398"/>
      <c r="C43" s="1118"/>
      <c r="D43" s="1118"/>
      <c r="E43" s="1118"/>
      <c r="F43" s="1118"/>
      <c r="G43" s="1119"/>
      <c r="H43" s="398"/>
      <c r="I43" s="1407" t="s">
        <v>1854</v>
      </c>
      <c r="J43" s="1408"/>
      <c r="K43" s="1408"/>
      <c r="L43" s="1409"/>
    </row>
    <row r="44" spans="1:12" ht="15.75" customHeight="1" x14ac:dyDescent="0.2">
      <c r="A44" s="753"/>
      <c r="B44" s="398"/>
      <c r="C44" s="1118"/>
      <c r="D44" s="1118"/>
      <c r="E44" s="1118"/>
      <c r="F44" s="1118"/>
      <c r="G44" s="1119"/>
      <c r="H44" s="398"/>
      <c r="I44" s="1407" t="s">
        <v>1855</v>
      </c>
      <c r="J44" s="1408"/>
      <c r="K44" s="1408"/>
      <c r="L44" s="1409"/>
    </row>
    <row r="45" spans="1:12" ht="15.75" customHeight="1" x14ac:dyDescent="0.2">
      <c r="A45" s="753"/>
      <c r="B45" s="398"/>
      <c r="C45" s="1118"/>
      <c r="D45" s="1118"/>
      <c r="E45" s="1118"/>
      <c r="F45" s="1118"/>
      <c r="G45" s="1119"/>
      <c r="H45" s="398"/>
      <c r="I45" s="1407" t="s">
        <v>1851</v>
      </c>
      <c r="J45" s="1408"/>
      <c r="K45" s="1408"/>
      <c r="L45" s="1409"/>
    </row>
    <row r="46" spans="1:12" x14ac:dyDescent="0.2">
      <c r="A46" s="770"/>
      <c r="B46" s="770"/>
      <c r="C46" s="771"/>
      <c r="D46" s="771"/>
      <c r="E46" s="771"/>
      <c r="F46" s="771"/>
      <c r="G46" s="772"/>
      <c r="H46" s="771"/>
      <c r="I46" s="770"/>
      <c r="J46" s="771"/>
      <c r="K46" s="771"/>
      <c r="L46" s="772"/>
    </row>
  </sheetData>
  <mergeCells count="56">
    <mergeCell ref="B8:D8"/>
    <mergeCell ref="E8:F8"/>
    <mergeCell ref="A1:J1"/>
    <mergeCell ref="A3:L3"/>
    <mergeCell ref="B4:L5"/>
    <mergeCell ref="A6:L6"/>
    <mergeCell ref="B7:L7"/>
    <mergeCell ref="D17:L22"/>
    <mergeCell ref="B9:D9"/>
    <mergeCell ref="E9:F9"/>
    <mergeCell ref="B10:D10"/>
    <mergeCell ref="E10:F10"/>
    <mergeCell ref="B11:D11"/>
    <mergeCell ref="E11:F11"/>
    <mergeCell ref="B13:G13"/>
    <mergeCell ref="B14:G14"/>
    <mergeCell ref="B15:G15"/>
    <mergeCell ref="B16:C16"/>
    <mergeCell ref="D16:L16"/>
    <mergeCell ref="B33:C33"/>
    <mergeCell ref="D33:F33"/>
    <mergeCell ref="I33:L33"/>
    <mergeCell ref="D23:L23"/>
    <mergeCell ref="D24:L24"/>
    <mergeCell ref="D25:L27"/>
    <mergeCell ref="D28:L28"/>
    <mergeCell ref="B29:C29"/>
    <mergeCell ref="D29:L29"/>
    <mergeCell ref="B30:L30"/>
    <mergeCell ref="B31:C31"/>
    <mergeCell ref="D31:F31"/>
    <mergeCell ref="I31:L31"/>
    <mergeCell ref="B32:L32"/>
    <mergeCell ref="B34:G34"/>
    <mergeCell ref="I34:L34"/>
    <mergeCell ref="C35:G35"/>
    <mergeCell ref="I35:L35"/>
    <mergeCell ref="C36:G36"/>
    <mergeCell ref="I36:L36"/>
    <mergeCell ref="C37:G37"/>
    <mergeCell ref="I37:L37"/>
    <mergeCell ref="C38:G38"/>
    <mergeCell ref="I38:L38"/>
    <mergeCell ref="C39:G39"/>
    <mergeCell ref="I39:L39"/>
    <mergeCell ref="C44:G44"/>
    <mergeCell ref="I44:L44"/>
    <mergeCell ref="C45:G45"/>
    <mergeCell ref="I45:L45"/>
    <mergeCell ref="C40:G40"/>
    <mergeCell ref="I40:L40"/>
    <mergeCell ref="C41:G41"/>
    <mergeCell ref="I41:L41"/>
    <mergeCell ref="I42:L42"/>
    <mergeCell ref="C43:G43"/>
    <mergeCell ref="I43:L43"/>
  </mergeCells>
  <phoneticPr fontId="3"/>
  <printOptions horizontalCentered="1"/>
  <pageMargins left="0.59055118110236215" right="0.59055118110236215" top="0.59055118110236215" bottom="0.59055118110236215" header="0.51181102362204722" footer="0.39370078740157483"/>
  <pageSetup paperSize="9" scale="85"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64</vt:i4>
      </vt:variant>
      <vt:variant>
        <vt:lpstr>名前付き一覧</vt:lpstr>
      </vt:variant>
      <vt:variant>
        <vt:i4>65</vt:i4>
      </vt:variant>
    </vt:vector>
  </HeadingPairs>
  <TitlesOfParts>
    <vt:vector size="129" baseType="lpstr">
      <vt:lpstr>総括表及び内訳</vt:lpstr>
      <vt:lpstr>1-1新採研修(採用前)</vt:lpstr>
      <vt:lpstr>1-2新採研修(採用時)</vt:lpstr>
      <vt:lpstr>1-3新採研修(障がい福祉)</vt:lpstr>
      <vt:lpstr>2-1主事技師Ⅱ(公民)</vt:lpstr>
      <vt:lpstr>2-2主事技師Ⅱ(全体)</vt:lpstr>
      <vt:lpstr>3-1主事技師Ⅲ(全体)</vt:lpstr>
      <vt:lpstr>3-2主事技師Ⅲ(政策形成)</vt:lpstr>
      <vt:lpstr>＜参考＞3-3 主事技師Ⅲ（福祉体験）</vt:lpstr>
      <vt:lpstr>4新任副主査</vt:lpstr>
      <vt:lpstr>5-1新任主査</vt:lpstr>
      <vt:lpstr>5-2主査(ﾏﾈｼﾞﾒﾝﾄ基礎)</vt:lpstr>
      <vt:lpstr>5-4主査(法務能力)</vt:lpstr>
      <vt:lpstr>6-1新任課長補佐</vt:lpstr>
      <vt:lpstr>6-2課長補佐(人権問題)</vt:lpstr>
      <vt:lpstr>6-3課長補佐(ﾏﾈｼﾞﾒﾝﾄ上級)</vt:lpstr>
      <vt:lpstr>6-4課長補佐(人材ﾏﾈｼﾞﾒﾝﾄ)</vt:lpstr>
      <vt:lpstr>7-1新任課長</vt:lpstr>
      <vt:lpstr>7-2課長(ﾏﾈｼﾞﾒﾝﾄ応用)</vt:lpstr>
      <vt:lpstr>8管理職</vt:lpstr>
      <vt:lpstr>9-1評価研修(制度)</vt:lpstr>
      <vt:lpstr>9-2評価研修(事例)</vt:lpstr>
      <vt:lpstr>9-3評価研修(面談)</vt:lpstr>
      <vt:lpstr>9-4評価研修(傾向診断)</vt:lpstr>
      <vt:lpstr>9-5評価研修(開示面談)</vt:lpstr>
      <vt:lpstr>10-1再任用</vt:lpstr>
      <vt:lpstr>10-2　60歳からの働き方</vt:lpstr>
      <vt:lpstr>10-3ｷｬﾘｱｼﾌﾄ</vt:lpstr>
      <vt:lpstr>11ｷｬﾘｱ１</vt:lpstr>
      <vt:lpstr>12-1ｷｬﾘｱ４</vt:lpstr>
      <vt:lpstr>12-1ｷｬﾘｱ10</vt:lpstr>
      <vt:lpstr>12-2ﾀﾞｲﾊﾞｰｼﾃｨ</vt:lpstr>
      <vt:lpstr>13ｷｬﾘｱﾃﾞｻﾞｲﾝ</vt:lpstr>
      <vt:lpstr>14ｰ1民法</vt:lpstr>
      <vt:lpstr>14-2行政法</vt:lpstr>
      <vt:lpstr>14ｰ3地方自治法</vt:lpstr>
      <vt:lpstr>14ｰ4自治体法務</vt:lpstr>
      <vt:lpstr>14ｰ5CS接遇</vt:lpstr>
      <vt:lpstr>14ｰ6プレゼン</vt:lpstr>
      <vt:lpstr>14-7簿記</vt:lpstr>
      <vt:lpstr>14-8視覚障がい理解</vt:lpstr>
      <vt:lpstr>14-9聴覚障がい理解</vt:lpstr>
      <vt:lpstr>14ｰ10効果の上がる会議</vt:lpstr>
      <vt:lpstr>14ｰ11ｸﾚｰﾑ(基礎)</vt:lpstr>
      <vt:lpstr>14ｰ12ｸﾚｰﾑ(上司)</vt:lpstr>
      <vt:lpstr>14ｰ13業務改善PC(Excel基)</vt:lpstr>
      <vt:lpstr>14ｰ14業務改善PC(Excel中)</vt:lpstr>
      <vt:lpstr>14ｰ15業務改善PC(PPT)</vt:lpstr>
      <vt:lpstr>14ｰ16業務改善PC(Access)</vt:lpstr>
      <vt:lpstr>14ｰ17業務改善PC(Word)</vt:lpstr>
      <vt:lpstr>14-18WEB</vt:lpstr>
      <vt:lpstr>14-19事務処理</vt:lpstr>
      <vt:lpstr>15-1戦略的(主査級必須)</vt:lpstr>
      <vt:lpstr>15-2リスク(主査級必須)</vt:lpstr>
      <vt:lpstr>15-3ｺﾐｭﾆｹｰｼｮﾝ(主査級必須)</vt:lpstr>
      <vt:lpstr>15ｰ4財務分析(主査級必須)</vt:lpstr>
      <vt:lpstr>16実践型ﾏｰｹ</vt:lpstr>
      <vt:lpstr>17-1部下職</vt:lpstr>
      <vt:lpstr>17-2仕事力Ⅰ</vt:lpstr>
      <vt:lpstr>17-2仕事力Ⅱ</vt:lpstr>
      <vt:lpstr>17-3 コミュ・折衝調整・CSⅠ・Ⅱ</vt:lpstr>
      <vt:lpstr>17-4ﾁｰﾑﾜｰｸⅠ・Ⅱ</vt:lpstr>
      <vt:lpstr>17-5業務改善Ⅰ・Ⅱ</vt:lpstr>
      <vt:lpstr>18ｼﾞｮﾌﾞﾄﾚ</vt:lpstr>
      <vt:lpstr>'12-1ｷｬﾘｱ10'!OLE_LINK3</vt:lpstr>
      <vt:lpstr>'＜参考＞3-3 主事技師Ⅲ（福祉体験）'!Print_Area</vt:lpstr>
      <vt:lpstr>'10-1再任用'!Print_Area</vt:lpstr>
      <vt:lpstr>'10-2　60歳からの働き方'!Print_Area</vt:lpstr>
      <vt:lpstr>'10-3ｷｬﾘｱｼﾌﾄ'!Print_Area</vt:lpstr>
      <vt:lpstr>'11ｷｬﾘｱ１'!Print_Area</vt:lpstr>
      <vt:lpstr>'1-1新採研修(採用前)'!Print_Area</vt:lpstr>
      <vt:lpstr>'12-1ｷｬﾘｱ10'!Print_Area</vt:lpstr>
      <vt:lpstr>'12-1ｷｬﾘｱ４'!Print_Area</vt:lpstr>
      <vt:lpstr>'12-2ﾀﾞｲﾊﾞｰｼﾃｨ'!Print_Area</vt:lpstr>
      <vt:lpstr>'1-2新採研修(採用時)'!Print_Area</vt:lpstr>
      <vt:lpstr>'13ｷｬﾘｱﾃﾞｻﾞｲﾝ'!Print_Area</vt:lpstr>
      <vt:lpstr>'1-3新採研修(障がい福祉)'!Print_Area</vt:lpstr>
      <vt:lpstr>'14-18WEB'!Print_Area</vt:lpstr>
      <vt:lpstr>'14-19事務処理'!Print_Area</vt:lpstr>
      <vt:lpstr>'14-2行政法'!Print_Area</vt:lpstr>
      <vt:lpstr>'14ｰ10効果の上がる会議'!Print_Area</vt:lpstr>
      <vt:lpstr>'14ｰ11ｸﾚｰﾑ(基礎)'!Print_Area</vt:lpstr>
      <vt:lpstr>'14ｰ12ｸﾚｰﾑ(上司)'!Print_Area</vt:lpstr>
      <vt:lpstr>'14ｰ13業務改善PC(Excel基)'!Print_Area</vt:lpstr>
      <vt:lpstr>'14ｰ14業務改善PC(Excel中)'!Print_Area</vt:lpstr>
      <vt:lpstr>'14ｰ15業務改善PC(PPT)'!Print_Area</vt:lpstr>
      <vt:lpstr>'14ｰ16業務改善PC(Access)'!Print_Area</vt:lpstr>
      <vt:lpstr>'14ｰ17業務改善PC(Word)'!Print_Area</vt:lpstr>
      <vt:lpstr>'14ｰ1民法'!Print_Area</vt:lpstr>
      <vt:lpstr>'14ｰ3地方自治法'!Print_Area</vt:lpstr>
      <vt:lpstr>'14ｰ4自治体法務'!Print_Area</vt:lpstr>
      <vt:lpstr>'14ｰ5CS接遇'!Print_Area</vt:lpstr>
      <vt:lpstr>'14ｰ6プレゼン'!Print_Area</vt:lpstr>
      <vt:lpstr>'14-7簿記'!Print_Area</vt:lpstr>
      <vt:lpstr>'14-8視覚障がい理解'!Print_Area</vt:lpstr>
      <vt:lpstr>'14-9聴覚障がい理解'!Print_Area</vt:lpstr>
      <vt:lpstr>'15-1戦略的(主査級必須)'!Print_Area</vt:lpstr>
      <vt:lpstr>'15-2リスク(主査級必須)'!Print_Area</vt:lpstr>
      <vt:lpstr>'15-3ｺﾐｭﾆｹｰｼｮﾝ(主査級必須)'!Print_Area</vt:lpstr>
      <vt:lpstr>'15ｰ4財務分析(主査級必須)'!Print_Area</vt:lpstr>
      <vt:lpstr>'16実践型ﾏｰｹ'!Print_Area</vt:lpstr>
      <vt:lpstr>'17-1部下職'!Print_Area</vt:lpstr>
      <vt:lpstr>'17-2仕事力Ⅰ'!Print_Area</vt:lpstr>
      <vt:lpstr>'17-2仕事力Ⅱ'!Print_Area</vt:lpstr>
      <vt:lpstr>'17-3 コミュ・折衝調整・CSⅠ・Ⅱ'!Print_Area</vt:lpstr>
      <vt:lpstr>'17-4ﾁｰﾑﾜｰｸⅠ・Ⅱ'!Print_Area</vt:lpstr>
      <vt:lpstr>'17-5業務改善Ⅰ・Ⅱ'!Print_Area</vt:lpstr>
      <vt:lpstr>'18ｼﾞｮﾌﾞﾄﾚ'!Print_Area</vt:lpstr>
      <vt:lpstr>'2-1主事技師Ⅱ(公民)'!Print_Area</vt:lpstr>
      <vt:lpstr>'2-2主事技師Ⅱ(全体)'!Print_Area</vt:lpstr>
      <vt:lpstr>'3-1主事技師Ⅲ(全体)'!Print_Area</vt:lpstr>
      <vt:lpstr>'3-2主事技師Ⅲ(政策形成)'!Print_Area</vt:lpstr>
      <vt:lpstr>'4新任副主査'!Print_Area</vt:lpstr>
      <vt:lpstr>'5-1新任主査'!Print_Area</vt:lpstr>
      <vt:lpstr>'5-2主査(ﾏﾈｼﾞﾒﾝﾄ基礎)'!Print_Area</vt:lpstr>
      <vt:lpstr>'5-4主査(法務能力)'!Print_Area</vt:lpstr>
      <vt:lpstr>'6-1新任課長補佐'!Print_Area</vt:lpstr>
      <vt:lpstr>'6-2課長補佐(人権問題)'!Print_Area</vt:lpstr>
      <vt:lpstr>'6-3課長補佐(ﾏﾈｼﾞﾒﾝﾄ上級)'!Print_Area</vt:lpstr>
      <vt:lpstr>'6-4課長補佐(人材ﾏﾈｼﾞﾒﾝﾄ)'!Print_Area</vt:lpstr>
      <vt:lpstr>'7-1新任課長'!Print_Area</vt:lpstr>
      <vt:lpstr>'7-2課長(ﾏﾈｼﾞﾒﾝﾄ応用)'!Print_Area</vt:lpstr>
      <vt:lpstr>'8管理職'!Print_Area</vt:lpstr>
      <vt:lpstr>'9-1評価研修(制度)'!Print_Area</vt:lpstr>
      <vt:lpstr>'9-2評価研修(事例)'!Print_Area</vt:lpstr>
      <vt:lpstr>'9-3評価研修(面談)'!Print_Area</vt:lpstr>
      <vt:lpstr>'9-4評価研修(傾向診断)'!Print_Area</vt:lpstr>
      <vt:lpstr>'9-5評価研修(開示面談)'!Print_Area</vt:lpstr>
      <vt:lpstr>総括表及び内訳!Print_Area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2025-08-20T00:00:20Z</dcterms:created>
  <dcterms:modified xsi:type="dcterms:W3CDTF">2025-09-01T01:39:40Z</dcterms:modified>
</cp:coreProperties>
</file>