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B27EE0F-325D-490C-8FB3-6D24C6D695F2}" xr6:coauthVersionLast="47" xr6:coauthVersionMax="47" xr10:uidLastSave="{00000000-0000-0000-0000-000000000000}"/>
  <bookViews>
    <workbookView xWindow="-108" yWindow="-108" windowWidth="23256" windowHeight="13896" xr2:uid="{00000000-000D-0000-FFFF-FFFF00000000}"/>
  </bookViews>
  <sheets>
    <sheet name="実績一覧" sheetId="7" r:id="rId1"/>
  </sheets>
  <definedNames>
    <definedName name="_xlnm._FilterDatabase" localSheetId="0" hidden="1">実績一覧!$B$4:$O$93</definedName>
    <definedName name="_xlnm.Print_Area" localSheetId="0">実績一覧!$B$1:$O$97</definedName>
    <definedName name="_xlnm.Print_Titles" localSheetId="0">実績一覧!$1:$4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3" i="7" l="1"/>
  <c r="N55" i="7"/>
  <c r="O67" i="7"/>
  <c r="O48" i="7"/>
  <c r="O49" i="7"/>
  <c r="O36" i="7" l="1"/>
  <c r="M89" i="7"/>
  <c r="N63" i="7" l="1"/>
  <c r="N93" i="7" l="1"/>
  <c r="M93" i="7" l="1"/>
  <c r="O84" i="7"/>
  <c r="O83" i="7"/>
  <c r="O82" i="7"/>
  <c r="O81" i="7"/>
  <c r="O80" i="7"/>
  <c r="O66" i="7"/>
  <c r="O65" i="7"/>
  <c r="O85" i="7"/>
  <c r="O79" i="7"/>
  <c r="O78" i="7"/>
  <c r="O77" i="7"/>
  <c r="O88" i="7"/>
  <c r="O87" i="7"/>
  <c r="O86" i="7"/>
  <c r="O38" i="7" l="1"/>
  <c r="O37" i="7"/>
  <c r="O35" i="7"/>
  <c r="O34" i="7"/>
  <c r="O33" i="7"/>
  <c r="O42" i="7"/>
  <c r="O41" i="7"/>
  <c r="O40" i="7"/>
  <c r="O39" i="7"/>
  <c r="O44" i="7"/>
  <c r="O43" i="7"/>
  <c r="O45" i="7"/>
  <c r="O32" i="7"/>
  <c r="O31" i="7"/>
  <c r="O46" i="7"/>
  <c r="O30" i="7"/>
  <c r="O29" i="7" l="1"/>
  <c r="O27" i="7"/>
  <c r="O28" i="7"/>
  <c r="O26" i="7" l="1"/>
  <c r="O47" i="7"/>
  <c r="O70" i="7" l="1"/>
  <c r="O69" i="7"/>
  <c r="O71" i="7"/>
  <c r="O72" i="7"/>
  <c r="O75" i="7"/>
  <c r="O76" i="7" l="1"/>
  <c r="O90" i="7" l="1"/>
  <c r="O5" i="7" l="1"/>
  <c r="O55" i="7"/>
  <c r="O56" i="7"/>
  <c r="O57" i="7"/>
  <c r="O58" i="7"/>
  <c r="O59" i="7"/>
  <c r="O60" i="7"/>
  <c r="O61" i="7"/>
  <c r="O62" i="7"/>
  <c r="O63" i="7"/>
  <c r="O64" i="7"/>
  <c r="O68" i="7"/>
  <c r="O73" i="7"/>
  <c r="O74" i="7"/>
  <c r="O91" i="7"/>
  <c r="O92" i="7"/>
  <c r="O54" i="7"/>
  <c r="O53" i="7"/>
  <c r="O52" i="7"/>
  <c r="O22" i="7"/>
  <c r="O23" i="7"/>
  <c r="O24" i="7"/>
  <c r="O25" i="7"/>
  <c r="O50" i="7"/>
  <c r="O51" i="7"/>
  <c r="O21" i="7"/>
  <c r="O20" i="7"/>
  <c r="O18" i="7"/>
  <c r="O19" i="7"/>
  <c r="O16" i="7"/>
  <c r="O15" i="7"/>
  <c r="O14" i="7"/>
  <c r="O13" i="7"/>
  <c r="O9" i="7"/>
  <c r="O10" i="7"/>
  <c r="O11" i="7"/>
  <c r="O8" i="7"/>
  <c r="O7" i="7"/>
  <c r="O6" i="7"/>
  <c r="F93" i="7"/>
  <c r="G93" i="7"/>
  <c r="H93" i="7"/>
  <c r="L93" i="7"/>
  <c r="E93" i="7"/>
  <c r="K17" i="7" l="1"/>
  <c r="K93" i="7" s="1"/>
  <c r="J17" i="7" l="1"/>
  <c r="O17" i="7" s="1"/>
  <c r="J89" i="7" l="1"/>
  <c r="J93" i="7" s="1"/>
  <c r="I12" i="7" l="1"/>
  <c r="O12" i="7" s="1"/>
  <c r="I89" i="7"/>
  <c r="O89" i="7" s="1"/>
  <c r="I93" i="7" l="1"/>
  <c r="O93" i="7" s="1"/>
</calcChain>
</file>

<file path=xl/sharedStrings.xml><?xml version="1.0" encoding="utf-8"?>
<sst xmlns="http://schemas.openxmlformats.org/spreadsheetml/2006/main" count="946" uniqueCount="204">
  <si>
    <t>事業概要</t>
    <rPh sb="0" eb="2">
      <t>ジギョウ</t>
    </rPh>
    <rPh sb="2" eb="4">
      <t>ガイヨウ</t>
    </rPh>
    <phoneticPr fontId="2"/>
  </si>
  <si>
    <t>民泊対策推進事業</t>
    <rPh sb="0" eb="2">
      <t>ミンパク</t>
    </rPh>
    <rPh sb="2" eb="4">
      <t>タイサク</t>
    </rPh>
    <rPh sb="4" eb="6">
      <t>スイシン</t>
    </rPh>
    <rPh sb="6" eb="8">
      <t>ジギョウ</t>
    </rPh>
    <phoneticPr fontId="3"/>
  </si>
  <si>
    <t>アートスポット魅力創出発信事業費</t>
    <rPh sb="7" eb="9">
      <t>ミリョク</t>
    </rPh>
    <rPh sb="9" eb="11">
      <t>ソウシュツ</t>
    </rPh>
    <rPh sb="11" eb="13">
      <t>ハッシン</t>
    </rPh>
    <rPh sb="13" eb="16">
      <t>ジギョウヒ</t>
    </rPh>
    <phoneticPr fontId="3"/>
  </si>
  <si>
    <t>スポーツツーリズム創出事業費</t>
    <rPh sb="9" eb="11">
      <t>ソウシュツ</t>
    </rPh>
    <rPh sb="11" eb="14">
      <t>ジギョウヒ</t>
    </rPh>
    <phoneticPr fontId="3"/>
  </si>
  <si>
    <t>―</t>
    <phoneticPr fontId="3"/>
  </si>
  <si>
    <t>事業名称</t>
    <rPh sb="0" eb="2">
      <t>ジギョウ</t>
    </rPh>
    <rPh sb="2" eb="4">
      <t>メイショウ</t>
    </rPh>
    <phoneticPr fontId="2"/>
  </si>
  <si>
    <t>受入環境整備</t>
    <rPh sb="0" eb="2">
      <t>ウケイレ</t>
    </rPh>
    <rPh sb="2" eb="4">
      <t>カンキョウ</t>
    </rPh>
    <rPh sb="4" eb="6">
      <t>セイビ</t>
    </rPh>
    <phoneticPr fontId="2"/>
  </si>
  <si>
    <t>その他</t>
    <rPh sb="2" eb="3">
      <t>タ</t>
    </rPh>
    <phoneticPr fontId="2"/>
  </si>
  <si>
    <t>魅力づくり及びプロモーション</t>
    <rPh sb="0" eb="2">
      <t>ミリョク</t>
    </rPh>
    <rPh sb="5" eb="6">
      <t>オヨ</t>
    </rPh>
    <phoneticPr fontId="2"/>
  </si>
  <si>
    <t>トラベルサービスセンター運営費負担金</t>
    <rPh sb="12" eb="15">
      <t>ウンエイヒ</t>
    </rPh>
    <rPh sb="15" eb="18">
      <t>フタンキン</t>
    </rPh>
    <phoneticPr fontId="2"/>
  </si>
  <si>
    <t>宿泊施設おもてなし環境整備促進事業費補助金</t>
    <rPh sb="9" eb="11">
      <t>カンキョウ</t>
    </rPh>
    <rPh sb="11" eb="13">
      <t>セイビ</t>
    </rPh>
    <rPh sb="13" eb="15">
      <t>ソクシン</t>
    </rPh>
    <rPh sb="15" eb="18">
      <t>ジギョウヒ</t>
    </rPh>
    <rPh sb="18" eb="21">
      <t>ホジョキン</t>
    </rPh>
    <phoneticPr fontId="2"/>
  </si>
  <si>
    <t>Osaka Free Wi-Fi 設置促進事業費</t>
    <rPh sb="17" eb="19">
      <t>セッチ</t>
    </rPh>
    <rPh sb="19" eb="21">
      <t>ソクシン</t>
    </rPh>
    <rPh sb="21" eb="24">
      <t>ジギョウヒ</t>
    </rPh>
    <phoneticPr fontId="2"/>
  </si>
  <si>
    <t>大阪ストーリープロジェクト事業費</t>
    <rPh sb="13" eb="16">
      <t>ジギョウヒ</t>
    </rPh>
    <phoneticPr fontId="2"/>
  </si>
  <si>
    <t>水と光とみどりのまちづくり推進事業費</t>
    <rPh sb="0" eb="1">
      <t>ミズ</t>
    </rPh>
    <rPh sb="2" eb="3">
      <t>ヒカリ</t>
    </rPh>
    <rPh sb="13" eb="15">
      <t>スイシン</t>
    </rPh>
    <rPh sb="15" eb="18">
      <t>ジギョウヒ</t>
    </rPh>
    <phoneticPr fontId="2"/>
  </si>
  <si>
    <t>市町村災害時多言語ボランティア確保支援事業費</t>
    <rPh sb="0" eb="3">
      <t>シチョウソン</t>
    </rPh>
    <rPh sb="3" eb="5">
      <t>サイガイ</t>
    </rPh>
    <rPh sb="5" eb="6">
      <t>ジ</t>
    </rPh>
    <rPh sb="6" eb="9">
      <t>タゲンゴ</t>
    </rPh>
    <rPh sb="15" eb="17">
      <t>カクホ</t>
    </rPh>
    <rPh sb="17" eb="19">
      <t>シエン</t>
    </rPh>
    <rPh sb="19" eb="22">
      <t>ジギョウヒ</t>
    </rPh>
    <phoneticPr fontId="2"/>
  </si>
  <si>
    <t>災害時多言語支援事業費</t>
    <rPh sb="0" eb="2">
      <t>サイガイ</t>
    </rPh>
    <rPh sb="2" eb="3">
      <t>ジ</t>
    </rPh>
    <rPh sb="3" eb="6">
      <t>タゲンゴ</t>
    </rPh>
    <rPh sb="6" eb="8">
      <t>シエン</t>
    </rPh>
    <rPh sb="8" eb="11">
      <t>ジギョウヒ</t>
    </rPh>
    <phoneticPr fontId="3"/>
  </si>
  <si>
    <t>国内外からの誘客促進事業費</t>
    <rPh sb="0" eb="3">
      <t>コクナイガイ</t>
    </rPh>
    <rPh sb="6" eb="8">
      <t>ユウキャク</t>
    </rPh>
    <rPh sb="8" eb="10">
      <t>ソクシン</t>
    </rPh>
    <rPh sb="10" eb="12">
      <t>ジギョウ</t>
    </rPh>
    <rPh sb="12" eb="13">
      <t>ヒ</t>
    </rPh>
    <phoneticPr fontId="2"/>
  </si>
  <si>
    <t>多言語メニュー作成支援事業費</t>
    <rPh sb="0" eb="3">
      <t>タゲンゴ</t>
    </rPh>
    <rPh sb="7" eb="9">
      <t>サクセイ</t>
    </rPh>
    <rPh sb="9" eb="11">
      <t>シエン</t>
    </rPh>
    <rPh sb="11" eb="14">
      <t>ジギョウヒ</t>
    </rPh>
    <phoneticPr fontId="2"/>
  </si>
  <si>
    <t>大阪駅・梅田駅周辺案内表示整備事業費補助金</t>
    <rPh sb="0" eb="3">
      <t>オオサカエキ</t>
    </rPh>
    <rPh sb="4" eb="7">
      <t>ウメダエキ</t>
    </rPh>
    <rPh sb="7" eb="9">
      <t>シュウヘン</t>
    </rPh>
    <rPh sb="9" eb="11">
      <t>アンナイ</t>
    </rPh>
    <rPh sb="11" eb="13">
      <t>ヒョウジ</t>
    </rPh>
    <rPh sb="13" eb="15">
      <t>セイビ</t>
    </rPh>
    <rPh sb="15" eb="18">
      <t>ジギョウヒ</t>
    </rPh>
    <rPh sb="18" eb="21">
      <t>ホジョキン</t>
    </rPh>
    <phoneticPr fontId="2"/>
  </si>
  <si>
    <t>健全な民泊サービスの普及促進を図るため、民泊対策を推進する保健所設置市に対し補助金を交付</t>
    <rPh sb="29" eb="32">
      <t>ホケンジョ</t>
    </rPh>
    <phoneticPr fontId="3"/>
  </si>
  <si>
    <t>大規模イベントや災害時において警察官が警備時に使用する多言語翻訳対応メガホンを購入</t>
    <rPh sb="21" eb="22">
      <t>ジ</t>
    </rPh>
    <phoneticPr fontId="3"/>
  </si>
  <si>
    <t>公共交通機関の乗継駅における案内モニターの設置、床面に乗継経路を表示するなどの整備に対して補助金を交付</t>
    <rPh sb="0" eb="2">
      <t>コウキョウ</t>
    </rPh>
    <rPh sb="2" eb="4">
      <t>コウツウ</t>
    </rPh>
    <rPh sb="4" eb="6">
      <t>キカン</t>
    </rPh>
    <rPh sb="42" eb="43">
      <t>タイ</t>
    </rPh>
    <rPh sb="45" eb="48">
      <t>ホジョキン</t>
    </rPh>
    <rPh sb="49" eb="51">
      <t>コウフ</t>
    </rPh>
    <phoneticPr fontId="2"/>
  </si>
  <si>
    <t>府域観光情報を掲載した大阪全体の観光マップを、多言語で作成</t>
    <rPh sb="27" eb="29">
      <t>サクセイ</t>
    </rPh>
    <phoneticPr fontId="3"/>
  </si>
  <si>
    <t>外国人旅行者が安全安心に滞在できるよう、警察車両（パトロールカー）の英語標記を実施</t>
    <rPh sb="36" eb="38">
      <t>ヒョウキ</t>
    </rPh>
    <rPh sb="39" eb="41">
      <t>ジッシ</t>
    </rPh>
    <phoneticPr fontId="3"/>
  </si>
  <si>
    <t>観光庁の「受入環境整備水準の評価ガイドライン」を基に、府内宿泊施設や観光施設など、旅行者を受け入れる諸施設に対して受入環境整備の水準調査を実施</t>
    <rPh sb="54" eb="55">
      <t>タイ</t>
    </rPh>
    <phoneticPr fontId="3"/>
  </si>
  <si>
    <t>大阪の都市魅力を向上させ、観光集客につながるような新たなアートスポット（名所）の創出に向けた調査検討を実施</t>
    <rPh sb="51" eb="53">
      <t>ジッシ</t>
    </rPh>
    <phoneticPr fontId="2"/>
  </si>
  <si>
    <t>特別徴収義務者に対する徴収奨励金や徴税費用、宿泊税制度周知のための広報経費等に充当</t>
    <rPh sb="22" eb="24">
      <t>シュクハク</t>
    </rPh>
    <rPh sb="24" eb="25">
      <t>ゼイ</t>
    </rPh>
    <rPh sb="39" eb="41">
      <t>ジュウトウ</t>
    </rPh>
    <phoneticPr fontId="2"/>
  </si>
  <si>
    <t>宿泊税徴収に係るシステム開発経費、宿泊税導入に係る初期投資経費の償還分に充当</t>
    <rPh sb="0" eb="2">
      <t>シュクハク</t>
    </rPh>
    <rPh sb="25" eb="27">
      <t>ショキ</t>
    </rPh>
    <rPh sb="27" eb="29">
      <t>トウシ</t>
    </rPh>
    <rPh sb="36" eb="38">
      <t>ジュウトウ</t>
    </rPh>
    <phoneticPr fontId="2"/>
  </si>
  <si>
    <t>外国人旅行者安全確保事業費</t>
  </si>
  <si>
    <t>大阪おもてなし環境向上のための水準調査事業</t>
  </si>
  <si>
    <t>宿泊税導入推進</t>
  </si>
  <si>
    <t>デザイン性や機能性が高く、観光資源となりうる観光トイレを整備</t>
  </si>
  <si>
    <t>ツーリズムEXPOジャパン2019のレセプションにおいて、大阪をPRするイベントを実施するとともに、商談会にブースを出展する市町村等に対し補助金を交付</t>
  </si>
  <si>
    <t>―</t>
  </si>
  <si>
    <t>市町村等観光振興支援事業費</t>
    <rPh sb="3" eb="4">
      <t>トウ</t>
    </rPh>
    <rPh sb="4" eb="6">
      <t>カンコウ</t>
    </rPh>
    <rPh sb="6" eb="8">
      <t>シンコウ</t>
    </rPh>
    <rPh sb="8" eb="10">
      <t>シエン</t>
    </rPh>
    <rPh sb="10" eb="13">
      <t>ジギョウヒ</t>
    </rPh>
    <phoneticPr fontId="2"/>
  </si>
  <si>
    <t>多言語の解説アプリ作成や案内板・解説板設置、敷地内のWi-Fi整備などを実施し、外国人旅行者を含む来訪者の利便性向上を図る</t>
    <rPh sb="0" eb="3">
      <t>タゲンゴ</t>
    </rPh>
    <rPh sb="4" eb="6">
      <t>カイセツ</t>
    </rPh>
    <rPh sb="9" eb="11">
      <t>サクセイ</t>
    </rPh>
    <rPh sb="12" eb="15">
      <t>アンナイバン</t>
    </rPh>
    <rPh sb="16" eb="18">
      <t>カイセツ</t>
    </rPh>
    <rPh sb="18" eb="19">
      <t>バン</t>
    </rPh>
    <rPh sb="19" eb="21">
      <t>セッチ</t>
    </rPh>
    <rPh sb="22" eb="24">
      <t>シキチ</t>
    </rPh>
    <rPh sb="24" eb="25">
      <t>ナイ</t>
    </rPh>
    <rPh sb="31" eb="33">
      <t>セイビ</t>
    </rPh>
    <rPh sb="36" eb="38">
      <t>ジッシ</t>
    </rPh>
    <rPh sb="40" eb="42">
      <t>ガイコク</t>
    </rPh>
    <rPh sb="42" eb="43">
      <t>ジン</t>
    </rPh>
    <rPh sb="43" eb="46">
      <t>リョコウシャ</t>
    </rPh>
    <rPh sb="47" eb="48">
      <t>フク</t>
    </rPh>
    <rPh sb="49" eb="52">
      <t>ライホウシャ</t>
    </rPh>
    <rPh sb="53" eb="56">
      <t>リベンセイ</t>
    </rPh>
    <rPh sb="56" eb="58">
      <t>コウジョウ</t>
    </rPh>
    <rPh sb="59" eb="60">
      <t>ハカ</t>
    </rPh>
    <phoneticPr fontId="2"/>
  </si>
  <si>
    <t>多言語による観光案内、旅行時のトラブル等に関する総合相談などの各種サービスをワンストップで提供するトラベルサービスセンターを運営
【JR大阪駅（2017年3月～）、JR新大阪駅（2019年8月～）で運営】</t>
    <rPh sb="62" eb="64">
      <t>ウンエイ</t>
    </rPh>
    <phoneticPr fontId="2"/>
  </si>
  <si>
    <t>自然公園保全管理事業費</t>
    <rPh sb="0" eb="11">
      <t>シゼンコウエンホゼンカンリジギョウヒ</t>
    </rPh>
    <phoneticPr fontId="3"/>
  </si>
  <si>
    <t>観光トイレ整備事業費</t>
    <rPh sb="0" eb="2">
      <t>カンコウ</t>
    </rPh>
    <rPh sb="5" eb="7">
      <t>セイビ</t>
    </rPh>
    <rPh sb="7" eb="9">
      <t>ジギョウ</t>
    </rPh>
    <rPh sb="9" eb="10">
      <t>ヒ</t>
    </rPh>
    <phoneticPr fontId="3"/>
  </si>
  <si>
    <t>ウェルカム大阪おもてなし事業費</t>
    <rPh sb="5" eb="7">
      <t>オオサカ</t>
    </rPh>
    <rPh sb="12" eb="14">
      <t>ジギョウ</t>
    </rPh>
    <rPh sb="14" eb="15">
      <t>ヒ</t>
    </rPh>
    <phoneticPr fontId="2"/>
  </si>
  <si>
    <t>公共交通機関等と連携した受入環境整備事業</t>
    <rPh sb="6" eb="7">
      <t>ナド</t>
    </rPh>
    <rPh sb="8" eb="10">
      <t>レンケイ</t>
    </rPh>
    <rPh sb="12" eb="14">
      <t>ウケイレ</t>
    </rPh>
    <rPh sb="14" eb="16">
      <t>カンキョウ</t>
    </rPh>
    <rPh sb="16" eb="18">
      <t>セイビ</t>
    </rPh>
    <rPh sb="18" eb="20">
      <t>ジギョウ</t>
    </rPh>
    <phoneticPr fontId="2"/>
  </si>
  <si>
    <t>外国人旅行者が安心かつ快適に飲食店を利用できるよう、府内の飲食店が利用できる多言語メニュー作成支援システム（14言語）や、旅行者が多言語メニュー設置店を検索できるサイト（TASTE OSAKA）を運営</t>
    <phoneticPr fontId="2"/>
  </si>
  <si>
    <t>上方演芸資料館管理運営費</t>
    <phoneticPr fontId="3"/>
  </si>
  <si>
    <t>ツーリズムEXPOジャパン2019等開催支援事業費</t>
    <rPh sb="22" eb="24">
      <t>ジギョウ</t>
    </rPh>
    <rPh sb="24" eb="25">
      <t>ヒ</t>
    </rPh>
    <phoneticPr fontId="3"/>
  </si>
  <si>
    <t>ナイトカルチャー魅力創出事業費</t>
    <rPh sb="12" eb="15">
      <t>ジギョウヒ</t>
    </rPh>
    <phoneticPr fontId="2"/>
  </si>
  <si>
    <t>持続可能な観光政策調査研究事業費</t>
    <rPh sb="0" eb="2">
      <t>ジゾク</t>
    </rPh>
    <rPh sb="2" eb="4">
      <t>カノウ</t>
    </rPh>
    <rPh sb="5" eb="7">
      <t>カンコウ</t>
    </rPh>
    <rPh sb="7" eb="9">
      <t>セイサク</t>
    </rPh>
    <rPh sb="9" eb="11">
      <t>チョウサ</t>
    </rPh>
    <rPh sb="11" eb="13">
      <t>ケンキュウ</t>
    </rPh>
    <rPh sb="13" eb="15">
      <t>ジギョウ</t>
    </rPh>
    <rPh sb="15" eb="16">
      <t>ヒ</t>
    </rPh>
    <phoneticPr fontId="3"/>
  </si>
  <si>
    <t>大阪府、堺市、羽曳野市、藤井寺市が一体となり、世界遺産「百舌鳥・古市古墳群」の価値や魅力を広く継続的に情報発信するための事業を実施</t>
    <rPh sb="63" eb="65">
      <t>ジッシ</t>
    </rPh>
    <phoneticPr fontId="3"/>
  </si>
  <si>
    <t>百舌鳥・古市古墳群世界遺産保存活用事業費</t>
    <rPh sb="0" eb="3">
      <t>モズ</t>
    </rPh>
    <rPh sb="4" eb="6">
      <t>フルイチ</t>
    </rPh>
    <rPh sb="6" eb="8">
      <t>コフン</t>
    </rPh>
    <rPh sb="8" eb="9">
      <t>グン</t>
    </rPh>
    <rPh sb="9" eb="11">
      <t>セカイ</t>
    </rPh>
    <rPh sb="11" eb="13">
      <t>イサン</t>
    </rPh>
    <rPh sb="13" eb="15">
      <t>ホゾン</t>
    </rPh>
    <rPh sb="15" eb="17">
      <t>カツヨウ</t>
    </rPh>
    <phoneticPr fontId="3"/>
  </si>
  <si>
    <t>大阪周遊促進事業費</t>
    <rPh sb="0" eb="2">
      <t>オオサカ</t>
    </rPh>
    <rPh sb="2" eb="4">
      <t>シュウユウ</t>
    </rPh>
    <rPh sb="4" eb="6">
      <t>ソクシン</t>
    </rPh>
    <rPh sb="6" eb="8">
      <t>ジギョウ</t>
    </rPh>
    <phoneticPr fontId="3"/>
  </si>
  <si>
    <t>災害・雑踏対策事業費
(多言語拡声装置の整備)</t>
    <rPh sb="0" eb="2">
      <t>サイガイ</t>
    </rPh>
    <rPh sb="3" eb="5">
      <t>ザットウ</t>
    </rPh>
    <rPh sb="5" eb="7">
      <t>タイサク</t>
    </rPh>
    <rPh sb="7" eb="10">
      <t>ジギョウヒ</t>
    </rPh>
    <rPh sb="12" eb="15">
      <t>タゲンゴ</t>
    </rPh>
    <rPh sb="15" eb="17">
      <t>カクセイ</t>
    </rPh>
    <rPh sb="17" eb="19">
      <t>ソウチ</t>
    </rPh>
    <rPh sb="20" eb="22">
      <t>セイビ</t>
    </rPh>
    <phoneticPr fontId="3"/>
  </si>
  <si>
    <t>宿泊施設における多言語化、IT環境の整備やキャッシュレス決済端末の導入等、利用者の利便性向上につながる施設整備に対し補助金を交付（新型コロナウイルス感染症の拡大防止対策にかかる施設整備を含む）</t>
    <rPh sb="28" eb="30">
      <t>ケッサイ</t>
    </rPh>
    <rPh sb="30" eb="32">
      <t>タンマツ</t>
    </rPh>
    <rPh sb="33" eb="35">
      <t>ドウニュウ</t>
    </rPh>
    <rPh sb="35" eb="36">
      <t>ナド</t>
    </rPh>
    <rPh sb="37" eb="40">
      <t>リヨウシャ</t>
    </rPh>
    <rPh sb="41" eb="44">
      <t>リベンセイ</t>
    </rPh>
    <rPh sb="44" eb="46">
      <t>コウジョウ</t>
    </rPh>
    <rPh sb="51" eb="53">
      <t>シセツ</t>
    </rPh>
    <rPh sb="53" eb="55">
      <t>セイビ</t>
    </rPh>
    <rPh sb="56" eb="57">
      <t>タイ</t>
    </rPh>
    <rPh sb="58" eb="61">
      <t>ホジョキン</t>
    </rPh>
    <rPh sb="62" eb="64">
      <t>コウフ</t>
    </rPh>
    <rPh sb="65" eb="67">
      <t>シンガタ</t>
    </rPh>
    <rPh sb="74" eb="77">
      <t>カンセンショウ</t>
    </rPh>
    <rPh sb="78" eb="80">
      <t>カクダイ</t>
    </rPh>
    <rPh sb="80" eb="82">
      <t>ボウシ</t>
    </rPh>
    <rPh sb="82" eb="84">
      <t>タイサク</t>
    </rPh>
    <rPh sb="88" eb="90">
      <t>シセツ</t>
    </rPh>
    <rPh sb="90" eb="92">
      <t>セイビ</t>
    </rPh>
    <rPh sb="93" eb="94">
      <t>フク</t>
    </rPh>
    <phoneticPr fontId="2"/>
  </si>
  <si>
    <t>大阪を訪れた外国人旅行者のお困りごと（電車乗り換え、切符の購入等）の解消などに府民が積極的に関われるよう、府民向けのおもてなし講座を開催するとともに、難波駅周辺に多言語観光ボランティアの配置等を実施</t>
    <rPh sb="14" eb="15">
      <t>コマ</t>
    </rPh>
    <rPh sb="19" eb="21">
      <t>デンシャ</t>
    </rPh>
    <rPh sb="21" eb="22">
      <t>ノ</t>
    </rPh>
    <rPh sb="23" eb="24">
      <t>カ</t>
    </rPh>
    <rPh sb="26" eb="28">
      <t>キップ</t>
    </rPh>
    <rPh sb="29" eb="31">
      <t>コウニュウ</t>
    </rPh>
    <rPh sb="31" eb="32">
      <t>ナド</t>
    </rPh>
    <rPh sb="34" eb="36">
      <t>カイショウ</t>
    </rPh>
    <rPh sb="66" eb="68">
      <t>カイサイ</t>
    </rPh>
    <rPh sb="97" eb="99">
      <t>ジッシ</t>
    </rPh>
    <phoneticPr fontId="2"/>
  </si>
  <si>
    <t>複数市町村の観光資源を共通項や視点でグルーピングした「ストーリー」を構成する観光資源に対し、資源の磨き上げや受入環境整備、地域への誘客の仕掛けづくり並びに地域の魅力の発信にかかる事業に対する補助を実施</t>
    <phoneticPr fontId="2"/>
  </si>
  <si>
    <t>宿泊税導入推進
(2016年度導入経費への充当)</t>
    <phoneticPr fontId="3"/>
  </si>
  <si>
    <t>観光客の利便性向上のため、府立公園（ほしだ園地）においてトイレの洋式化等改修工事を実施</t>
    <rPh sb="41" eb="43">
      <t>ジッシ</t>
    </rPh>
    <phoneticPr fontId="3"/>
  </si>
  <si>
    <t>大阪を訪れる旅行者に府域の魅力ある観光資源のPR等を実施し、府域への誘導・周遊の促進を図る</t>
    <phoneticPr fontId="3"/>
  </si>
  <si>
    <t>近つ飛鳥博物館・風土記の丘
来訪者緊急対策事業費</t>
    <rPh sb="23" eb="24">
      <t>ヒ</t>
    </rPh>
    <phoneticPr fontId="3"/>
  </si>
  <si>
    <t>車両等維持管理費
（パトカー「POLICE」表記）</t>
    <rPh sb="0" eb="2">
      <t>シャリョウ</t>
    </rPh>
    <rPh sb="2" eb="3">
      <t>ナド</t>
    </rPh>
    <rPh sb="3" eb="5">
      <t>イジ</t>
    </rPh>
    <rPh sb="5" eb="8">
      <t>カンリヒ</t>
    </rPh>
    <rPh sb="22" eb="24">
      <t>ヒョウキ</t>
    </rPh>
    <phoneticPr fontId="3"/>
  </si>
  <si>
    <t>多くの観光客が往来する大阪駅・梅田駅周辺エリアにおいて、共通ルールに基づく案内サイン等の整備に対し、補助金を交付</t>
    <rPh sb="42" eb="43">
      <t>ナド</t>
    </rPh>
    <phoneticPr fontId="3"/>
  </si>
  <si>
    <t>市町村が行う災害時多言語ボランティアの確保に向けた取組みに対し、補助金を交付</t>
    <rPh sb="0" eb="3">
      <t>シチョウソン</t>
    </rPh>
    <rPh sb="4" eb="5">
      <t>オコナ</t>
    </rPh>
    <rPh sb="6" eb="8">
      <t>サイガイ</t>
    </rPh>
    <rPh sb="8" eb="9">
      <t>ジ</t>
    </rPh>
    <rPh sb="9" eb="12">
      <t>タゲンゴ</t>
    </rPh>
    <rPh sb="19" eb="21">
      <t>カクホ</t>
    </rPh>
    <rPh sb="22" eb="23">
      <t>ム</t>
    </rPh>
    <rPh sb="25" eb="27">
      <t>トリク</t>
    </rPh>
    <rPh sb="29" eb="30">
      <t>タイ</t>
    </rPh>
    <rPh sb="32" eb="35">
      <t>ホジョキン</t>
    </rPh>
    <rPh sb="36" eb="38">
      <t>コウフ</t>
    </rPh>
    <phoneticPr fontId="2"/>
  </si>
  <si>
    <t>大阪のシンボリックなエリアにおいて、国内外の人々を惹きつけるキラーコンテンツを実施するイベント（御堂筋オータムパーティー）を開催し、大阪の魅力を国内外へ広く発信</t>
    <rPh sb="48" eb="51">
      <t>ミドウスジ</t>
    </rPh>
    <rPh sb="62" eb="64">
      <t>カイサイ</t>
    </rPh>
    <rPh sb="72" eb="75">
      <t>コクナイガイ</t>
    </rPh>
    <phoneticPr fontId="2"/>
  </si>
  <si>
    <t>観光エリアにおけるOsaka Free Wi-Fiの整備を支援するとともに、接続環境の改善や通信速度の向上、さらに災害時（停電時）に備えた非常用バッテリーの設置等に対し、補助金を交付</t>
    <rPh sb="0" eb="2">
      <t>カンコウ</t>
    </rPh>
    <rPh sb="26" eb="28">
      <t>セイビ</t>
    </rPh>
    <rPh sb="29" eb="31">
      <t>シエン</t>
    </rPh>
    <rPh sb="38" eb="40">
      <t>セツゾク</t>
    </rPh>
    <rPh sb="40" eb="42">
      <t>カンキョウ</t>
    </rPh>
    <rPh sb="43" eb="45">
      <t>カイゼン</t>
    </rPh>
    <rPh sb="46" eb="48">
      <t>ツウシン</t>
    </rPh>
    <rPh sb="48" eb="50">
      <t>ソクド</t>
    </rPh>
    <rPh sb="51" eb="53">
      <t>コウジョウ</t>
    </rPh>
    <rPh sb="57" eb="59">
      <t>サイガイ</t>
    </rPh>
    <rPh sb="59" eb="60">
      <t>ジ</t>
    </rPh>
    <rPh sb="61" eb="63">
      <t>テイデン</t>
    </rPh>
    <rPh sb="63" eb="64">
      <t>ジ</t>
    </rPh>
    <rPh sb="66" eb="67">
      <t>ソナ</t>
    </rPh>
    <rPh sb="69" eb="72">
      <t>ヒジョウヨウ</t>
    </rPh>
    <rPh sb="78" eb="80">
      <t>セッチ</t>
    </rPh>
    <rPh sb="80" eb="81">
      <t>トウ</t>
    </rPh>
    <rPh sb="82" eb="83">
      <t>タイ</t>
    </rPh>
    <rPh sb="85" eb="88">
      <t>ホジョキン</t>
    </rPh>
    <rPh sb="89" eb="91">
      <t>コウフ</t>
    </rPh>
    <phoneticPr fontId="2"/>
  </si>
  <si>
    <t>御堂筋全長約 4kmのイチョウ並木を装飾し、インパクトある光空間を創出する「御堂筋イルミネーション」を実施。また、大阪の夜を楽しむことができるナイトカルチャーの発掘・創出に対して補助を実施</t>
    <rPh sb="0" eb="3">
      <t>ミドウスジ</t>
    </rPh>
    <rPh sb="5" eb="6">
      <t>ヤク</t>
    </rPh>
    <rPh sb="51" eb="53">
      <t>ジッシ</t>
    </rPh>
    <rPh sb="57" eb="59">
      <t>オオサカ</t>
    </rPh>
    <rPh sb="60" eb="61">
      <t>ヨル</t>
    </rPh>
    <rPh sb="62" eb="63">
      <t>タノ</t>
    </rPh>
    <rPh sb="86" eb="87">
      <t>タイ</t>
    </rPh>
    <rPh sb="89" eb="91">
      <t>ホジョ</t>
    </rPh>
    <rPh sb="92" eb="94">
      <t>ジッシ</t>
    </rPh>
    <phoneticPr fontId="2"/>
  </si>
  <si>
    <t>H28
(2016)</t>
    <phoneticPr fontId="3"/>
  </si>
  <si>
    <t>H29
(2017)</t>
    <phoneticPr fontId="3"/>
  </si>
  <si>
    <t>H30
(2018)</t>
    <phoneticPr fontId="3"/>
  </si>
  <si>
    <t>R1
(2019)</t>
    <phoneticPr fontId="3"/>
  </si>
  <si>
    <t>カテゴリー</t>
    <phoneticPr fontId="2"/>
  </si>
  <si>
    <t>ツーリズムEXPOジャパン2021等開催支援事業費</t>
    <rPh sb="22" eb="24">
      <t>ジギョウ</t>
    </rPh>
    <rPh sb="24" eb="25">
      <t>ヒ</t>
    </rPh>
    <phoneticPr fontId="3"/>
  </si>
  <si>
    <t>ツーリズムEXPOジャパン2021のレセプションにおいて、大阪をPRするイベントを実施</t>
    <phoneticPr fontId="3"/>
  </si>
  <si>
    <t>大阪の観光動向の分析、来阪旅行者等のニーズ把握のための調査研究及びMICE誘致に係る戦略策定に必要となるデータ収集等を実施</t>
    <rPh sb="31" eb="32">
      <t>オヨ</t>
    </rPh>
    <rPh sb="37" eb="39">
      <t>ユウチ</t>
    </rPh>
    <rPh sb="40" eb="41">
      <t>カカ</t>
    </rPh>
    <rPh sb="42" eb="44">
      <t>センリャク</t>
    </rPh>
    <rPh sb="44" eb="46">
      <t>サクテイ</t>
    </rPh>
    <rPh sb="47" eb="49">
      <t>ヒツヨウ</t>
    </rPh>
    <rPh sb="55" eb="57">
      <t>シュウシュウ</t>
    </rPh>
    <rPh sb="57" eb="58">
      <t>トウ</t>
    </rPh>
    <phoneticPr fontId="3"/>
  </si>
  <si>
    <t>大阪文化芸術創出事業費</t>
    <rPh sb="0" eb="2">
      <t>オオサカ</t>
    </rPh>
    <rPh sb="2" eb="4">
      <t>ブンカ</t>
    </rPh>
    <rPh sb="4" eb="6">
      <t>ゲイジュツ</t>
    </rPh>
    <rPh sb="6" eb="8">
      <t>ソウシュツ</t>
    </rPh>
    <rPh sb="8" eb="10">
      <t>ジギョウ</t>
    </rPh>
    <rPh sb="10" eb="11">
      <t>ヒ</t>
    </rPh>
    <phoneticPr fontId="2"/>
  </si>
  <si>
    <t>プロスポーツチームや施設等大阪にあるスポーツ資源をインバウンド向けにも分かりやすく情報発信するため、多言語対応のホームページを構築</t>
    <phoneticPr fontId="3"/>
  </si>
  <si>
    <t>宿泊税活用額※１</t>
    <rPh sb="0" eb="2">
      <t>シュクハク</t>
    </rPh>
    <rPh sb="2" eb="3">
      <t>ゼイ</t>
    </rPh>
    <rPh sb="3" eb="5">
      <t>カツヨウ</t>
    </rPh>
    <rPh sb="5" eb="6">
      <t>ガク</t>
    </rPh>
    <phoneticPr fontId="3"/>
  </si>
  <si>
    <t>　※１：宿泊税とともに国補助金等を活用して実施している事業については、事業費と宿泊税活用額は異なる</t>
    <rPh sb="4" eb="7">
      <t>シュクハクゼイ</t>
    </rPh>
    <rPh sb="11" eb="15">
      <t>クニホジョキン</t>
    </rPh>
    <rPh sb="15" eb="16">
      <t>トウ</t>
    </rPh>
    <rPh sb="17" eb="19">
      <t>カツヨウ</t>
    </rPh>
    <rPh sb="21" eb="23">
      <t>ジッシ</t>
    </rPh>
    <rPh sb="27" eb="29">
      <t>ジギョウ</t>
    </rPh>
    <rPh sb="35" eb="38">
      <t>ジギョウヒ</t>
    </rPh>
    <rPh sb="39" eb="41">
      <t>シュクハク</t>
    </rPh>
    <rPh sb="41" eb="42">
      <t>ゼイ</t>
    </rPh>
    <rPh sb="42" eb="44">
      <t>カツヨウ</t>
    </rPh>
    <rPh sb="44" eb="45">
      <t>ガク</t>
    </rPh>
    <rPh sb="46" eb="47">
      <t>コト</t>
    </rPh>
    <phoneticPr fontId="3"/>
  </si>
  <si>
    <t>R2
(2020)</t>
    <phoneticPr fontId="3"/>
  </si>
  <si>
    <t>AIMS世界総会開催支援事業費</t>
    <phoneticPr fontId="3"/>
  </si>
  <si>
    <t>大阪マラソンに合わせて開催され、多くの海外関係者が来阪するAIMSの世界総会の場を活用して、大阪マラソンの国際的な知名度の向上を図るとともに、大阪の都市魅力を世界に発信し、インバウンドの回復に寄与する</t>
    <phoneticPr fontId="3"/>
  </si>
  <si>
    <t>―</t>
    <phoneticPr fontId="3"/>
  </si>
  <si>
    <t>R3  
(2021)</t>
    <phoneticPr fontId="3"/>
  </si>
  <si>
    <t>―</t>
    <phoneticPr fontId="3"/>
  </si>
  <si>
    <t>ツーリズムEXPOジャパン2023等開催支援事業費</t>
    <rPh sb="22" eb="24">
      <t>ジギョウ</t>
    </rPh>
    <rPh sb="24" eb="25">
      <t>ヒ</t>
    </rPh>
    <phoneticPr fontId="3"/>
  </si>
  <si>
    <t>ツーリズムEXPOジャパン2023のレセプションにおいて、兵庫県と連携したトッププロモーションや出展を実施</t>
    <rPh sb="29" eb="32">
      <t>ヒョウゴケン</t>
    </rPh>
    <rPh sb="33" eb="35">
      <t>レンケイ</t>
    </rPh>
    <rPh sb="48" eb="50">
      <t>シュッテン</t>
    </rPh>
    <phoneticPr fontId="3"/>
  </si>
  <si>
    <t>宿泊税導入推進
(税務情報システムの改修費用)</t>
    <rPh sb="9" eb="13">
      <t>ゼイムジョウホウ</t>
    </rPh>
    <rPh sb="18" eb="20">
      <t>カイシュウ</t>
    </rPh>
    <rPh sb="20" eb="22">
      <t>ヒヨウ</t>
    </rPh>
    <phoneticPr fontId="3"/>
  </si>
  <si>
    <t>観光促進費</t>
    <phoneticPr fontId="3"/>
  </si>
  <si>
    <t>大阪が誇る上方伝統芸能や上方演芸をはじめ、音楽、演劇、アート等、多彩で豊かな文化の魅力を広く国内外に発信する事業を実施</t>
    <phoneticPr fontId="2"/>
  </si>
  <si>
    <t>国内外の観光客に上方演芸の歴史と魅力をこれまで以上に広く発信し伝えるため、収蔵資料を活用した常設展示や企画展示をはじめ、上方演芸を楽しみながら学んでいただけるワークショップを開催</t>
    <phoneticPr fontId="3"/>
  </si>
  <si>
    <t>府域全体の受入環境整備を加速化し、集客促進等を図るため、市町村等が実施する観光振興事業に対し、補助金を交付</t>
    <rPh sb="21" eb="22">
      <t>ナド</t>
    </rPh>
    <rPh sb="44" eb="45">
      <t>タイ</t>
    </rPh>
    <rPh sb="47" eb="50">
      <t>ホジョキン</t>
    </rPh>
    <rPh sb="51" eb="53">
      <t>コウフ</t>
    </rPh>
    <phoneticPr fontId="2"/>
  </si>
  <si>
    <t>R6
(2024)</t>
    <phoneticPr fontId="3"/>
  </si>
  <si>
    <t>スポーツツーリズム推進事業費</t>
    <phoneticPr fontId="3"/>
  </si>
  <si>
    <t>現代美術振興事業費</t>
    <phoneticPr fontId="3"/>
  </si>
  <si>
    <t>大阪・関西万博に向け、開催50日前に開催される大阪マラソン2025を活用し、ランナー・観客が一体となって、42.195㎞にわたるマラソンを万博色に染め上げる機運醸成のイベントを実施し、大阪の魅力を国内外へ広く発信</t>
    <rPh sb="0" eb="2">
      <t>オオサカ</t>
    </rPh>
    <rPh sb="3" eb="5">
      <t>カンサイ</t>
    </rPh>
    <rPh sb="5" eb="7">
      <t>バンパク</t>
    </rPh>
    <rPh sb="8" eb="9">
      <t>ム</t>
    </rPh>
    <rPh sb="78" eb="82">
      <t>キウンジョウセイ</t>
    </rPh>
    <rPh sb="88" eb="90">
      <t>ジッシ</t>
    </rPh>
    <phoneticPr fontId="3"/>
  </si>
  <si>
    <t>大阪城公園接続デッキ整備事業</t>
    <phoneticPr fontId="3"/>
  </si>
  <si>
    <t>大阪城東部地区の観光デッキを整備し、大阪の都市魅力向上を推進</t>
    <phoneticPr fontId="3"/>
  </si>
  <si>
    <t>R4  
(2022)</t>
    <phoneticPr fontId="3"/>
  </si>
  <si>
    <t>R5
(2023)</t>
    <phoneticPr fontId="3"/>
  </si>
  <si>
    <t>災害時に外国人旅行者が必要とする情報を「迅速」､「的確」かつ「分かりやすく」多言語で提供するウェブサイト及びアプリ「Osaka Safe Travels」の管理・運用を行う</t>
    <phoneticPr fontId="3"/>
  </si>
  <si>
    <t>合計</t>
    <rPh sb="0" eb="2">
      <t>ゴウケイケイ</t>
    </rPh>
    <phoneticPr fontId="2"/>
  </si>
  <si>
    <t>多言語観光マップ作成事業費負担金</t>
    <rPh sb="0" eb="3">
      <t>タゲンゴ</t>
    </rPh>
    <rPh sb="3" eb="5">
      <t>カンコウ</t>
    </rPh>
    <rPh sb="8" eb="10">
      <t>サクセイ</t>
    </rPh>
    <rPh sb="10" eb="13">
      <t>ジギョウヒ</t>
    </rPh>
    <rPh sb="13" eb="16">
      <t>フタンキン</t>
    </rPh>
    <phoneticPr fontId="3"/>
  </si>
  <si>
    <t>宿泊施設・観光施設の事業者向けに、外国人旅行者の帰国支援方策の周知・啓発のためのガイドラインを作成・配布するとともに、宿泊施設客室内に配架する防災ガイド（リーフレット）を作成した。また、災害時に「Osaka Safe Travels」を活用してもらうため、広報カードを作成・配布し、周知を図った</t>
    <phoneticPr fontId="2"/>
  </si>
  <si>
    <t>大阪・関西万博に向け、前年度に造成した観光コンテンツ等を磨き上げ、プロモーションを行うことで、大阪・兵庫への滞在・広域周遊を促進。</t>
    <phoneticPr fontId="3"/>
  </si>
  <si>
    <t>大阪・関西万博の開催を契機に、アート活動の機運醸成や都市魅力の向上を図るため、大阪府が所蔵する美術作品の府内各地での展示や、咲洲庁舎の外壁を活用したデジタルアートの展開など、府民や国内外からの来阪者の鑑賞機会を提供する。</t>
    <phoneticPr fontId="3"/>
  </si>
  <si>
    <t>R7
(2025)</t>
    <phoneticPr fontId="3"/>
  </si>
  <si>
    <t>H28～R7
総額</t>
    <rPh sb="7" eb="9">
      <t>ソウガク</t>
    </rPh>
    <phoneticPr fontId="3"/>
  </si>
  <si>
    <t>〇宿泊税活用事業について　（H28年度～R7年度）</t>
    <rPh sb="4" eb="6">
      <t>カツヨウ</t>
    </rPh>
    <rPh sb="17" eb="18">
      <t>ネン</t>
    </rPh>
    <rPh sb="18" eb="19">
      <t>ド</t>
    </rPh>
    <rPh sb="22" eb="24">
      <t>ネンド</t>
    </rPh>
    <phoneticPr fontId="3"/>
  </si>
  <si>
    <t>（単位：千円）</t>
    <rPh sb="1" eb="3">
      <t>タンイ</t>
    </rPh>
    <rPh sb="4" eb="6">
      <t>センエン</t>
    </rPh>
    <phoneticPr fontId="3"/>
  </si>
  <si>
    <t>宿泊税条例改正に伴い宿泊施設において発生するレジシステムの改修等に対し、補助金を交付</t>
    <rPh sb="0" eb="2">
      <t>シュクハク</t>
    </rPh>
    <rPh sb="2" eb="3">
      <t>ゼイ</t>
    </rPh>
    <rPh sb="3" eb="5">
      <t>ジョウレイ</t>
    </rPh>
    <rPh sb="5" eb="7">
      <t>カイセイ</t>
    </rPh>
    <rPh sb="8" eb="9">
      <t>トモナ</t>
    </rPh>
    <rPh sb="10" eb="12">
      <t>シュクハク</t>
    </rPh>
    <rPh sb="12" eb="14">
      <t>シセツ</t>
    </rPh>
    <rPh sb="18" eb="20">
      <t>ハッセイ</t>
    </rPh>
    <rPh sb="29" eb="31">
      <t>カイシュウ</t>
    </rPh>
    <rPh sb="31" eb="32">
      <t>トウ</t>
    </rPh>
    <rPh sb="33" eb="34">
      <t>タイ</t>
    </rPh>
    <rPh sb="36" eb="38">
      <t>ホジョ</t>
    </rPh>
    <rPh sb="38" eb="39">
      <t>キン</t>
    </rPh>
    <rPh sb="40" eb="42">
      <t>コウフ</t>
    </rPh>
    <phoneticPr fontId="2"/>
  </si>
  <si>
    <t>eLTAXを通じた電子申告等に係るeLTAXシステム運用管理・開発や制度改正に伴う税務情報システムの改修に要する経費</t>
    <rPh sb="6" eb="7">
      <t>ツウ</t>
    </rPh>
    <rPh sb="9" eb="14">
      <t>デンシシンコクトウ</t>
    </rPh>
    <rPh sb="15" eb="16">
      <t>カカ</t>
    </rPh>
    <rPh sb="26" eb="30">
      <t>ウンヨウカンリ</t>
    </rPh>
    <rPh sb="31" eb="33">
      <t>カイハツ</t>
    </rPh>
    <rPh sb="53" eb="54">
      <t>ヨウ</t>
    </rPh>
    <rPh sb="56" eb="58">
      <t>ケイヒ</t>
    </rPh>
    <phoneticPr fontId="2"/>
  </si>
  <si>
    <t>受入環境整備
魅力づくり及びプロモーション</t>
    <rPh sb="0" eb="2">
      <t>ウケイレ</t>
    </rPh>
    <rPh sb="2" eb="4">
      <t>カンキョウ</t>
    </rPh>
    <rPh sb="4" eb="6">
      <t>セイビ</t>
    </rPh>
    <phoneticPr fontId="2"/>
  </si>
  <si>
    <t>文化財保護管理費</t>
    <phoneticPr fontId="3"/>
  </si>
  <si>
    <t>多言語対応強化に向けた取組みを行うことで、国際平和に貢献する平和博物館として来館者の受入環境を整備する。</t>
    <phoneticPr fontId="3"/>
  </si>
  <si>
    <t>大阪国際平和センター事業費
（大阪国際平和センター来館者受入環境整備事業）</t>
    <phoneticPr fontId="3"/>
  </si>
  <si>
    <t>オーバーツーリズム未然防止・抑制対策事業
（スーツケース等輸送サービス利用促進事業）</t>
    <phoneticPr fontId="3"/>
  </si>
  <si>
    <t>オーバーツーリズム未然防止・抑制対策事業
（観光デジタルマップ事業）</t>
    <phoneticPr fontId="3"/>
  </si>
  <si>
    <t>外国人相談対応力強化事業費
（外国人相談対応力強化事業）</t>
    <phoneticPr fontId="3"/>
  </si>
  <si>
    <t>日本万国博覧会記念公園事業特別会計繰出金
（普通建設事業費）</t>
    <phoneticPr fontId="3"/>
  </si>
  <si>
    <t>外国人医療体制整備事業費
（外国人観光客のための医療整備事業）</t>
    <phoneticPr fontId="3"/>
  </si>
  <si>
    <t>救急医療情報システム整備運営事業費
（観光客向け救急医療の適正利用推進事業）</t>
    <phoneticPr fontId="3"/>
  </si>
  <si>
    <t>観光客のための医療整備事業
（多言語化による感染症予防等の啓発）</t>
    <phoneticPr fontId="3"/>
  </si>
  <si>
    <t>たばこ対策推進事業費
（観光客受入環境整備事業）</t>
    <phoneticPr fontId="3"/>
  </si>
  <si>
    <t>生活衛生関係施設指導監督等事業費
（宿泊サービス向上等事業）</t>
    <phoneticPr fontId="3"/>
  </si>
  <si>
    <t>次世代自動車普及促進事業費
（サステナブルツーリズムにおけるZEV推進事業）</t>
    <phoneticPr fontId="3"/>
  </si>
  <si>
    <t>自然公園保全管理事業費
（山のおもてなし事業費）</t>
    <phoneticPr fontId="3"/>
  </si>
  <si>
    <t>公共交通戦略推進費
（公共交通機関利用観光客受入環境整備事業費補助金）</t>
    <phoneticPr fontId="3"/>
  </si>
  <si>
    <t>公園管理費
（観光客受入対応整備検討委託）</t>
    <phoneticPr fontId="3"/>
  </si>
  <si>
    <t>福祉のまちづくり推進事業費
（ホテル等バリアフリー環境整備促進事業）</t>
    <phoneticPr fontId="3"/>
  </si>
  <si>
    <t>港湾総務事務費
（クルーズ客船誘致事業）</t>
    <phoneticPr fontId="3"/>
  </si>
  <si>
    <t>体育会館運営費（政策）
（大阪府立体育会館「エディオンアリーナ」のトイレ洋式化・美装化工事）</t>
    <phoneticPr fontId="3"/>
  </si>
  <si>
    <t>施設設備改修事業費
（府立少年自然の家トイレ改修事業）</t>
    <phoneticPr fontId="3"/>
  </si>
  <si>
    <t>施設設備改修事業費
（近つ飛鳥博物館・風土記の丘　トイレ洋式化）</t>
    <phoneticPr fontId="3"/>
  </si>
  <si>
    <t>施設設備改修事業費
（弥生文化博物館　トイレ洋式化）</t>
    <phoneticPr fontId="3"/>
  </si>
  <si>
    <t>2025年日本国際博覧会対策事業費
（会場周辺等の安全対策）</t>
    <phoneticPr fontId="3"/>
  </si>
  <si>
    <t>MICE誘致推進事業費
（国際会議開催支援事業）</t>
    <phoneticPr fontId="3"/>
  </si>
  <si>
    <t>周遊促進事業費
（観光コンテンツ開発事業）</t>
    <rPh sb="9" eb="11">
      <t>カンコウ</t>
    </rPh>
    <rPh sb="16" eb="20">
      <t>カイハツジギョウ</t>
    </rPh>
    <phoneticPr fontId="3"/>
  </si>
  <si>
    <t>周遊促進事業費
（大阪の観光資源の強みを活かした集客・周遊事業）</t>
    <phoneticPr fontId="3"/>
  </si>
  <si>
    <t>周遊促進事業費
（大阪府内周遊ツアー検討業務）</t>
    <phoneticPr fontId="3"/>
  </si>
  <si>
    <t>観光促進費
（デジタルプロモーション推進事業 ）</t>
    <phoneticPr fontId="3"/>
  </si>
  <si>
    <t>観光促進費
（データマーケティング推進事業）</t>
    <phoneticPr fontId="3"/>
  </si>
  <si>
    <t>観光促進費
（ラグジュアリー・ツーリズム推進事業）</t>
    <phoneticPr fontId="3"/>
  </si>
  <si>
    <t>観光促進費
（万博期間中に開催する大型集客イベント促進事業）</t>
    <rPh sb="27" eb="29">
      <t>ジギョウ</t>
    </rPh>
    <phoneticPr fontId="3"/>
  </si>
  <si>
    <t>広報活動推進費
（もずやん活用大阪プロモーション事業）</t>
    <phoneticPr fontId="3"/>
  </si>
  <si>
    <t>友好交流費
（万博国際交流事業）</t>
    <phoneticPr fontId="3"/>
  </si>
  <si>
    <t>大阪のにぎわい創出事業費
（大阪のにぎわいにつながるイベント連携事業費）</t>
    <phoneticPr fontId="3"/>
  </si>
  <si>
    <t>成長戦略推進事業　
（ガストロノミーツーリズム促進事業）</t>
    <phoneticPr fontId="3"/>
  </si>
  <si>
    <t>成長戦略推進事業
（eスポーツ推進事業費）</t>
    <phoneticPr fontId="3"/>
  </si>
  <si>
    <t>成長戦略推進事業
（国際スポーツイベント開催経費）</t>
    <phoneticPr fontId="3"/>
  </si>
  <si>
    <t>成長戦略推進事業費
（国際的な食のイベント開催経費）</t>
    <phoneticPr fontId="3"/>
  </si>
  <si>
    <t>庁舎本館活用推進事業費
（本館東面ライトアップ）</t>
    <phoneticPr fontId="3"/>
  </si>
  <si>
    <t>青少年海洋センター運営費
（整備事業費・プロモーション推進委託業務）</t>
    <phoneticPr fontId="3"/>
  </si>
  <si>
    <t>空飛ぶクルマ都市型ビジネス創造都市推進事業費
（空飛ぶクルマ観光魅力促進事業）</t>
    <phoneticPr fontId="3"/>
  </si>
  <si>
    <t>大阪農産物魅力向上・価値創造事業費
（大阪農業魅力発信態勢整備事業）</t>
    <phoneticPr fontId="3"/>
  </si>
  <si>
    <t>景観づくり推進事業費
（景観資源魅力向上事業）</t>
    <phoneticPr fontId="3"/>
  </si>
  <si>
    <t>宿泊税導入推進
(条例改正に伴うシステム改修補助金)</t>
    <rPh sb="9" eb="11">
      <t>ジョウレイ</t>
    </rPh>
    <rPh sb="11" eb="13">
      <t>カイセイ</t>
    </rPh>
    <rPh sb="14" eb="15">
      <t>トモナ</t>
    </rPh>
    <rPh sb="20" eb="22">
      <t>カイシュウ</t>
    </rPh>
    <rPh sb="22" eb="24">
      <t>ホジョ</t>
    </rPh>
    <rPh sb="24" eb="25">
      <t>キン</t>
    </rPh>
    <phoneticPr fontId="3"/>
  </si>
  <si>
    <t>大阪観光局が運営するサイト内に関西空港で民間事業者が実施しているスーツケース等輸送サービスを紹介する特設ページを開設し、スーツケース等輸送サービスの認知度向上・利用促進を目的としたwebプロモーションを行う。</t>
    <phoneticPr fontId="3"/>
  </si>
  <si>
    <t>府内のトイレ、大型荷物の保管所や輸送サービスを行う施設（コインロッカー・手荷物預かり所など）の位置や情報が簡潔に分かる観光デジタルマップの構築・運営を行う。</t>
    <phoneticPr fontId="3"/>
  </si>
  <si>
    <t>舟運の活性化や水辺の魅力創出に向けたイベント等の開催、中之島GATEターミナルにおける船着場等の整備や堂島川等の護岸ライトアップ施設のリニューアルに向けた取組等を実施。</t>
    <rPh sb="74" eb="75">
      <t>ム</t>
    </rPh>
    <rPh sb="77" eb="79">
      <t>トリクミ</t>
    </rPh>
    <rPh sb="79" eb="80">
      <t>トウ</t>
    </rPh>
    <phoneticPr fontId="2"/>
  </si>
  <si>
    <t>大阪府を訪れた外国人が安心・安全、快適に過ごすことができるよう、外国人の支援を強化するため、外国人相談対応者の育成や相談内容を記録・参照するデータベースを構築する。</t>
    <phoneticPr fontId="3"/>
  </si>
  <si>
    <t>日本万国博覧会記念公園において、国内外からの集客促進や利便性向上に資することを目的に、環境整備等を実施する事業の財源に宿泊税を充当する。</t>
    <phoneticPr fontId="3"/>
  </si>
  <si>
    <t>外国人観光客に安心して旅行していただくため、けがや病気が重篤化する前に受診できる多言語対応可能な医療機関を拡充し、外国人患者受入体制を整備するするとともに、海外旅行保険に未加入の外国人旅行者がけがや病気となった場合、医療費が非常に高額になるリスクがあることから、来阪前及び来阪時に効果的な海外旅行保険の加入勧奨を行う。</t>
    <phoneticPr fontId="3"/>
  </si>
  <si>
    <t>観光客増加による救急医療のひっぱく抑制のため、観光客が旅行中に急病になった際の相談窓口を啓発する。</t>
    <phoneticPr fontId="3"/>
  </si>
  <si>
    <t>外国人観光客が、旅行中に感染症を疑う症状が出た場合の対応について、多言語リーフレットを作成し啓発を行う。</t>
    <phoneticPr fontId="3"/>
  </si>
  <si>
    <t>外国人観光客向けにたばこのルールを広く周知するため、多言語対応のポスターを作成する。</t>
    <phoneticPr fontId="3"/>
  </si>
  <si>
    <t>観光客が、衛生的で快適に府内宿泊施設で滞在できるよう、宿泊施設のサービス及び衛生管理向上のための講習会の開催や訪日外国人等観光客の宿泊等マナー向上のための動画・コンテンツの作成及び周知啓発を行う。</t>
    <rPh sb="95" eb="96">
      <t>オコナ</t>
    </rPh>
    <phoneticPr fontId="3"/>
  </si>
  <si>
    <t>EV/FCバスやレンタカー・カーシェアを活用し、観光客が脱炭素な移動を行いつつ、大阪の魅力を体感するサステナブルツーリズムを拡充・定着するため、CO2排出量の少ないZEV(ゼロエミッション車)等を活用した企画を行う旅行会社等にZEVの調達費を補助する。</t>
    <phoneticPr fontId="3"/>
  </si>
  <si>
    <t>ニーズの把握や必要な整備内容をとりまとめた府内全域の「山のおもてなし基本構想」を策定し、概算整備費用の算出や公共交通機関の時刻表・景勝地等とリンクさせたアクセス向上、プロモーション方策などを検討する。</t>
    <phoneticPr fontId="3"/>
  </si>
  <si>
    <t>観光客の受入環境整備に向け、鉄道事業者やバス事業者等と連携し、キャッシュレス対応機器を導入や多言語案内設備を整備するための費用を補助する。</t>
    <phoneticPr fontId="3"/>
  </si>
  <si>
    <t>府営公園の更なる観光客の誘客に向け、受入環境整備としてトイレの洋式化や多言語看板等を整備する。</t>
    <rPh sb="0" eb="2">
      <t>フエイ</t>
    </rPh>
    <rPh sb="31" eb="34">
      <t>ヨウシキカ</t>
    </rPh>
    <rPh sb="35" eb="38">
      <t>タゲンゴ</t>
    </rPh>
    <phoneticPr fontId="3"/>
  </si>
  <si>
    <t>観光客の受入環境をさらに充実化するため、既存ホテル・旅館のバリアフリー改修工事等への補助を行うとともに、施設のユニバーサルデザインマップを構築する。</t>
    <rPh sb="42" eb="44">
      <t>ホジョ</t>
    </rPh>
    <rPh sb="45" eb="46">
      <t>オコナ</t>
    </rPh>
    <rPh sb="52" eb="54">
      <t>シセツ</t>
    </rPh>
    <phoneticPr fontId="3"/>
  </si>
  <si>
    <t>クルーズ客船の受入環境整備及びクルーズ客船旅行者に向け、受入時の仮設ターミナル機能の確保やトイレ改修等を実施するとともに、国際クルーズ船社等へのプロモーションを行う。</t>
    <rPh sb="80" eb="81">
      <t>オコナ</t>
    </rPh>
    <phoneticPr fontId="3"/>
  </si>
  <si>
    <t>大阪府におけるスポーツツーリズムの推進に向けエディオンアリーナ大阪（府立体育会館）のトイレの洋式化・美装化を行う。</t>
    <phoneticPr fontId="3"/>
  </si>
  <si>
    <t>府立少年自然の家のトイレの洋式化等の改修を実施する。</t>
    <rPh sb="21" eb="23">
      <t>ジッシ</t>
    </rPh>
    <phoneticPr fontId="3"/>
  </si>
  <si>
    <t>近つ飛鳥博物館・風土記の丘の観光客受入環境整備に向け、トイレの洋式化等を実施する。</t>
    <rPh sb="34" eb="35">
      <t>トウ</t>
    </rPh>
    <rPh sb="36" eb="38">
      <t>ジッシ</t>
    </rPh>
    <phoneticPr fontId="3"/>
  </si>
  <si>
    <t>弥生文化博物館の観光客受入環境整備に向け、トイレ洋式化等を実施する。</t>
    <rPh sb="27" eb="28">
      <t>トウ</t>
    </rPh>
    <rPh sb="29" eb="31">
      <t>ジッシ</t>
    </rPh>
    <phoneticPr fontId="3"/>
  </si>
  <si>
    <t>外国人観光客が絡む事件事故、遺失拾得等の各種警察事象の処理に伴う通訳需要に迅速かつ的確に対応するため、部外通訳人の運用費用確保するなど、通訳体制の強化を行う。</t>
    <rPh sb="76" eb="77">
      <t>オコナ</t>
    </rPh>
    <phoneticPr fontId="3"/>
  </si>
  <si>
    <t>大阪へのMICE誘致を積極的にすすめるため、国際会議に要する経費を支援する。</t>
    <phoneticPr fontId="3"/>
  </si>
  <si>
    <t>万博来場者に対して大阪の魅力を直接届け、府内各地への訪問意欲の喚起につなげるため、万博会場内で実施される「大阪ウィーク」において、大阪の魅力を発信する、音楽イベント等を開催する。</t>
    <phoneticPr fontId="3"/>
  </si>
  <si>
    <t>万博を契機に増加する来阪者の府内周遊を一層促進するため、気軽に府域を周遊できるよう、バスやタクシーなどの交通手段を活用した周遊ツアーのモデル事業等を実施し、民間主導で観光周遊ツアーが展開・継続されるよう、その支援手法等を検討する。</t>
    <phoneticPr fontId="3"/>
  </si>
  <si>
    <t>大阪・関西万博に向け、兵庫・大阪が連携し、海外における観光トッププロモーション及び訪日外国人を対象とした旅行商品・コンテンツの造成等や大阪・関西万博の機運醸成と来場者促進を図るため、ヨットパレード及びクラシックカーイベントを開催する。</t>
    <rPh sb="8" eb="9">
      <t>ム</t>
    </rPh>
    <rPh sb="39" eb="40">
      <t>オヨ</t>
    </rPh>
    <rPh sb="65" eb="66">
      <t>トウ</t>
    </rPh>
    <rPh sb="112" eb="114">
      <t>カイサイ</t>
    </rPh>
    <phoneticPr fontId="3"/>
  </si>
  <si>
    <t>大阪観光局のWEBサイトにおいて、府内市町村が有する観光コンテンツを国内外へ情報発信するとともに、AIを活用したWEBサイトを構築し、旅行者の行動や嗜好に合致した情報を提供することで、より効果的な来阪促進を図る。</t>
    <phoneticPr fontId="3"/>
  </si>
  <si>
    <t>府内市町村が、国内旅行者の観光消費額データや滞在データ等に基づく適切な観光地経営を実施できるよう大阪観光局と連携し、府域一体のデータマーケティング基盤を整備するとともに、市町村職員にも活用できるよう、技術的な支援を実施する。</t>
    <phoneticPr fontId="3"/>
  </si>
  <si>
    <t>ラグジュアリー層を大阪へ呼び込むため、ラグジュアリーツーリズムを扱う海外の旅行会社などが加盟するコンソーシアムが主催する富裕層向け旅行商談イベントを大阪に誘致する。</t>
    <phoneticPr fontId="3"/>
  </si>
  <si>
    <t>万博を一緒に盛り上げる万博開催期間中の大型集客イベントに対し、万全の安全対策を講じたうえで開催できるよう、警備に係る経費の一部の補助を行う。</t>
    <phoneticPr fontId="3"/>
  </si>
  <si>
    <t>大阪府が有する多様なスポーツ資源を活かした大規模スポーツイベントの開催を通じ、大阪への誘客を促進するとともに、地域観光資源と連携した周遊を図るスポーツツーリズムを展開する。</t>
    <phoneticPr fontId="3"/>
  </si>
  <si>
    <t>近つ飛鳥博物館・風土記の丘・弥生文化博物館の観光客等の誘客促進に向けた取組を実施する。</t>
    <rPh sb="35" eb="37">
      <t>トリクミ</t>
    </rPh>
    <rPh sb="38" eb="40">
      <t>ジッシ</t>
    </rPh>
    <phoneticPr fontId="3"/>
  </si>
  <si>
    <t>大阪府広報担当副知事もずやんを積極的に活用し、万博会場での大阪PRイベントの開催や各種プロモーションの実施等により、大阪の情報発信強化・誘客促進を図る。</t>
    <phoneticPr fontId="3"/>
  </si>
  <si>
    <t>大阪府の友好交流先から専門家等を招聘し、高校生等を対象に各国の社会課題について学び、考えるセミナーを開催するほか、招聘者を万博会場や府内の観光資源に案内するなど、相互の交流と理解を深める。</t>
    <phoneticPr fontId="3"/>
  </si>
  <si>
    <t>国内外から多くの人が大阪に集まる万博というナショナル・イベントを最大限生かし、大阪の成長を促進するため、主に万博開催期間中にスペシャルプログラムを実施する。</t>
    <phoneticPr fontId="3"/>
  </si>
  <si>
    <t>世界の富裕層を中心に需要が高まっている「ガストロノミーツーリズム」に着目し、大阪ならではのガストロノミーツーリズムの商品化を促進するため、海外富裕層旅行マーケットへのプロモーションや成果を地域に還元する取組を実施する。</t>
    <phoneticPr fontId="3"/>
  </si>
  <si>
    <t>大阪ならではのeスポーツを活用した新しい観光コンテンツの創出、関連産業の拡大をめざすため、万博会場内のeスポーツイベントと連動した府域でのキャンペーンのプロモーションやeスポーツの魅力発信イベントを実施する。</t>
    <phoneticPr fontId="3"/>
  </si>
  <si>
    <t>世界中から大阪が注目される万博期間中に、オリンピックと並ぶ世界最高峰のアクションスポーツの競技大会「X GAMES」を誘致し、全世界へ「都市・大阪」を発信するとともに、世界的なトップアスリートのパフォーマンスを「みる」機会を創出する。</t>
  </si>
  <si>
    <t>大阪の「人」の魅力や、食にまつわる生産背景・作り手の想いに価値を置く新たな食文化を築き、世界に発信するため、国際シンポジウムの開催や府域の飲食店等を来阪者に体験してもらうキャンペーンを開催する。</t>
    <rPh sb="92" eb="94">
      <t>カイサイ</t>
    </rPh>
    <phoneticPr fontId="3"/>
  </si>
  <si>
    <t>大阪城に訪れる観光客が見学できる新たな観光コンテンツとして、登録有形文化財となった「大阪府庁本館」の魅力をさらに高めるとともに、2026年の100周年記念とあわせて広くPRするなど、周辺スポットへの周遊を促す取組を実施する。</t>
    <rPh sb="104" eb="106">
      <t>トリクミ</t>
    </rPh>
    <rPh sb="107" eb="109">
      <t>ジッシ</t>
    </rPh>
    <phoneticPr fontId="3"/>
  </si>
  <si>
    <t>青少年海洋センターへの更なる観光客を取り入れるため、観光客誘致のためのプロモーションを推進する。</t>
    <phoneticPr fontId="3"/>
  </si>
  <si>
    <t>空飛ぶクルマを活用した大阪での観光ビジネスの展開に向けて、観光分野におけるビジネスモデルの構築や、観光商品づくりへの支援等を実施する。</t>
    <phoneticPr fontId="3"/>
  </si>
  <si>
    <t>万博を契機とするインバウンドによる周遊ツアーにおける農業コンテンツ導入を促進するため、地域農業コンテンツ向けガイドの育成や農業コンテンツ周知のための旅行社等向けの農業コンテンツを知る場の提供及び広報を実施する。</t>
    <rPh sb="95" eb="96">
      <t>オヨ</t>
    </rPh>
    <rPh sb="100" eb="102">
      <t>ジッシ</t>
    </rPh>
    <phoneticPr fontId="3"/>
  </si>
  <si>
    <t>景観資源（ビュースポットおおさか）の魅力を伝える動画制作等、観光客誘致に向けたプロモーションを実施する。</t>
    <rPh sb="47" eb="49">
      <t>ジッシ</t>
    </rPh>
    <phoneticPr fontId="3"/>
  </si>
  <si>
    <t>花の文化園管理運営費
（万博施設等リユース事業）</t>
    <rPh sb="9" eb="10">
      <t>ヒ</t>
    </rPh>
    <phoneticPr fontId="3"/>
  </si>
  <si>
    <t>大阪府立花の文化園において、開設35年を経過し老朽化したトイレの建替えにあたり、大阪・関西万博のトイレをリユースして移設する。</t>
    <phoneticPr fontId="3"/>
  </si>
  <si>
    <t>日本万国博覧会記念公園事業特別会計繰出金
（観光資源としてのミャクミャクモニュメント活用事業）</t>
    <phoneticPr fontId="3"/>
  </si>
  <si>
    <t>2025年大阪・関西万博の会場内に設置されているミャクミャクモニュメントを日本万国博覧会記念公園で活用することにより、万博レガシーとして広く発信し、大阪の観光振興・都市魅力の向上を図る</t>
    <phoneticPr fontId="3"/>
  </si>
  <si>
    <t>「Beyond EXPO 2025」が掲げるインバウンド需要の取り込みをめざし、大阪の継続的なにぎわい創出・発信事業を実施する。</t>
    <phoneticPr fontId="3"/>
  </si>
  <si>
    <t>周遊促進事業費
（大阪の継続的なにぎわい創出・発信事業）</t>
    <phoneticPr fontId="3"/>
  </si>
  <si>
    <t>　※２：R6年度については決算見込額を記載</t>
    <rPh sb="6" eb="8">
      <t>ネンド</t>
    </rPh>
    <rPh sb="13" eb="15">
      <t>ケッサン</t>
    </rPh>
    <rPh sb="15" eb="17">
      <t>ミコミ</t>
    </rPh>
    <rPh sb="17" eb="18">
      <t>ガク</t>
    </rPh>
    <rPh sb="19" eb="21">
      <t>キサイ</t>
    </rPh>
    <phoneticPr fontId="3"/>
  </si>
  <si>
    <t>　※３：R7年度についてはR7.9月補正後予算額を記載</t>
    <rPh sb="6" eb="8">
      <t>ネンド</t>
    </rPh>
    <rPh sb="17" eb="20">
      <t>ガツホセイ</t>
    </rPh>
    <rPh sb="20" eb="21">
      <t>ゴ</t>
    </rPh>
    <rPh sb="21" eb="24">
      <t>ヨサンガク</t>
    </rPh>
    <rPh sb="25" eb="2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</si>
</sst>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2"/>
      <charset val="128"/>
      <scheme val="minor"/>
    </font>
    <font>
      <sz val="9"/>
      <name val="Meiryo UI"/>
      <family val="3"/>
      <charset val="128"/>
    </font>
    <font>
      <sz val="14"/>
      <name val="Meiryo UI"/>
      <family val="3"/>
      <charset val="128"/>
    </font>
    <font>
      <sz val="11"/>
      <name val="Meiryo UI"/>
      <family val="3"/>
      <charset val="128"/>
    </font>
    <font>
      <sz val="11"/>
      <name val="游ゴシック"/>
      <family val="2"/>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double">
        <color indexed="64"/>
      </top>
      <bottom style="thick">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s>
  <cellStyleXfs count="3">
    <xf numFmtId="0" fontId="0" fillId="0" borderId="0">
      <alignment vertical="center"/>
    </xf>
    <xf numFmtId="0" fontId="1" fillId="0" borderId="0"/>
    <xf numFmtId="38" fontId="4" fillId="0" borderId="0" applyFont="0" applyFill="0" applyBorder="0" applyAlignment="0" applyProtection="0">
      <alignment vertical="center"/>
    </xf>
  </cellStyleXfs>
  <cellXfs count="68">
    <xf numFmtId="0" fontId="0" fillId="0" borderId="0" xfId="0">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38" fontId="5" fillId="2" borderId="1" xfId="2" applyFont="1" applyFill="1" applyBorder="1" applyAlignment="1">
      <alignment horizontal="center" vertical="center"/>
    </xf>
    <xf numFmtId="38" fontId="5" fillId="2" borderId="1" xfId="2" applyFont="1" applyFill="1" applyBorder="1" applyAlignment="1">
      <alignment vertical="center"/>
    </xf>
    <xf numFmtId="38" fontId="5" fillId="0" borderId="1" xfId="2" applyFont="1" applyFill="1" applyBorder="1" applyAlignment="1">
      <alignment horizontal="center" vertical="center"/>
    </xf>
    <xf numFmtId="38" fontId="5" fillId="0" borderId="1" xfId="2" applyFont="1" applyFill="1" applyBorder="1" applyAlignment="1">
      <alignment vertical="center"/>
    </xf>
    <xf numFmtId="38" fontId="5" fillId="3" borderId="1" xfId="2" applyFont="1" applyFill="1" applyBorder="1" applyAlignment="1">
      <alignment horizontal="center" vertical="center" wrapText="1"/>
    </xf>
    <xf numFmtId="38" fontId="7" fillId="2" borderId="0" xfId="2" applyFont="1" applyFill="1">
      <alignment vertical="center"/>
    </xf>
    <xf numFmtId="0" fontId="8" fillId="0" borderId="0" xfId="0" applyFont="1">
      <alignment vertical="center"/>
    </xf>
    <xf numFmtId="38" fontId="7" fillId="2" borderId="0" xfId="2" applyFont="1" applyFill="1" applyAlignment="1">
      <alignment horizontal="right" vertical="center"/>
    </xf>
    <xf numFmtId="0" fontId="5" fillId="2" borderId="2" xfId="0" applyFont="1" applyFill="1" applyBorder="1" applyAlignment="1">
      <alignment horizontal="left" vertical="center" wrapText="1"/>
    </xf>
    <xf numFmtId="0" fontId="9" fillId="0" borderId="0" xfId="0" applyFont="1">
      <alignment vertical="center"/>
    </xf>
    <xf numFmtId="38" fontId="5" fillId="2" borderId="1" xfId="2" applyFont="1" applyFill="1" applyBorder="1">
      <alignment vertical="center"/>
    </xf>
    <xf numFmtId="0" fontId="5" fillId="2" borderId="4" xfId="0" applyFont="1" applyFill="1" applyBorder="1" applyAlignment="1">
      <alignment horizontal="left" vertical="center" wrapText="1"/>
    </xf>
    <xf numFmtId="38" fontId="5" fillId="0" borderId="1" xfId="2" applyFont="1" applyFill="1" applyBorder="1" applyAlignment="1">
      <alignment horizontal="right" vertical="center"/>
    </xf>
    <xf numFmtId="0" fontId="5" fillId="4" borderId="5" xfId="0" applyFont="1" applyFill="1" applyBorder="1" applyAlignment="1">
      <alignment horizontal="centerContinuous" vertical="center" wrapText="1"/>
    </xf>
    <xf numFmtId="38" fontId="5" fillId="4" borderId="5" xfId="2" applyFont="1" applyFill="1" applyBorder="1" applyAlignment="1">
      <alignment vertical="center"/>
    </xf>
    <xf numFmtId="0" fontId="5" fillId="2" borderId="0" xfId="0" applyFont="1" applyFill="1" applyBorder="1" applyAlignment="1">
      <alignment vertical="center" wrapText="1"/>
    </xf>
    <xf numFmtId="38" fontId="5" fillId="2" borderId="0" xfId="2" applyFont="1" applyFill="1" applyBorder="1">
      <alignment vertical="center"/>
    </xf>
    <xf numFmtId="0" fontId="5" fillId="0" borderId="0" xfId="0" applyFont="1" applyFill="1" applyBorder="1" applyAlignment="1">
      <alignment vertical="center" wrapText="1"/>
    </xf>
    <xf numFmtId="38" fontId="5" fillId="0" borderId="0" xfId="2" applyFont="1" applyFill="1" applyBorder="1">
      <alignment vertical="center"/>
    </xf>
    <xf numFmtId="0" fontId="7" fillId="0" borderId="0" xfId="0" applyFont="1" applyAlignment="1">
      <alignment vertical="center" wrapText="1"/>
    </xf>
    <xf numFmtId="38" fontId="5" fillId="0" borderId="0" xfId="2" applyFont="1">
      <alignment vertical="center"/>
    </xf>
    <xf numFmtId="38" fontId="5" fillId="2" borderId="0" xfId="2" applyFont="1" applyFill="1">
      <alignment vertical="center"/>
    </xf>
    <xf numFmtId="38" fontId="7" fillId="0" borderId="0" xfId="2" applyFont="1">
      <alignment vertical="center"/>
    </xf>
    <xf numFmtId="38" fontId="7" fillId="2" borderId="0" xfId="2" applyFont="1" applyFill="1" applyAlignment="1">
      <alignment vertical="center"/>
    </xf>
    <xf numFmtId="38" fontId="5" fillId="2" borderId="0" xfId="2" applyFont="1" applyFill="1" applyBorder="1" applyAlignment="1">
      <alignment vertical="center"/>
    </xf>
    <xf numFmtId="0" fontId="9" fillId="0" borderId="0" xfId="0" applyFont="1" applyAlignment="1">
      <alignment vertical="center"/>
    </xf>
    <xf numFmtId="0" fontId="8" fillId="0" borderId="0" xfId="0" applyFont="1" applyAlignment="1">
      <alignment vertical="center"/>
    </xf>
    <xf numFmtId="38" fontId="5" fillId="3" borderId="6" xfId="2" applyFont="1" applyFill="1" applyBorder="1" applyAlignment="1">
      <alignment horizontal="center" vertical="center" wrapText="1"/>
    </xf>
    <xf numFmtId="38" fontId="5" fillId="0" borderId="6" xfId="2" applyFont="1" applyFill="1" applyBorder="1" applyAlignment="1">
      <alignment horizontal="center" vertical="center"/>
    </xf>
    <xf numFmtId="38" fontId="5" fillId="0" borderId="6" xfId="2" applyFont="1" applyFill="1" applyBorder="1" applyAlignment="1">
      <alignment horizontal="right" vertical="center"/>
    </xf>
    <xf numFmtId="38" fontId="5" fillId="0" borderId="7" xfId="2" applyFont="1" applyFill="1" applyBorder="1" applyAlignment="1">
      <alignment horizontal="right" vertical="center"/>
    </xf>
    <xf numFmtId="38" fontId="5" fillId="4" borderId="8" xfId="2" applyFont="1" applyFill="1" applyBorder="1" applyAlignment="1">
      <alignment vertical="center"/>
    </xf>
    <xf numFmtId="38" fontId="5" fillId="0" borderId="9" xfId="2" applyFont="1" applyFill="1" applyBorder="1" applyAlignment="1">
      <alignment vertical="center"/>
    </xf>
    <xf numFmtId="38" fontId="5" fillId="0" borderId="10" xfId="2" applyFont="1" applyFill="1" applyBorder="1" applyAlignment="1">
      <alignment vertical="center"/>
    </xf>
    <xf numFmtId="38" fontId="5" fillId="4" borderId="12" xfId="2" applyFont="1" applyFill="1" applyBorder="1" applyAlignment="1">
      <alignment vertical="center"/>
    </xf>
    <xf numFmtId="0" fontId="9" fillId="0" borderId="0" xfId="0" applyFont="1" applyFill="1">
      <alignment vertical="center"/>
    </xf>
    <xf numFmtId="38" fontId="5" fillId="0" borderId="6" xfId="2" applyFont="1" applyFill="1" applyBorder="1" applyAlignment="1">
      <alignment vertical="center"/>
    </xf>
    <xf numFmtId="38" fontId="5" fillId="0" borderId="7" xfId="2" applyFont="1" applyFill="1" applyBorder="1" applyAlignment="1">
      <alignment vertical="center" wrapText="1"/>
    </xf>
    <xf numFmtId="38" fontId="5" fillId="0" borderId="7" xfId="2" applyFont="1" applyFill="1" applyBorder="1" applyAlignment="1">
      <alignment horizontal="center" vertical="center"/>
    </xf>
    <xf numFmtId="38" fontId="5" fillId="0" borderId="7" xfId="2" applyFont="1" applyFill="1" applyBorder="1" applyAlignment="1">
      <alignment vertical="center"/>
    </xf>
    <xf numFmtId="38" fontId="5" fillId="0" borderId="2" xfId="2" applyFont="1" applyFill="1" applyBorder="1" applyAlignment="1">
      <alignment vertical="center"/>
    </xf>
    <xf numFmtId="0" fontId="5" fillId="2" borderId="2" xfId="0" applyFont="1" applyFill="1" applyBorder="1" applyAlignment="1">
      <alignment horizontal="left" vertical="center" wrapText="1"/>
    </xf>
    <xf numFmtId="38" fontId="5" fillId="0" borderId="2" xfId="2" applyFont="1" applyFill="1" applyBorder="1" applyAlignment="1">
      <alignment horizontal="center" vertical="center"/>
    </xf>
    <xf numFmtId="0" fontId="5" fillId="0" borderId="2" xfId="0" applyFont="1" applyFill="1" applyBorder="1" applyAlignment="1">
      <alignment horizontal="left" vertical="center" wrapText="1"/>
    </xf>
    <xf numFmtId="38" fontId="5" fillId="0" borderId="10" xfId="2" applyFont="1" applyFill="1" applyBorder="1" applyAlignment="1">
      <alignment vertical="center"/>
    </xf>
    <xf numFmtId="38" fontId="5" fillId="0" borderId="10" xfId="2" applyFont="1" applyFill="1" applyBorder="1" applyAlignment="1">
      <alignment vertical="center" wrapText="1"/>
    </xf>
    <xf numFmtId="38" fontId="5" fillId="2" borderId="0" xfId="2" applyFont="1" applyFill="1" applyAlignment="1">
      <alignment horizontal="right" vertical="center"/>
    </xf>
    <xf numFmtId="38" fontId="5" fillId="0" borderId="2" xfId="2" applyFont="1" applyFill="1" applyBorder="1" applyAlignment="1">
      <alignment horizontal="right" vertical="center"/>
    </xf>
    <xf numFmtId="38" fontId="5" fillId="0" borderId="1" xfId="2" applyFont="1" applyFill="1" applyBorder="1">
      <alignment vertical="center"/>
    </xf>
    <xf numFmtId="38" fontId="5" fillId="0" borderId="1" xfId="2" applyFont="1" applyFill="1" applyBorder="1" applyAlignment="1">
      <alignment vertical="center" wrapText="1"/>
    </xf>
    <xf numFmtId="38" fontId="5" fillId="0" borderId="2" xfId="2" applyFont="1" applyFill="1" applyBorder="1" applyAlignment="1">
      <alignment vertical="center" wrapText="1"/>
    </xf>
    <xf numFmtId="38" fontId="5" fillId="0" borderId="2" xfId="2"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38" fontId="5" fillId="3" borderId="15" xfId="2" applyFont="1" applyFill="1" applyBorder="1" applyAlignment="1">
      <alignment horizontal="center" vertical="center" wrapText="1"/>
    </xf>
    <xf numFmtId="38" fontId="5" fillId="3" borderId="11" xfId="2" applyFont="1" applyFill="1" applyBorder="1" applyAlignment="1">
      <alignment horizontal="center" vertical="center" wrapText="1"/>
    </xf>
    <xf numFmtId="38" fontId="5" fillId="3" borderId="6" xfId="2" applyFont="1" applyFill="1" applyBorder="1" applyAlignment="1">
      <alignment horizontal="center" vertical="center"/>
    </xf>
    <xf numFmtId="38" fontId="5" fillId="3" borderId="13" xfId="2" applyFont="1" applyFill="1" applyBorder="1" applyAlignment="1">
      <alignment horizontal="center" vertical="center"/>
    </xf>
    <xf numFmtId="38" fontId="5" fillId="3" borderId="14" xfId="2" applyFont="1" applyFill="1" applyBorder="1" applyAlignment="1">
      <alignment horizontal="center" vertical="center"/>
    </xf>
    <xf numFmtId="0" fontId="6" fillId="0" borderId="0" xfId="0" applyFont="1" applyFill="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180975</xdr:colOff>
      <xdr:row>10</xdr:row>
      <xdr:rowOff>381000</xdr:rowOff>
    </xdr:from>
    <xdr:ext cx="595035" cy="26404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500" y="4924425"/>
          <a:ext cx="59503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繰越分</a:t>
          </a:r>
        </a:p>
      </xdr:txBody>
    </xdr:sp>
    <xdr:clientData/>
  </xdr:oneCellAnchor>
  <xdr:oneCellAnchor>
    <xdr:from>
      <xdr:col>13</xdr:col>
      <xdr:colOff>370417</xdr:colOff>
      <xdr:row>3</xdr:row>
      <xdr:rowOff>31750</xdr:rowOff>
    </xdr:from>
    <xdr:ext cx="389850" cy="261738"/>
    <xdr:sp macro="" textlink="">
      <xdr:nvSpPr>
        <xdr:cNvPr id="12" name="テキスト ボックス 11">
          <a:extLst>
            <a:ext uri="{FF2B5EF4-FFF2-40B4-BE49-F238E27FC236}">
              <a16:creationId xmlns:a16="http://schemas.microsoft.com/office/drawing/2014/main" id="{B3BD3B29-7456-4B17-9896-CF9BC78C9A3F}"/>
            </a:ext>
          </a:extLst>
        </xdr:cNvPr>
        <xdr:cNvSpPr txBox="1"/>
      </xdr:nvSpPr>
      <xdr:spPr>
        <a:xfrm>
          <a:off x="15555988" y="848179"/>
          <a:ext cx="389850"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３</a:t>
          </a:r>
        </a:p>
      </xdr:txBody>
    </xdr:sp>
    <xdr:clientData/>
  </xdr:oneCellAnchor>
  <xdr:oneCellAnchor>
    <xdr:from>
      <xdr:col>9</xdr:col>
      <xdr:colOff>142875</xdr:colOff>
      <xdr:row>16</xdr:row>
      <xdr:rowOff>333375</xdr:rowOff>
    </xdr:from>
    <xdr:ext cx="595035" cy="264047"/>
    <xdr:sp macro="" textlink="">
      <xdr:nvSpPr>
        <xdr:cNvPr id="4" name="テキスト ボックス 3">
          <a:extLst>
            <a:ext uri="{FF2B5EF4-FFF2-40B4-BE49-F238E27FC236}">
              <a16:creationId xmlns:a16="http://schemas.microsoft.com/office/drawing/2014/main" id="{B213111B-1BF6-4370-A0E4-7E7E42A6E4B1}"/>
            </a:ext>
          </a:extLst>
        </xdr:cNvPr>
        <xdr:cNvSpPr txBox="1"/>
      </xdr:nvSpPr>
      <xdr:spPr>
        <a:xfrm>
          <a:off x="12268200" y="7762875"/>
          <a:ext cx="59503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繰越分</a:t>
          </a:r>
        </a:p>
      </xdr:txBody>
    </xdr:sp>
    <xdr:clientData/>
  </xdr:oneCellAnchor>
  <xdr:oneCellAnchor>
    <xdr:from>
      <xdr:col>10</xdr:col>
      <xdr:colOff>142875</xdr:colOff>
      <xdr:row>16</xdr:row>
      <xdr:rowOff>342900</xdr:rowOff>
    </xdr:from>
    <xdr:ext cx="595035" cy="264047"/>
    <xdr:sp macro="" textlink="">
      <xdr:nvSpPr>
        <xdr:cNvPr id="5" name="テキスト ボックス 4">
          <a:extLst>
            <a:ext uri="{FF2B5EF4-FFF2-40B4-BE49-F238E27FC236}">
              <a16:creationId xmlns:a16="http://schemas.microsoft.com/office/drawing/2014/main" id="{CB49B323-8535-44B7-9982-DBEDA210DD52}"/>
            </a:ext>
          </a:extLst>
        </xdr:cNvPr>
        <xdr:cNvSpPr txBox="1"/>
      </xdr:nvSpPr>
      <xdr:spPr>
        <a:xfrm>
          <a:off x="12954000" y="7772400"/>
          <a:ext cx="59503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繰越分</a:t>
          </a:r>
        </a:p>
      </xdr:txBody>
    </xdr:sp>
    <xdr:clientData/>
  </xdr:oneCellAnchor>
  <xdr:oneCellAnchor>
    <xdr:from>
      <xdr:col>11</xdr:col>
      <xdr:colOff>152400</xdr:colOff>
      <xdr:row>16</xdr:row>
      <xdr:rowOff>348615</xdr:rowOff>
    </xdr:from>
    <xdr:ext cx="595035" cy="264047"/>
    <xdr:sp macro="" textlink="">
      <xdr:nvSpPr>
        <xdr:cNvPr id="6" name="テキスト ボックス 5">
          <a:extLst>
            <a:ext uri="{FF2B5EF4-FFF2-40B4-BE49-F238E27FC236}">
              <a16:creationId xmlns:a16="http://schemas.microsoft.com/office/drawing/2014/main" id="{783D43F7-3F01-4AA6-B9B4-28744D0AFFEE}"/>
            </a:ext>
          </a:extLst>
        </xdr:cNvPr>
        <xdr:cNvSpPr txBox="1"/>
      </xdr:nvSpPr>
      <xdr:spPr>
        <a:xfrm>
          <a:off x="13649325" y="7778115"/>
          <a:ext cx="59503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繰越分</a:t>
          </a:r>
        </a:p>
      </xdr:txBody>
    </xdr:sp>
    <xdr:clientData/>
  </xdr:oneCellAnchor>
  <xdr:oneCellAnchor>
    <xdr:from>
      <xdr:col>12</xdr:col>
      <xdr:colOff>370116</xdr:colOff>
      <xdr:row>3</xdr:row>
      <xdr:rowOff>32658</xdr:rowOff>
    </xdr:from>
    <xdr:ext cx="389850" cy="261738"/>
    <xdr:sp macro="" textlink="">
      <xdr:nvSpPr>
        <xdr:cNvPr id="7" name="テキスト ボックス 6">
          <a:extLst>
            <a:ext uri="{FF2B5EF4-FFF2-40B4-BE49-F238E27FC236}">
              <a16:creationId xmlns:a16="http://schemas.microsoft.com/office/drawing/2014/main" id="{71F9EE47-9B5A-4708-B4A0-CA216BFC46FA}"/>
            </a:ext>
          </a:extLst>
        </xdr:cNvPr>
        <xdr:cNvSpPr txBox="1"/>
      </xdr:nvSpPr>
      <xdr:spPr>
        <a:xfrm>
          <a:off x="14869887" y="849087"/>
          <a:ext cx="389850"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100"/>
  <sheetViews>
    <sheetView showGridLines="0" tabSelected="1" view="pageBreakPreview" zoomScale="70" zoomScaleNormal="70" zoomScaleSheetLayoutView="70" workbookViewId="0">
      <pane ySplit="4" topLeftCell="A5" activePane="bottomLeft" state="frozen"/>
      <selection pane="bottomLeft" activeCell="B1" sqref="B1:D1"/>
    </sheetView>
  </sheetViews>
  <sheetFormatPr defaultColWidth="8.796875" defaultRowHeight="18" x14ac:dyDescent="0.45"/>
  <cols>
    <col min="1" max="1" width="4.8984375" style="11" customWidth="1"/>
    <col min="2" max="2" width="11.5" style="24" customWidth="1"/>
    <col min="3" max="3" width="47.09765625" style="24" customWidth="1"/>
    <col min="4" max="4" width="54.69921875" style="24" customWidth="1"/>
    <col min="5" max="7" width="9" style="27" customWidth="1"/>
    <col min="8" max="11" width="9" style="10" customWidth="1"/>
    <col min="12" max="14" width="9" style="11" customWidth="1"/>
    <col min="15" max="15" width="10.09765625" style="31" customWidth="1"/>
    <col min="16" max="16" width="2" style="11" customWidth="1"/>
    <col min="17" max="16384" width="8.796875" style="11"/>
  </cols>
  <sheetData>
    <row r="1" spans="2:15" ht="24.75" customHeight="1" x14ac:dyDescent="0.45">
      <c r="B1" s="65" t="s">
        <v>104</v>
      </c>
      <c r="C1" s="65"/>
      <c r="D1" s="65"/>
      <c r="E1" s="10"/>
      <c r="F1" s="10"/>
      <c r="G1" s="10"/>
      <c r="L1" s="10"/>
      <c r="M1" s="10"/>
      <c r="N1" s="10"/>
      <c r="O1" s="28"/>
    </row>
    <row r="2" spans="2:15" ht="15" customHeight="1" thickBot="1" x14ac:dyDescent="0.5">
      <c r="B2" s="10"/>
      <c r="C2" s="10"/>
      <c r="D2" s="10"/>
      <c r="E2" s="10"/>
      <c r="F2" s="10"/>
      <c r="G2" s="10"/>
      <c r="L2" s="12"/>
      <c r="M2" s="12"/>
      <c r="N2" s="12"/>
      <c r="O2" s="51" t="s">
        <v>105</v>
      </c>
    </row>
    <row r="3" spans="2:15" ht="24" customHeight="1" thickTop="1" x14ac:dyDescent="0.45">
      <c r="B3" s="66" t="s">
        <v>67</v>
      </c>
      <c r="C3" s="66" t="s">
        <v>5</v>
      </c>
      <c r="D3" s="66" t="s">
        <v>0</v>
      </c>
      <c r="E3" s="62" t="s">
        <v>73</v>
      </c>
      <c r="F3" s="63"/>
      <c r="G3" s="63"/>
      <c r="H3" s="63"/>
      <c r="I3" s="63"/>
      <c r="J3" s="63"/>
      <c r="K3" s="63"/>
      <c r="L3" s="63"/>
      <c r="M3" s="63"/>
      <c r="N3" s="64"/>
      <c r="O3" s="60" t="s">
        <v>103</v>
      </c>
    </row>
    <row r="4" spans="2:15" ht="37.5" customHeight="1" x14ac:dyDescent="0.45">
      <c r="B4" s="67"/>
      <c r="C4" s="67"/>
      <c r="D4" s="67"/>
      <c r="E4" s="9" t="s">
        <v>63</v>
      </c>
      <c r="F4" s="9" t="s">
        <v>64</v>
      </c>
      <c r="G4" s="9" t="s">
        <v>65</v>
      </c>
      <c r="H4" s="9" t="s">
        <v>66</v>
      </c>
      <c r="I4" s="9" t="s">
        <v>75</v>
      </c>
      <c r="J4" s="9" t="s">
        <v>79</v>
      </c>
      <c r="K4" s="9" t="s">
        <v>94</v>
      </c>
      <c r="L4" s="32" t="s">
        <v>95</v>
      </c>
      <c r="M4" s="9" t="s">
        <v>88</v>
      </c>
      <c r="N4" s="9" t="s">
        <v>102</v>
      </c>
      <c r="O4" s="61"/>
    </row>
    <row r="5" spans="2:15" s="14" customFormat="1" ht="25.2" x14ac:dyDescent="0.45">
      <c r="B5" s="46" t="s">
        <v>6</v>
      </c>
      <c r="C5" s="46" t="s">
        <v>34</v>
      </c>
      <c r="D5" s="48" t="s">
        <v>87</v>
      </c>
      <c r="E5" s="47" t="s">
        <v>33</v>
      </c>
      <c r="F5" s="52">
        <v>45107</v>
      </c>
      <c r="G5" s="52">
        <v>28266</v>
      </c>
      <c r="H5" s="52">
        <v>42130</v>
      </c>
      <c r="I5" s="45">
        <v>25823</v>
      </c>
      <c r="J5" s="45">
        <v>28532</v>
      </c>
      <c r="K5" s="45">
        <v>12633</v>
      </c>
      <c r="L5" s="44">
        <v>48884</v>
      </c>
      <c r="M5" s="45">
        <v>50264</v>
      </c>
      <c r="N5" s="45">
        <v>218484</v>
      </c>
      <c r="O5" s="49">
        <f t="shared" ref="O5:O21" si="0">SUM(E5:N5)</f>
        <v>500123</v>
      </c>
    </row>
    <row r="6" spans="2:15" s="14" customFormat="1" ht="30.6" customHeight="1" x14ac:dyDescent="0.45">
      <c r="B6" s="2" t="s">
        <v>6</v>
      </c>
      <c r="C6" s="2" t="s">
        <v>98</v>
      </c>
      <c r="D6" s="1" t="s">
        <v>22</v>
      </c>
      <c r="E6" s="7" t="s">
        <v>33</v>
      </c>
      <c r="F6" s="53">
        <v>19605</v>
      </c>
      <c r="G6" s="7" t="s">
        <v>33</v>
      </c>
      <c r="H6" s="7" t="s">
        <v>33</v>
      </c>
      <c r="I6" s="7" t="s">
        <v>33</v>
      </c>
      <c r="J6" s="7" t="s">
        <v>33</v>
      </c>
      <c r="K6" s="7" t="s">
        <v>33</v>
      </c>
      <c r="L6" s="33" t="s">
        <v>33</v>
      </c>
      <c r="M6" s="7" t="s">
        <v>33</v>
      </c>
      <c r="N6" s="7" t="s">
        <v>33</v>
      </c>
      <c r="O6" s="37">
        <f t="shared" si="0"/>
        <v>19605</v>
      </c>
    </row>
    <row r="7" spans="2:15" s="14" customFormat="1" ht="32.4" customHeight="1" x14ac:dyDescent="0.45">
      <c r="B7" s="46" t="s">
        <v>6</v>
      </c>
      <c r="C7" s="46" t="s">
        <v>56</v>
      </c>
      <c r="D7" s="46" t="s">
        <v>35</v>
      </c>
      <c r="E7" s="47" t="s">
        <v>33</v>
      </c>
      <c r="F7" s="47" t="s">
        <v>33</v>
      </c>
      <c r="G7" s="47" t="s">
        <v>33</v>
      </c>
      <c r="H7" s="47" t="s">
        <v>33</v>
      </c>
      <c r="I7" s="45">
        <v>12102</v>
      </c>
      <c r="J7" s="47" t="s">
        <v>78</v>
      </c>
      <c r="K7" s="47" t="s">
        <v>33</v>
      </c>
      <c r="L7" s="43" t="s">
        <v>33</v>
      </c>
      <c r="M7" s="47" t="s">
        <v>33</v>
      </c>
      <c r="N7" s="47" t="s">
        <v>33</v>
      </c>
      <c r="O7" s="49">
        <f t="shared" si="0"/>
        <v>12102</v>
      </c>
    </row>
    <row r="8" spans="2:15" s="14" customFormat="1" ht="45" customHeight="1" x14ac:dyDescent="0.45">
      <c r="B8" s="2" t="s">
        <v>6</v>
      </c>
      <c r="C8" s="2" t="s">
        <v>11</v>
      </c>
      <c r="D8" s="1" t="s">
        <v>61</v>
      </c>
      <c r="E8" s="7" t="s">
        <v>33</v>
      </c>
      <c r="F8" s="53">
        <v>29649</v>
      </c>
      <c r="G8" s="53">
        <v>44169</v>
      </c>
      <c r="H8" s="53">
        <v>35897</v>
      </c>
      <c r="I8" s="8">
        <v>0</v>
      </c>
      <c r="J8" s="7" t="s">
        <v>4</v>
      </c>
      <c r="K8" s="7" t="s">
        <v>4</v>
      </c>
      <c r="L8" s="33" t="s">
        <v>4</v>
      </c>
      <c r="M8" s="8">
        <v>33025</v>
      </c>
      <c r="N8" s="8">
        <v>299500</v>
      </c>
      <c r="O8" s="37">
        <f t="shared" si="0"/>
        <v>442240</v>
      </c>
    </row>
    <row r="9" spans="2:15" s="14" customFormat="1" ht="45" customHeight="1" x14ac:dyDescent="0.45">
      <c r="B9" s="2" t="s">
        <v>6</v>
      </c>
      <c r="C9" s="2" t="s">
        <v>9</v>
      </c>
      <c r="D9" s="1" t="s">
        <v>36</v>
      </c>
      <c r="E9" s="53">
        <v>35449</v>
      </c>
      <c r="F9" s="53">
        <v>31991</v>
      </c>
      <c r="G9" s="53">
        <v>34071</v>
      </c>
      <c r="H9" s="53">
        <v>47246</v>
      </c>
      <c r="I9" s="8">
        <v>36071</v>
      </c>
      <c r="J9" s="8">
        <v>33772</v>
      </c>
      <c r="K9" s="8">
        <v>43144</v>
      </c>
      <c r="L9" s="41">
        <v>47481</v>
      </c>
      <c r="M9" s="8">
        <v>46994</v>
      </c>
      <c r="N9" s="8">
        <v>54866</v>
      </c>
      <c r="O9" s="37">
        <f t="shared" si="0"/>
        <v>411085</v>
      </c>
    </row>
    <row r="10" spans="2:15" s="14" customFormat="1" ht="30" customHeight="1" x14ac:dyDescent="0.45">
      <c r="B10" s="2" t="s">
        <v>6</v>
      </c>
      <c r="C10" s="2" t="s">
        <v>37</v>
      </c>
      <c r="D10" s="1" t="s">
        <v>54</v>
      </c>
      <c r="E10" s="7" t="s">
        <v>33</v>
      </c>
      <c r="F10" s="7" t="s">
        <v>33</v>
      </c>
      <c r="G10" s="7" t="s">
        <v>33</v>
      </c>
      <c r="H10" s="53">
        <v>9965</v>
      </c>
      <c r="I10" s="54">
        <v>2635</v>
      </c>
      <c r="J10" s="7" t="s">
        <v>33</v>
      </c>
      <c r="K10" s="7" t="s">
        <v>33</v>
      </c>
      <c r="L10" s="33" t="s">
        <v>33</v>
      </c>
      <c r="M10" s="7" t="s">
        <v>33</v>
      </c>
      <c r="N10" s="7" t="s">
        <v>33</v>
      </c>
      <c r="O10" s="37">
        <f t="shared" si="0"/>
        <v>12600</v>
      </c>
    </row>
    <row r="11" spans="2:15" s="14" customFormat="1" ht="48" customHeight="1" x14ac:dyDescent="0.45">
      <c r="B11" s="2" t="s">
        <v>6</v>
      </c>
      <c r="C11" s="2" t="s">
        <v>38</v>
      </c>
      <c r="D11" s="1" t="s">
        <v>31</v>
      </c>
      <c r="E11" s="7" t="s">
        <v>33</v>
      </c>
      <c r="F11" s="7" t="s">
        <v>33</v>
      </c>
      <c r="G11" s="7" t="s">
        <v>33</v>
      </c>
      <c r="H11" s="53">
        <v>87</v>
      </c>
      <c r="I11" s="54">
        <v>24120</v>
      </c>
      <c r="J11" s="54">
        <v>50880</v>
      </c>
      <c r="K11" s="7" t="s">
        <v>33</v>
      </c>
      <c r="L11" s="33" t="s">
        <v>33</v>
      </c>
      <c r="M11" s="7" t="s">
        <v>33</v>
      </c>
      <c r="N11" s="7" t="s">
        <v>33</v>
      </c>
      <c r="O11" s="37">
        <f t="shared" si="0"/>
        <v>75087</v>
      </c>
    </row>
    <row r="12" spans="2:15" s="14" customFormat="1" ht="45" customHeight="1" x14ac:dyDescent="0.45">
      <c r="B12" s="46" t="s">
        <v>6</v>
      </c>
      <c r="C12" s="46" t="s">
        <v>10</v>
      </c>
      <c r="D12" s="46" t="s">
        <v>50</v>
      </c>
      <c r="E12" s="47" t="s">
        <v>33</v>
      </c>
      <c r="F12" s="52">
        <v>32753</v>
      </c>
      <c r="G12" s="52">
        <v>32806</v>
      </c>
      <c r="H12" s="52">
        <v>32745</v>
      </c>
      <c r="I12" s="55">
        <f>16473+899</f>
        <v>17372</v>
      </c>
      <c r="J12" s="56" t="s">
        <v>80</v>
      </c>
      <c r="K12" s="55">
        <v>18006</v>
      </c>
      <c r="L12" s="42">
        <v>23079</v>
      </c>
      <c r="M12" s="55">
        <v>21732</v>
      </c>
      <c r="N12" s="55">
        <v>54000</v>
      </c>
      <c r="O12" s="50">
        <f t="shared" si="0"/>
        <v>232493</v>
      </c>
    </row>
    <row r="13" spans="2:15" s="14" customFormat="1" ht="30" customHeight="1" x14ac:dyDescent="0.45">
      <c r="B13" s="2" t="s">
        <v>6</v>
      </c>
      <c r="C13" s="2" t="s">
        <v>1</v>
      </c>
      <c r="D13" s="1" t="s">
        <v>19</v>
      </c>
      <c r="E13" s="7" t="s">
        <v>33</v>
      </c>
      <c r="F13" s="7" t="s">
        <v>33</v>
      </c>
      <c r="G13" s="8">
        <v>31873</v>
      </c>
      <c r="H13" s="53">
        <v>47825</v>
      </c>
      <c r="I13" s="8">
        <v>53196</v>
      </c>
      <c r="J13" s="7" t="s">
        <v>33</v>
      </c>
      <c r="K13" s="7" t="s">
        <v>33</v>
      </c>
      <c r="L13" s="33" t="s">
        <v>33</v>
      </c>
      <c r="M13" s="7" t="s">
        <v>33</v>
      </c>
      <c r="N13" s="7" t="s">
        <v>33</v>
      </c>
      <c r="O13" s="37">
        <f t="shared" si="0"/>
        <v>132894</v>
      </c>
    </row>
    <row r="14" spans="2:15" s="14" customFormat="1" ht="45" customHeight="1" x14ac:dyDescent="0.45">
      <c r="B14" s="2" t="s">
        <v>6</v>
      </c>
      <c r="C14" s="2" t="s">
        <v>39</v>
      </c>
      <c r="D14" s="1" t="s">
        <v>51</v>
      </c>
      <c r="E14" s="7" t="s">
        <v>33</v>
      </c>
      <c r="F14" s="7" t="s">
        <v>33</v>
      </c>
      <c r="G14" s="7" t="s">
        <v>33</v>
      </c>
      <c r="H14" s="53">
        <v>20997</v>
      </c>
      <c r="I14" s="8">
        <v>2447</v>
      </c>
      <c r="J14" s="7" t="s">
        <v>78</v>
      </c>
      <c r="K14" s="7" t="s">
        <v>33</v>
      </c>
      <c r="L14" s="33" t="s">
        <v>33</v>
      </c>
      <c r="M14" s="7" t="s">
        <v>33</v>
      </c>
      <c r="N14" s="7" t="s">
        <v>33</v>
      </c>
      <c r="O14" s="37">
        <f t="shared" si="0"/>
        <v>23444</v>
      </c>
    </row>
    <row r="15" spans="2:15" s="14" customFormat="1" ht="49.2" customHeight="1" x14ac:dyDescent="0.45">
      <c r="B15" s="16" t="s">
        <v>108</v>
      </c>
      <c r="C15" s="46" t="s">
        <v>48</v>
      </c>
      <c r="D15" s="46" t="s">
        <v>55</v>
      </c>
      <c r="E15" s="47" t="s">
        <v>33</v>
      </c>
      <c r="F15" s="47" t="s">
        <v>33</v>
      </c>
      <c r="G15" s="47" t="s">
        <v>33</v>
      </c>
      <c r="H15" s="52">
        <v>27752</v>
      </c>
      <c r="I15" s="45">
        <v>22946</v>
      </c>
      <c r="J15" s="47" t="s">
        <v>78</v>
      </c>
      <c r="K15" s="47" t="s">
        <v>33</v>
      </c>
      <c r="L15" s="43" t="s">
        <v>33</v>
      </c>
      <c r="M15" s="47" t="s">
        <v>33</v>
      </c>
      <c r="N15" s="47" t="s">
        <v>33</v>
      </c>
      <c r="O15" s="49">
        <f t="shared" si="0"/>
        <v>50698</v>
      </c>
    </row>
    <row r="16" spans="2:15" s="14" customFormat="1" ht="30" customHeight="1" x14ac:dyDescent="0.45">
      <c r="B16" s="2" t="s">
        <v>6</v>
      </c>
      <c r="C16" s="2" t="s">
        <v>18</v>
      </c>
      <c r="D16" s="1" t="s">
        <v>58</v>
      </c>
      <c r="E16" s="7" t="s">
        <v>33</v>
      </c>
      <c r="F16" s="7" t="s">
        <v>33</v>
      </c>
      <c r="G16" s="53">
        <v>7503</v>
      </c>
      <c r="H16" s="53">
        <v>15968</v>
      </c>
      <c r="I16" s="8">
        <v>1850</v>
      </c>
      <c r="J16" s="8">
        <v>4600</v>
      </c>
      <c r="K16" s="8">
        <v>3465</v>
      </c>
      <c r="L16" s="41">
        <v>4842</v>
      </c>
      <c r="M16" s="8">
        <v>5597</v>
      </c>
      <c r="N16" s="7" t="s">
        <v>33</v>
      </c>
      <c r="O16" s="37">
        <f t="shared" si="0"/>
        <v>43825</v>
      </c>
    </row>
    <row r="17" spans="2:16" s="14" customFormat="1" ht="48" customHeight="1" x14ac:dyDescent="0.45">
      <c r="B17" s="2" t="s">
        <v>6</v>
      </c>
      <c r="C17" s="2" t="s">
        <v>13</v>
      </c>
      <c r="D17" s="4" t="s">
        <v>155</v>
      </c>
      <c r="E17" s="53">
        <v>19998</v>
      </c>
      <c r="F17" s="53">
        <v>31300</v>
      </c>
      <c r="G17" s="53">
        <v>76327</v>
      </c>
      <c r="H17" s="53">
        <v>54763</v>
      </c>
      <c r="I17" s="8">
        <v>115541</v>
      </c>
      <c r="J17" s="8">
        <f>158889+175692</f>
        <v>334581</v>
      </c>
      <c r="K17" s="8">
        <f>218958</f>
        <v>218958</v>
      </c>
      <c r="L17" s="41">
        <v>85202</v>
      </c>
      <c r="M17" s="8">
        <v>725357</v>
      </c>
      <c r="N17" s="8">
        <v>121958</v>
      </c>
      <c r="O17" s="37">
        <f t="shared" si="0"/>
        <v>1783985</v>
      </c>
    </row>
    <row r="18" spans="2:16" s="14" customFormat="1" ht="30" customHeight="1" x14ac:dyDescent="0.45">
      <c r="B18" s="2" t="s">
        <v>6</v>
      </c>
      <c r="C18" s="2" t="s">
        <v>92</v>
      </c>
      <c r="D18" s="1" t="s">
        <v>93</v>
      </c>
      <c r="E18" s="7" t="s">
        <v>33</v>
      </c>
      <c r="F18" s="7" t="s">
        <v>33</v>
      </c>
      <c r="G18" s="7" t="s">
        <v>33</v>
      </c>
      <c r="H18" s="7" t="s">
        <v>33</v>
      </c>
      <c r="I18" s="7" t="s">
        <v>33</v>
      </c>
      <c r="J18" s="7" t="s">
        <v>33</v>
      </c>
      <c r="K18" s="7" t="s">
        <v>33</v>
      </c>
      <c r="L18" s="33" t="s">
        <v>33</v>
      </c>
      <c r="M18" s="8">
        <v>49876</v>
      </c>
      <c r="N18" s="8">
        <v>161334</v>
      </c>
      <c r="O18" s="37">
        <f t="shared" si="0"/>
        <v>211210</v>
      </c>
      <c r="P18" s="40"/>
    </row>
    <row r="19" spans="2:16" s="14" customFormat="1" ht="30" customHeight="1" x14ac:dyDescent="0.45">
      <c r="B19" s="2" t="s">
        <v>6</v>
      </c>
      <c r="C19" s="2" t="s">
        <v>40</v>
      </c>
      <c r="D19" s="1" t="s">
        <v>21</v>
      </c>
      <c r="E19" s="7" t="s">
        <v>33</v>
      </c>
      <c r="F19" s="53">
        <v>24000</v>
      </c>
      <c r="G19" s="53">
        <v>24000</v>
      </c>
      <c r="H19" s="53">
        <v>34999</v>
      </c>
      <c r="I19" s="8">
        <v>10096</v>
      </c>
      <c r="J19" s="7" t="s">
        <v>33</v>
      </c>
      <c r="K19" s="7" t="s">
        <v>33</v>
      </c>
      <c r="L19" s="33" t="s">
        <v>33</v>
      </c>
      <c r="M19" s="7" t="s">
        <v>33</v>
      </c>
      <c r="N19" s="7" t="s">
        <v>33</v>
      </c>
      <c r="O19" s="37">
        <f t="shared" si="0"/>
        <v>93095</v>
      </c>
    </row>
    <row r="20" spans="2:16" s="14" customFormat="1" ht="60.6" customHeight="1" x14ac:dyDescent="0.45">
      <c r="B20" s="46" t="s">
        <v>6</v>
      </c>
      <c r="C20" s="46" t="s">
        <v>17</v>
      </c>
      <c r="D20" s="46" t="s">
        <v>41</v>
      </c>
      <c r="E20" s="47" t="s">
        <v>33</v>
      </c>
      <c r="F20" s="52">
        <v>9890</v>
      </c>
      <c r="G20" s="52">
        <v>9905</v>
      </c>
      <c r="H20" s="52">
        <v>19240</v>
      </c>
      <c r="I20" s="45">
        <v>9913</v>
      </c>
      <c r="J20" s="45">
        <v>4391</v>
      </c>
      <c r="K20" s="45">
        <v>4391</v>
      </c>
      <c r="L20" s="44">
        <v>5216</v>
      </c>
      <c r="M20" s="45">
        <v>5216</v>
      </c>
      <c r="N20" s="45">
        <v>5216</v>
      </c>
      <c r="O20" s="49">
        <f t="shared" si="0"/>
        <v>73378</v>
      </c>
    </row>
    <row r="21" spans="2:16" s="14" customFormat="1" ht="45.6" customHeight="1" x14ac:dyDescent="0.45">
      <c r="B21" s="2" t="s">
        <v>6</v>
      </c>
      <c r="C21" s="2" t="s">
        <v>15</v>
      </c>
      <c r="D21" s="1" t="s">
        <v>96</v>
      </c>
      <c r="E21" s="7" t="s">
        <v>33</v>
      </c>
      <c r="F21" s="7" t="s">
        <v>33</v>
      </c>
      <c r="G21" s="7" t="s">
        <v>33</v>
      </c>
      <c r="H21" s="53">
        <v>70761</v>
      </c>
      <c r="I21" s="8">
        <v>12993</v>
      </c>
      <c r="J21" s="8">
        <v>12993</v>
      </c>
      <c r="K21" s="8">
        <v>12993</v>
      </c>
      <c r="L21" s="41">
        <v>12993</v>
      </c>
      <c r="M21" s="7" t="s">
        <v>33</v>
      </c>
      <c r="N21" s="7" t="s">
        <v>33</v>
      </c>
      <c r="O21" s="37">
        <f t="shared" si="0"/>
        <v>122733</v>
      </c>
    </row>
    <row r="22" spans="2:16" s="14" customFormat="1" ht="30" customHeight="1" x14ac:dyDescent="0.45">
      <c r="B22" s="2" t="s">
        <v>6</v>
      </c>
      <c r="C22" s="2" t="s">
        <v>57</v>
      </c>
      <c r="D22" s="1" t="s">
        <v>23</v>
      </c>
      <c r="E22" s="7" t="s">
        <v>33</v>
      </c>
      <c r="F22" s="53">
        <v>5529</v>
      </c>
      <c r="G22" s="7" t="s">
        <v>33</v>
      </c>
      <c r="H22" s="7" t="s">
        <v>33</v>
      </c>
      <c r="I22" s="7" t="s">
        <v>33</v>
      </c>
      <c r="J22" s="7" t="s">
        <v>33</v>
      </c>
      <c r="K22" s="7" t="s">
        <v>33</v>
      </c>
      <c r="L22" s="33" t="s">
        <v>33</v>
      </c>
      <c r="M22" s="7" t="s">
        <v>33</v>
      </c>
      <c r="N22" s="7" t="s">
        <v>33</v>
      </c>
      <c r="O22" s="37">
        <f t="shared" ref="O22:O51" si="1">SUM(E22:N22)</f>
        <v>5529</v>
      </c>
    </row>
    <row r="23" spans="2:16" s="14" customFormat="1" ht="66" customHeight="1" x14ac:dyDescent="0.45">
      <c r="B23" s="2" t="s">
        <v>6</v>
      </c>
      <c r="C23" s="2" t="s">
        <v>28</v>
      </c>
      <c r="D23" s="1" t="s">
        <v>99</v>
      </c>
      <c r="E23" s="53">
        <v>731</v>
      </c>
      <c r="F23" s="53">
        <v>3956</v>
      </c>
      <c r="G23" s="53">
        <v>851</v>
      </c>
      <c r="H23" s="53">
        <v>5175</v>
      </c>
      <c r="I23" s="8">
        <v>0</v>
      </c>
      <c r="J23" s="8">
        <v>44</v>
      </c>
      <c r="K23" s="8">
        <v>1264</v>
      </c>
      <c r="L23" s="41">
        <v>1225</v>
      </c>
      <c r="M23" s="8">
        <v>2096</v>
      </c>
      <c r="N23" s="8">
        <v>1791</v>
      </c>
      <c r="O23" s="37">
        <f t="shared" si="1"/>
        <v>17133</v>
      </c>
    </row>
    <row r="24" spans="2:16" s="14" customFormat="1" ht="30.6" customHeight="1" x14ac:dyDescent="0.45">
      <c r="B24" s="2" t="s">
        <v>6</v>
      </c>
      <c r="C24" s="2" t="s">
        <v>49</v>
      </c>
      <c r="D24" s="1" t="s">
        <v>20</v>
      </c>
      <c r="E24" s="5" t="s">
        <v>33</v>
      </c>
      <c r="F24" s="5" t="s">
        <v>33</v>
      </c>
      <c r="G24" s="5" t="s">
        <v>33</v>
      </c>
      <c r="H24" s="15">
        <v>3510</v>
      </c>
      <c r="I24" s="5" t="s">
        <v>33</v>
      </c>
      <c r="J24" s="5" t="s">
        <v>33</v>
      </c>
      <c r="K24" s="5" t="s">
        <v>33</v>
      </c>
      <c r="L24" s="33" t="s">
        <v>33</v>
      </c>
      <c r="M24" s="7" t="s">
        <v>33</v>
      </c>
      <c r="N24" s="7" t="s">
        <v>33</v>
      </c>
      <c r="O24" s="37">
        <f t="shared" si="1"/>
        <v>3510</v>
      </c>
    </row>
    <row r="25" spans="2:16" s="14" customFormat="1" ht="30" customHeight="1" x14ac:dyDescent="0.45">
      <c r="B25" s="2" t="s">
        <v>6</v>
      </c>
      <c r="C25" s="2" t="s">
        <v>14</v>
      </c>
      <c r="D25" s="1" t="s">
        <v>59</v>
      </c>
      <c r="E25" s="5" t="s">
        <v>33</v>
      </c>
      <c r="F25" s="5" t="s">
        <v>33</v>
      </c>
      <c r="G25" s="15">
        <v>332</v>
      </c>
      <c r="H25" s="5" t="s">
        <v>33</v>
      </c>
      <c r="I25" s="5" t="s">
        <v>33</v>
      </c>
      <c r="J25" s="5" t="s">
        <v>33</v>
      </c>
      <c r="K25" s="5" t="s">
        <v>33</v>
      </c>
      <c r="L25" s="33" t="s">
        <v>33</v>
      </c>
      <c r="M25" s="7" t="s">
        <v>33</v>
      </c>
      <c r="N25" s="7" t="s">
        <v>33</v>
      </c>
      <c r="O25" s="37">
        <f t="shared" si="1"/>
        <v>332</v>
      </c>
    </row>
    <row r="26" spans="2:16" s="14" customFormat="1" ht="30" customHeight="1" x14ac:dyDescent="0.45">
      <c r="B26" s="3" t="s">
        <v>6</v>
      </c>
      <c r="C26" s="3" t="s">
        <v>111</v>
      </c>
      <c r="D26" s="4" t="s">
        <v>110</v>
      </c>
      <c r="E26" s="7" t="s">
        <v>33</v>
      </c>
      <c r="F26" s="7" t="s">
        <v>33</v>
      </c>
      <c r="G26" s="7" t="s">
        <v>33</v>
      </c>
      <c r="H26" s="7" t="s">
        <v>33</v>
      </c>
      <c r="I26" s="7" t="s">
        <v>33</v>
      </c>
      <c r="J26" s="7" t="s">
        <v>33</v>
      </c>
      <c r="K26" s="7" t="s">
        <v>33</v>
      </c>
      <c r="L26" s="33" t="s">
        <v>33</v>
      </c>
      <c r="M26" s="7" t="s">
        <v>33</v>
      </c>
      <c r="N26" s="8">
        <v>4956</v>
      </c>
      <c r="O26" s="37">
        <f t="shared" si="1"/>
        <v>4956</v>
      </c>
    </row>
    <row r="27" spans="2:16" s="14" customFormat="1" ht="37.799999999999997" x14ac:dyDescent="0.45">
      <c r="B27" s="3" t="s">
        <v>6</v>
      </c>
      <c r="C27" s="3" t="s">
        <v>112</v>
      </c>
      <c r="D27" s="4" t="s">
        <v>153</v>
      </c>
      <c r="E27" s="7" t="s">
        <v>33</v>
      </c>
      <c r="F27" s="7" t="s">
        <v>33</v>
      </c>
      <c r="G27" s="7" t="s">
        <v>33</v>
      </c>
      <c r="H27" s="7" t="s">
        <v>33</v>
      </c>
      <c r="I27" s="7" t="s">
        <v>33</v>
      </c>
      <c r="J27" s="7" t="s">
        <v>33</v>
      </c>
      <c r="K27" s="7" t="s">
        <v>33</v>
      </c>
      <c r="L27" s="33" t="s">
        <v>33</v>
      </c>
      <c r="M27" s="7" t="s">
        <v>33</v>
      </c>
      <c r="N27" s="8">
        <v>27288</v>
      </c>
      <c r="O27" s="37">
        <f t="shared" ref="O27" si="2">SUM(E27:N27)</f>
        <v>27288</v>
      </c>
    </row>
    <row r="28" spans="2:16" s="14" customFormat="1" ht="30" customHeight="1" x14ac:dyDescent="0.45">
      <c r="B28" s="3" t="s">
        <v>6</v>
      </c>
      <c r="C28" s="3" t="s">
        <v>113</v>
      </c>
      <c r="D28" s="4" t="s">
        <v>154</v>
      </c>
      <c r="E28" s="7" t="s">
        <v>33</v>
      </c>
      <c r="F28" s="7" t="s">
        <v>33</v>
      </c>
      <c r="G28" s="7" t="s">
        <v>33</v>
      </c>
      <c r="H28" s="7" t="s">
        <v>33</v>
      </c>
      <c r="I28" s="7" t="s">
        <v>33</v>
      </c>
      <c r="J28" s="7" t="s">
        <v>33</v>
      </c>
      <c r="K28" s="7" t="s">
        <v>33</v>
      </c>
      <c r="L28" s="33" t="s">
        <v>33</v>
      </c>
      <c r="M28" s="7" t="s">
        <v>33</v>
      </c>
      <c r="N28" s="8">
        <v>32010</v>
      </c>
      <c r="O28" s="37">
        <f t="shared" ref="O28:O46" si="3">SUM(E28:N28)</f>
        <v>32010</v>
      </c>
    </row>
    <row r="29" spans="2:16" s="14" customFormat="1" ht="30" customHeight="1" x14ac:dyDescent="0.45">
      <c r="B29" s="3" t="s">
        <v>6</v>
      </c>
      <c r="C29" s="3" t="s">
        <v>114</v>
      </c>
      <c r="D29" s="4" t="s">
        <v>156</v>
      </c>
      <c r="E29" s="7" t="s">
        <v>33</v>
      </c>
      <c r="F29" s="7" t="s">
        <v>33</v>
      </c>
      <c r="G29" s="7" t="s">
        <v>33</v>
      </c>
      <c r="H29" s="7" t="s">
        <v>33</v>
      </c>
      <c r="I29" s="7" t="s">
        <v>33</v>
      </c>
      <c r="J29" s="7" t="s">
        <v>33</v>
      </c>
      <c r="K29" s="7" t="s">
        <v>33</v>
      </c>
      <c r="L29" s="33" t="s">
        <v>33</v>
      </c>
      <c r="M29" s="7" t="s">
        <v>33</v>
      </c>
      <c r="N29" s="8">
        <v>17908</v>
      </c>
      <c r="O29" s="37">
        <f t="shared" si="3"/>
        <v>17908</v>
      </c>
    </row>
    <row r="30" spans="2:16" s="14" customFormat="1" ht="30" customHeight="1" x14ac:dyDescent="0.45">
      <c r="B30" s="3" t="s">
        <v>6</v>
      </c>
      <c r="C30" s="3" t="s">
        <v>115</v>
      </c>
      <c r="D30" s="4" t="s">
        <v>157</v>
      </c>
      <c r="E30" s="7" t="s">
        <v>33</v>
      </c>
      <c r="F30" s="7" t="s">
        <v>33</v>
      </c>
      <c r="G30" s="7" t="s">
        <v>33</v>
      </c>
      <c r="H30" s="7" t="s">
        <v>33</v>
      </c>
      <c r="I30" s="7" t="s">
        <v>33</v>
      </c>
      <c r="J30" s="7" t="s">
        <v>33</v>
      </c>
      <c r="K30" s="7" t="s">
        <v>33</v>
      </c>
      <c r="L30" s="33" t="s">
        <v>33</v>
      </c>
      <c r="M30" s="7" t="s">
        <v>33</v>
      </c>
      <c r="N30" s="8">
        <v>300000</v>
      </c>
      <c r="O30" s="37">
        <f t="shared" si="3"/>
        <v>300000</v>
      </c>
    </row>
    <row r="31" spans="2:16" s="14" customFormat="1" ht="50.4" x14ac:dyDescent="0.45">
      <c r="B31" s="3" t="s">
        <v>6</v>
      </c>
      <c r="C31" s="3" t="s">
        <v>116</v>
      </c>
      <c r="D31" s="4" t="s">
        <v>158</v>
      </c>
      <c r="E31" s="7" t="s">
        <v>33</v>
      </c>
      <c r="F31" s="7" t="s">
        <v>33</v>
      </c>
      <c r="G31" s="7" t="s">
        <v>33</v>
      </c>
      <c r="H31" s="7" t="s">
        <v>33</v>
      </c>
      <c r="I31" s="7" t="s">
        <v>33</v>
      </c>
      <c r="J31" s="7" t="s">
        <v>33</v>
      </c>
      <c r="K31" s="7" t="s">
        <v>33</v>
      </c>
      <c r="L31" s="33" t="s">
        <v>33</v>
      </c>
      <c r="M31" s="7" t="s">
        <v>33</v>
      </c>
      <c r="N31" s="8">
        <v>44887</v>
      </c>
      <c r="O31" s="37">
        <f t="shared" ref="O31:O45" si="4">SUM(E31:N31)</f>
        <v>44887</v>
      </c>
    </row>
    <row r="32" spans="2:16" s="14" customFormat="1" ht="30" customHeight="1" x14ac:dyDescent="0.45">
      <c r="B32" s="3" t="s">
        <v>6</v>
      </c>
      <c r="C32" s="3" t="s">
        <v>117</v>
      </c>
      <c r="D32" s="4" t="s">
        <v>159</v>
      </c>
      <c r="E32" s="7" t="s">
        <v>33</v>
      </c>
      <c r="F32" s="7" t="s">
        <v>33</v>
      </c>
      <c r="G32" s="7" t="s">
        <v>33</v>
      </c>
      <c r="H32" s="7" t="s">
        <v>33</v>
      </c>
      <c r="I32" s="7" t="s">
        <v>33</v>
      </c>
      <c r="J32" s="7" t="s">
        <v>33</v>
      </c>
      <c r="K32" s="7" t="s">
        <v>33</v>
      </c>
      <c r="L32" s="33" t="s">
        <v>33</v>
      </c>
      <c r="M32" s="7" t="s">
        <v>33</v>
      </c>
      <c r="N32" s="8">
        <v>5500</v>
      </c>
      <c r="O32" s="37">
        <f t="shared" si="4"/>
        <v>5500</v>
      </c>
    </row>
    <row r="33" spans="2:15" s="14" customFormat="1" ht="30" customHeight="1" x14ac:dyDescent="0.45">
      <c r="B33" s="3" t="s">
        <v>6</v>
      </c>
      <c r="C33" s="3" t="s">
        <v>118</v>
      </c>
      <c r="D33" s="4" t="s">
        <v>160</v>
      </c>
      <c r="E33" s="7" t="s">
        <v>33</v>
      </c>
      <c r="F33" s="7" t="s">
        <v>33</v>
      </c>
      <c r="G33" s="7" t="s">
        <v>33</v>
      </c>
      <c r="H33" s="7" t="s">
        <v>33</v>
      </c>
      <c r="I33" s="7" t="s">
        <v>33</v>
      </c>
      <c r="J33" s="7" t="s">
        <v>33</v>
      </c>
      <c r="K33" s="7" t="s">
        <v>33</v>
      </c>
      <c r="L33" s="33" t="s">
        <v>33</v>
      </c>
      <c r="M33" s="7" t="s">
        <v>33</v>
      </c>
      <c r="N33" s="8">
        <v>9898</v>
      </c>
      <c r="O33" s="37">
        <f t="shared" ref="O33:O38" si="5">SUM(E33:N33)</f>
        <v>9898</v>
      </c>
    </row>
    <row r="34" spans="2:15" s="14" customFormat="1" ht="30" customHeight="1" x14ac:dyDescent="0.45">
      <c r="B34" s="3" t="s">
        <v>6</v>
      </c>
      <c r="C34" s="3" t="s">
        <v>119</v>
      </c>
      <c r="D34" s="4" t="s">
        <v>161</v>
      </c>
      <c r="E34" s="7" t="s">
        <v>33</v>
      </c>
      <c r="F34" s="7" t="s">
        <v>33</v>
      </c>
      <c r="G34" s="7" t="s">
        <v>33</v>
      </c>
      <c r="H34" s="7" t="s">
        <v>33</v>
      </c>
      <c r="I34" s="7" t="s">
        <v>33</v>
      </c>
      <c r="J34" s="7" t="s">
        <v>33</v>
      </c>
      <c r="K34" s="7" t="s">
        <v>33</v>
      </c>
      <c r="L34" s="33" t="s">
        <v>33</v>
      </c>
      <c r="M34" s="7" t="s">
        <v>33</v>
      </c>
      <c r="N34" s="8">
        <v>1000</v>
      </c>
      <c r="O34" s="37">
        <f t="shared" si="5"/>
        <v>1000</v>
      </c>
    </row>
    <row r="35" spans="2:15" s="14" customFormat="1" ht="37.799999999999997" x14ac:dyDescent="0.45">
      <c r="B35" s="3" t="s">
        <v>6</v>
      </c>
      <c r="C35" s="3" t="s">
        <v>120</v>
      </c>
      <c r="D35" s="4" t="s">
        <v>162</v>
      </c>
      <c r="E35" s="7" t="s">
        <v>33</v>
      </c>
      <c r="F35" s="7" t="s">
        <v>33</v>
      </c>
      <c r="G35" s="7" t="s">
        <v>33</v>
      </c>
      <c r="H35" s="7" t="s">
        <v>33</v>
      </c>
      <c r="I35" s="7" t="s">
        <v>33</v>
      </c>
      <c r="J35" s="7" t="s">
        <v>33</v>
      </c>
      <c r="K35" s="7" t="s">
        <v>33</v>
      </c>
      <c r="L35" s="33" t="s">
        <v>33</v>
      </c>
      <c r="M35" s="7" t="s">
        <v>33</v>
      </c>
      <c r="N35" s="8">
        <v>25077</v>
      </c>
      <c r="O35" s="37">
        <f t="shared" si="5"/>
        <v>25077</v>
      </c>
    </row>
    <row r="36" spans="2:15" s="14" customFormat="1" ht="37.799999999999997" customHeight="1" x14ac:dyDescent="0.45">
      <c r="B36" s="3" t="s">
        <v>6</v>
      </c>
      <c r="C36" s="3" t="s">
        <v>196</v>
      </c>
      <c r="D36" s="4" t="s">
        <v>197</v>
      </c>
      <c r="E36" s="7" t="s">
        <v>33</v>
      </c>
      <c r="F36" s="7" t="s">
        <v>33</v>
      </c>
      <c r="G36" s="7" t="s">
        <v>33</v>
      </c>
      <c r="H36" s="7" t="s">
        <v>33</v>
      </c>
      <c r="I36" s="7" t="s">
        <v>33</v>
      </c>
      <c r="J36" s="7" t="s">
        <v>33</v>
      </c>
      <c r="K36" s="7" t="s">
        <v>33</v>
      </c>
      <c r="L36" s="33" t="s">
        <v>33</v>
      </c>
      <c r="M36" s="7" t="s">
        <v>33</v>
      </c>
      <c r="N36" s="8">
        <v>16004</v>
      </c>
      <c r="O36" s="37">
        <f t="shared" ref="O36" si="6">SUM(E36:N36)</f>
        <v>16004</v>
      </c>
    </row>
    <row r="37" spans="2:15" s="14" customFormat="1" ht="37.799999999999997" x14ac:dyDescent="0.45">
      <c r="B37" s="3" t="s">
        <v>6</v>
      </c>
      <c r="C37" s="3" t="s">
        <v>121</v>
      </c>
      <c r="D37" s="4" t="s">
        <v>163</v>
      </c>
      <c r="E37" s="7" t="s">
        <v>33</v>
      </c>
      <c r="F37" s="7" t="s">
        <v>33</v>
      </c>
      <c r="G37" s="7" t="s">
        <v>33</v>
      </c>
      <c r="H37" s="7" t="s">
        <v>33</v>
      </c>
      <c r="I37" s="7" t="s">
        <v>33</v>
      </c>
      <c r="J37" s="7" t="s">
        <v>33</v>
      </c>
      <c r="K37" s="7" t="s">
        <v>33</v>
      </c>
      <c r="L37" s="33" t="s">
        <v>33</v>
      </c>
      <c r="M37" s="7" t="s">
        <v>33</v>
      </c>
      <c r="N37" s="8">
        <v>36000</v>
      </c>
      <c r="O37" s="37">
        <f t="shared" si="5"/>
        <v>36000</v>
      </c>
    </row>
    <row r="38" spans="2:15" s="14" customFormat="1" ht="37.799999999999997" x14ac:dyDescent="0.45">
      <c r="B38" s="3" t="s">
        <v>6</v>
      </c>
      <c r="C38" s="3" t="s">
        <v>122</v>
      </c>
      <c r="D38" s="4" t="s">
        <v>164</v>
      </c>
      <c r="E38" s="7" t="s">
        <v>33</v>
      </c>
      <c r="F38" s="7" t="s">
        <v>33</v>
      </c>
      <c r="G38" s="7" t="s">
        <v>33</v>
      </c>
      <c r="H38" s="7" t="s">
        <v>33</v>
      </c>
      <c r="I38" s="7" t="s">
        <v>33</v>
      </c>
      <c r="J38" s="7" t="s">
        <v>33</v>
      </c>
      <c r="K38" s="7" t="s">
        <v>33</v>
      </c>
      <c r="L38" s="33" t="s">
        <v>33</v>
      </c>
      <c r="M38" s="7" t="s">
        <v>33</v>
      </c>
      <c r="N38" s="8">
        <v>48000</v>
      </c>
      <c r="O38" s="37">
        <f t="shared" si="5"/>
        <v>48000</v>
      </c>
    </row>
    <row r="39" spans="2:15" s="14" customFormat="1" ht="30" customHeight="1" x14ac:dyDescent="0.45">
      <c r="B39" s="3" t="s">
        <v>6</v>
      </c>
      <c r="C39" s="3" t="s">
        <v>123</v>
      </c>
      <c r="D39" s="4" t="s">
        <v>165</v>
      </c>
      <c r="E39" s="7" t="s">
        <v>33</v>
      </c>
      <c r="F39" s="7" t="s">
        <v>33</v>
      </c>
      <c r="G39" s="7" t="s">
        <v>33</v>
      </c>
      <c r="H39" s="7" t="s">
        <v>33</v>
      </c>
      <c r="I39" s="7" t="s">
        <v>33</v>
      </c>
      <c r="J39" s="7" t="s">
        <v>33</v>
      </c>
      <c r="K39" s="7" t="s">
        <v>33</v>
      </c>
      <c r="L39" s="33" t="s">
        <v>33</v>
      </c>
      <c r="M39" s="7" t="s">
        <v>33</v>
      </c>
      <c r="N39" s="8">
        <v>125000</v>
      </c>
      <c r="O39" s="37">
        <f t="shared" si="4"/>
        <v>125000</v>
      </c>
    </row>
    <row r="40" spans="2:15" s="14" customFormat="1" ht="30" customHeight="1" x14ac:dyDescent="0.45">
      <c r="B40" s="3" t="s">
        <v>6</v>
      </c>
      <c r="C40" s="3" t="s">
        <v>124</v>
      </c>
      <c r="D40" s="4" t="s">
        <v>166</v>
      </c>
      <c r="E40" s="7" t="s">
        <v>33</v>
      </c>
      <c r="F40" s="7" t="s">
        <v>33</v>
      </c>
      <c r="G40" s="7" t="s">
        <v>33</v>
      </c>
      <c r="H40" s="7" t="s">
        <v>33</v>
      </c>
      <c r="I40" s="7" t="s">
        <v>33</v>
      </c>
      <c r="J40" s="7" t="s">
        <v>33</v>
      </c>
      <c r="K40" s="7" t="s">
        <v>33</v>
      </c>
      <c r="L40" s="33" t="s">
        <v>33</v>
      </c>
      <c r="M40" s="7" t="s">
        <v>33</v>
      </c>
      <c r="N40" s="8">
        <v>20000</v>
      </c>
      <c r="O40" s="37">
        <f t="shared" si="4"/>
        <v>20000</v>
      </c>
    </row>
    <row r="41" spans="2:15" s="14" customFormat="1" ht="30" customHeight="1" x14ac:dyDescent="0.45">
      <c r="B41" s="3" t="s">
        <v>6</v>
      </c>
      <c r="C41" s="3" t="s">
        <v>125</v>
      </c>
      <c r="D41" s="4" t="s">
        <v>167</v>
      </c>
      <c r="E41" s="7" t="s">
        <v>33</v>
      </c>
      <c r="F41" s="7" t="s">
        <v>33</v>
      </c>
      <c r="G41" s="7" t="s">
        <v>33</v>
      </c>
      <c r="H41" s="7" t="s">
        <v>33</v>
      </c>
      <c r="I41" s="7" t="s">
        <v>33</v>
      </c>
      <c r="J41" s="7" t="s">
        <v>33</v>
      </c>
      <c r="K41" s="7" t="s">
        <v>33</v>
      </c>
      <c r="L41" s="33" t="s">
        <v>33</v>
      </c>
      <c r="M41" s="7" t="s">
        <v>33</v>
      </c>
      <c r="N41" s="8">
        <v>110000</v>
      </c>
      <c r="O41" s="37">
        <f t="shared" ref="O41:O42" si="7">SUM(E41:N41)</f>
        <v>110000</v>
      </c>
    </row>
    <row r="42" spans="2:15" s="14" customFormat="1" ht="30" customHeight="1" x14ac:dyDescent="0.45">
      <c r="B42" s="3" t="s">
        <v>6</v>
      </c>
      <c r="C42" s="3" t="s">
        <v>126</v>
      </c>
      <c r="D42" s="4" t="s">
        <v>168</v>
      </c>
      <c r="E42" s="7" t="s">
        <v>33</v>
      </c>
      <c r="F42" s="7" t="s">
        <v>33</v>
      </c>
      <c r="G42" s="7" t="s">
        <v>33</v>
      </c>
      <c r="H42" s="7" t="s">
        <v>33</v>
      </c>
      <c r="I42" s="7" t="s">
        <v>33</v>
      </c>
      <c r="J42" s="7" t="s">
        <v>33</v>
      </c>
      <c r="K42" s="7" t="s">
        <v>33</v>
      </c>
      <c r="L42" s="33" t="s">
        <v>33</v>
      </c>
      <c r="M42" s="7" t="s">
        <v>33</v>
      </c>
      <c r="N42" s="8">
        <v>57179</v>
      </c>
      <c r="O42" s="37">
        <f t="shared" si="7"/>
        <v>57179</v>
      </c>
    </row>
    <row r="43" spans="2:15" s="14" customFormat="1" ht="30" customHeight="1" x14ac:dyDescent="0.45">
      <c r="B43" s="3" t="s">
        <v>6</v>
      </c>
      <c r="C43" s="3" t="s">
        <v>127</v>
      </c>
      <c r="D43" s="4" t="s">
        <v>169</v>
      </c>
      <c r="E43" s="7" t="s">
        <v>33</v>
      </c>
      <c r="F43" s="7" t="s">
        <v>33</v>
      </c>
      <c r="G43" s="7" t="s">
        <v>33</v>
      </c>
      <c r="H43" s="7" t="s">
        <v>33</v>
      </c>
      <c r="I43" s="7" t="s">
        <v>33</v>
      </c>
      <c r="J43" s="7" t="s">
        <v>33</v>
      </c>
      <c r="K43" s="7" t="s">
        <v>33</v>
      </c>
      <c r="L43" s="33" t="s">
        <v>33</v>
      </c>
      <c r="M43" s="7" t="s">
        <v>33</v>
      </c>
      <c r="N43" s="8">
        <v>23113</v>
      </c>
      <c r="O43" s="37">
        <f t="shared" ref="O43:O44" si="8">SUM(E43:N43)</f>
        <v>23113</v>
      </c>
    </row>
    <row r="44" spans="2:15" s="14" customFormat="1" ht="30" customHeight="1" x14ac:dyDescent="0.45">
      <c r="B44" s="3" t="s">
        <v>6</v>
      </c>
      <c r="C44" s="3" t="s">
        <v>128</v>
      </c>
      <c r="D44" s="4" t="s">
        <v>170</v>
      </c>
      <c r="E44" s="7" t="s">
        <v>33</v>
      </c>
      <c r="F44" s="7" t="s">
        <v>33</v>
      </c>
      <c r="G44" s="7" t="s">
        <v>33</v>
      </c>
      <c r="H44" s="7" t="s">
        <v>33</v>
      </c>
      <c r="I44" s="7" t="s">
        <v>33</v>
      </c>
      <c r="J44" s="7" t="s">
        <v>33</v>
      </c>
      <c r="K44" s="7" t="s">
        <v>33</v>
      </c>
      <c r="L44" s="33" t="s">
        <v>33</v>
      </c>
      <c r="M44" s="7" t="s">
        <v>33</v>
      </c>
      <c r="N44" s="8">
        <v>2323</v>
      </c>
      <c r="O44" s="37">
        <f t="shared" si="8"/>
        <v>2323</v>
      </c>
    </row>
    <row r="45" spans="2:15" s="14" customFormat="1" ht="30" customHeight="1" x14ac:dyDescent="0.45">
      <c r="B45" s="3" t="s">
        <v>6</v>
      </c>
      <c r="C45" s="3" t="s">
        <v>129</v>
      </c>
      <c r="D45" s="4" t="s">
        <v>171</v>
      </c>
      <c r="E45" s="7" t="s">
        <v>33</v>
      </c>
      <c r="F45" s="7" t="s">
        <v>33</v>
      </c>
      <c r="G45" s="7" t="s">
        <v>33</v>
      </c>
      <c r="H45" s="7" t="s">
        <v>33</v>
      </c>
      <c r="I45" s="7" t="s">
        <v>33</v>
      </c>
      <c r="J45" s="7" t="s">
        <v>33</v>
      </c>
      <c r="K45" s="7" t="s">
        <v>33</v>
      </c>
      <c r="L45" s="33" t="s">
        <v>33</v>
      </c>
      <c r="M45" s="7" t="s">
        <v>33</v>
      </c>
      <c r="N45" s="8">
        <v>16395</v>
      </c>
      <c r="O45" s="37">
        <f t="shared" si="4"/>
        <v>16395</v>
      </c>
    </row>
    <row r="46" spans="2:15" s="14" customFormat="1" ht="30" customHeight="1" x14ac:dyDescent="0.45">
      <c r="B46" s="3" t="s">
        <v>6</v>
      </c>
      <c r="C46" s="3" t="s">
        <v>130</v>
      </c>
      <c r="D46" s="4" t="s">
        <v>172</v>
      </c>
      <c r="E46" s="7" t="s">
        <v>33</v>
      </c>
      <c r="F46" s="7" t="s">
        <v>33</v>
      </c>
      <c r="G46" s="7" t="s">
        <v>33</v>
      </c>
      <c r="H46" s="7" t="s">
        <v>33</v>
      </c>
      <c r="I46" s="7" t="s">
        <v>33</v>
      </c>
      <c r="J46" s="7" t="s">
        <v>33</v>
      </c>
      <c r="K46" s="7" t="s">
        <v>33</v>
      </c>
      <c r="L46" s="33" t="s">
        <v>33</v>
      </c>
      <c r="M46" s="7" t="s">
        <v>33</v>
      </c>
      <c r="N46" s="8">
        <v>3576</v>
      </c>
      <c r="O46" s="37">
        <f t="shared" si="3"/>
        <v>3576</v>
      </c>
    </row>
    <row r="47" spans="2:15" s="14" customFormat="1" ht="37.799999999999997" x14ac:dyDescent="0.45">
      <c r="B47" s="3" t="s">
        <v>6</v>
      </c>
      <c r="C47" s="3" t="s">
        <v>131</v>
      </c>
      <c r="D47" s="4" t="s">
        <v>173</v>
      </c>
      <c r="E47" s="7" t="s">
        <v>33</v>
      </c>
      <c r="F47" s="7" t="s">
        <v>33</v>
      </c>
      <c r="G47" s="7" t="s">
        <v>33</v>
      </c>
      <c r="H47" s="7" t="s">
        <v>33</v>
      </c>
      <c r="I47" s="7" t="s">
        <v>33</v>
      </c>
      <c r="J47" s="7" t="s">
        <v>33</v>
      </c>
      <c r="K47" s="7" t="s">
        <v>33</v>
      </c>
      <c r="L47" s="33" t="s">
        <v>33</v>
      </c>
      <c r="M47" s="7" t="s">
        <v>33</v>
      </c>
      <c r="N47" s="8">
        <v>38165</v>
      </c>
      <c r="O47" s="37">
        <f t="shared" ref="O47" si="9">SUM(E47:N47)</f>
        <v>38165</v>
      </c>
    </row>
    <row r="48" spans="2:15" s="14" customFormat="1" ht="44.4" customHeight="1" x14ac:dyDescent="0.45">
      <c r="B48" s="2" t="s">
        <v>8</v>
      </c>
      <c r="C48" s="2" t="s">
        <v>42</v>
      </c>
      <c r="D48" s="1" t="s">
        <v>86</v>
      </c>
      <c r="E48" s="7" t="s">
        <v>33</v>
      </c>
      <c r="F48" s="7" t="s">
        <v>33</v>
      </c>
      <c r="G48" s="7" t="s">
        <v>33</v>
      </c>
      <c r="H48" s="53">
        <v>21551</v>
      </c>
      <c r="I48" s="8">
        <v>9040</v>
      </c>
      <c r="J48" s="8">
        <v>5471</v>
      </c>
      <c r="K48" s="8">
        <v>6627</v>
      </c>
      <c r="L48" s="41">
        <v>6766</v>
      </c>
      <c r="M48" s="8">
        <v>7077</v>
      </c>
      <c r="N48" s="8">
        <v>12301</v>
      </c>
      <c r="O48" s="37">
        <f>SUM(E48:N48)</f>
        <v>68833</v>
      </c>
    </row>
    <row r="49" spans="2:15" s="14" customFormat="1" ht="40.200000000000003" customHeight="1" x14ac:dyDescent="0.45">
      <c r="B49" s="48" t="s">
        <v>8</v>
      </c>
      <c r="C49" s="48" t="s">
        <v>198</v>
      </c>
      <c r="D49" s="48" t="s">
        <v>199</v>
      </c>
      <c r="E49" s="47" t="s">
        <v>33</v>
      </c>
      <c r="F49" s="47" t="s">
        <v>33</v>
      </c>
      <c r="G49" s="47" t="s">
        <v>33</v>
      </c>
      <c r="H49" s="47" t="s">
        <v>33</v>
      </c>
      <c r="I49" s="47" t="s">
        <v>33</v>
      </c>
      <c r="J49" s="47" t="s">
        <v>33</v>
      </c>
      <c r="K49" s="47" t="s">
        <v>33</v>
      </c>
      <c r="L49" s="47" t="s">
        <v>33</v>
      </c>
      <c r="M49" s="47" t="s">
        <v>33</v>
      </c>
      <c r="N49" s="52">
        <v>8957</v>
      </c>
      <c r="O49" s="49">
        <f t="shared" ref="O49" si="10">SUM(E49:N49)</f>
        <v>8957</v>
      </c>
    </row>
    <row r="50" spans="2:15" s="14" customFormat="1" ht="30" customHeight="1" x14ac:dyDescent="0.45">
      <c r="B50" s="2" t="s">
        <v>8</v>
      </c>
      <c r="C50" s="2" t="s">
        <v>2</v>
      </c>
      <c r="D50" s="1" t="s">
        <v>25</v>
      </c>
      <c r="E50" s="7" t="s">
        <v>33</v>
      </c>
      <c r="F50" s="53">
        <v>4650</v>
      </c>
      <c r="G50" s="7" t="s">
        <v>33</v>
      </c>
      <c r="H50" s="7" t="s">
        <v>33</v>
      </c>
      <c r="I50" s="7" t="s">
        <v>33</v>
      </c>
      <c r="J50" s="7" t="s">
        <v>33</v>
      </c>
      <c r="K50" s="7" t="s">
        <v>33</v>
      </c>
      <c r="L50" s="33" t="s">
        <v>33</v>
      </c>
      <c r="M50" s="7" t="s">
        <v>33</v>
      </c>
      <c r="N50" s="7" t="s">
        <v>33</v>
      </c>
      <c r="O50" s="37">
        <f t="shared" si="1"/>
        <v>4650</v>
      </c>
    </row>
    <row r="51" spans="2:15" s="14" customFormat="1" ht="30" customHeight="1" x14ac:dyDescent="0.45">
      <c r="B51" s="2" t="s">
        <v>8</v>
      </c>
      <c r="C51" s="2" t="s">
        <v>47</v>
      </c>
      <c r="D51" s="1" t="s">
        <v>46</v>
      </c>
      <c r="E51" s="7" t="s">
        <v>33</v>
      </c>
      <c r="F51" s="7" t="s">
        <v>33</v>
      </c>
      <c r="G51" s="7" t="s">
        <v>33</v>
      </c>
      <c r="H51" s="7" t="s">
        <v>33</v>
      </c>
      <c r="I51" s="8">
        <v>1313</v>
      </c>
      <c r="J51" s="7" t="s">
        <v>33</v>
      </c>
      <c r="K51" s="7" t="s">
        <v>33</v>
      </c>
      <c r="L51" s="34">
        <v>4674</v>
      </c>
      <c r="M51" s="17">
        <v>27435</v>
      </c>
      <c r="N51" s="17">
        <v>5295</v>
      </c>
      <c r="O51" s="37">
        <f t="shared" si="1"/>
        <v>38717</v>
      </c>
    </row>
    <row r="52" spans="2:15" s="14" customFormat="1" ht="53.4" customHeight="1" x14ac:dyDescent="0.45">
      <c r="B52" s="48" t="s">
        <v>8</v>
      </c>
      <c r="C52" s="48" t="s">
        <v>44</v>
      </c>
      <c r="D52" s="48" t="s">
        <v>62</v>
      </c>
      <c r="E52" s="47" t="s">
        <v>33</v>
      </c>
      <c r="F52" s="52">
        <v>194380</v>
      </c>
      <c r="G52" s="52">
        <v>198002</v>
      </c>
      <c r="H52" s="52">
        <v>190431</v>
      </c>
      <c r="I52" s="45">
        <v>166226</v>
      </c>
      <c r="J52" s="45">
        <v>141</v>
      </c>
      <c r="K52" s="45">
        <v>2554</v>
      </c>
      <c r="L52" s="44">
        <v>136</v>
      </c>
      <c r="M52" s="45">
        <v>301925</v>
      </c>
      <c r="N52" s="45">
        <v>455639</v>
      </c>
      <c r="O52" s="49">
        <f>SUM(E52:N52)</f>
        <v>1509434</v>
      </c>
    </row>
    <row r="53" spans="2:15" s="14" customFormat="1" ht="47.4" customHeight="1" x14ac:dyDescent="0.45">
      <c r="B53" s="48" t="s">
        <v>8</v>
      </c>
      <c r="C53" s="48" t="s">
        <v>71</v>
      </c>
      <c r="D53" s="57" t="s">
        <v>85</v>
      </c>
      <c r="E53" s="47" t="s">
        <v>33</v>
      </c>
      <c r="F53" s="52">
        <v>80521</v>
      </c>
      <c r="G53" s="52">
        <v>80490</v>
      </c>
      <c r="H53" s="52">
        <v>118259</v>
      </c>
      <c r="I53" s="45">
        <v>112488</v>
      </c>
      <c r="J53" s="45">
        <v>71452</v>
      </c>
      <c r="K53" s="45">
        <v>70937</v>
      </c>
      <c r="L53" s="44">
        <v>70744</v>
      </c>
      <c r="M53" s="45">
        <v>71323</v>
      </c>
      <c r="N53" s="45">
        <f>72000+500</f>
        <v>72500</v>
      </c>
      <c r="O53" s="49">
        <f>SUM(E53:N53)</f>
        <v>748714</v>
      </c>
    </row>
    <row r="54" spans="2:15" s="14" customFormat="1" ht="45.6" customHeight="1" x14ac:dyDescent="0.45">
      <c r="B54" s="3" t="s">
        <v>8</v>
      </c>
      <c r="C54" s="3" t="s">
        <v>12</v>
      </c>
      <c r="D54" s="4" t="s">
        <v>52</v>
      </c>
      <c r="E54" s="7" t="s">
        <v>33</v>
      </c>
      <c r="F54" s="53">
        <v>22602</v>
      </c>
      <c r="G54" s="53">
        <v>33277</v>
      </c>
      <c r="H54" s="53">
        <v>7628</v>
      </c>
      <c r="I54" s="7" t="s">
        <v>33</v>
      </c>
      <c r="J54" s="7" t="s">
        <v>33</v>
      </c>
      <c r="K54" s="7" t="s">
        <v>33</v>
      </c>
      <c r="L54" s="33" t="s">
        <v>33</v>
      </c>
      <c r="M54" s="7" t="s">
        <v>33</v>
      </c>
      <c r="N54" s="7" t="s">
        <v>33</v>
      </c>
      <c r="O54" s="37">
        <f>SUM(E54:N54)</f>
        <v>63507</v>
      </c>
    </row>
    <row r="55" spans="2:15" s="14" customFormat="1" ht="29.4" customHeight="1" x14ac:dyDescent="0.45">
      <c r="B55" s="3" t="s">
        <v>8</v>
      </c>
      <c r="C55" s="3" t="s">
        <v>16</v>
      </c>
      <c r="D55" s="4" t="s">
        <v>60</v>
      </c>
      <c r="E55" s="53">
        <v>30000</v>
      </c>
      <c r="F55" s="53">
        <v>59935</v>
      </c>
      <c r="G55" s="53">
        <v>60000</v>
      </c>
      <c r="H55" s="53">
        <v>95500</v>
      </c>
      <c r="I55" s="7" t="s">
        <v>33</v>
      </c>
      <c r="J55" s="7" t="s">
        <v>33</v>
      </c>
      <c r="K55" s="7" t="s">
        <v>33</v>
      </c>
      <c r="L55" s="34">
        <v>95</v>
      </c>
      <c r="M55" s="17">
        <v>209248</v>
      </c>
      <c r="N55" s="17">
        <f>196068+600</f>
        <v>196668</v>
      </c>
      <c r="O55" s="37">
        <f t="shared" ref="O55:O92" si="11">SUM(E55:N55)</f>
        <v>651446</v>
      </c>
    </row>
    <row r="56" spans="2:15" s="14" customFormat="1" ht="30" customHeight="1" x14ac:dyDescent="0.45">
      <c r="B56" s="3" t="s">
        <v>8</v>
      </c>
      <c r="C56" s="3" t="s">
        <v>43</v>
      </c>
      <c r="D56" s="4" t="s">
        <v>32</v>
      </c>
      <c r="E56" s="7" t="s">
        <v>33</v>
      </c>
      <c r="F56" s="7" t="s">
        <v>33</v>
      </c>
      <c r="G56" s="7" t="s">
        <v>33</v>
      </c>
      <c r="H56" s="53">
        <v>4425</v>
      </c>
      <c r="I56" s="7" t="s">
        <v>33</v>
      </c>
      <c r="J56" s="7" t="s">
        <v>33</v>
      </c>
      <c r="K56" s="7" t="s">
        <v>33</v>
      </c>
      <c r="L56" s="33" t="s">
        <v>33</v>
      </c>
      <c r="M56" s="7" t="s">
        <v>33</v>
      </c>
      <c r="N56" s="7" t="s">
        <v>33</v>
      </c>
      <c r="O56" s="37">
        <f t="shared" si="11"/>
        <v>4425</v>
      </c>
    </row>
    <row r="57" spans="2:15" s="14" customFormat="1" ht="30" customHeight="1" x14ac:dyDescent="0.45">
      <c r="B57" s="3" t="s">
        <v>8</v>
      </c>
      <c r="C57" s="3" t="s">
        <v>68</v>
      </c>
      <c r="D57" s="4" t="s">
        <v>69</v>
      </c>
      <c r="E57" s="7" t="s">
        <v>33</v>
      </c>
      <c r="F57" s="7" t="s">
        <v>33</v>
      </c>
      <c r="G57" s="7" t="s">
        <v>33</v>
      </c>
      <c r="H57" s="7" t="s">
        <v>33</v>
      </c>
      <c r="I57" s="7" t="s">
        <v>33</v>
      </c>
      <c r="J57" s="7" t="s">
        <v>80</v>
      </c>
      <c r="K57" s="7" t="s">
        <v>33</v>
      </c>
      <c r="L57" s="33" t="s">
        <v>33</v>
      </c>
      <c r="M57" s="7" t="s">
        <v>33</v>
      </c>
      <c r="N57" s="7" t="s">
        <v>33</v>
      </c>
      <c r="O57" s="37">
        <f t="shared" si="11"/>
        <v>0</v>
      </c>
    </row>
    <row r="58" spans="2:15" s="14" customFormat="1" ht="30" customHeight="1" x14ac:dyDescent="0.45">
      <c r="B58" s="2" t="s">
        <v>8</v>
      </c>
      <c r="C58" s="2" t="s">
        <v>81</v>
      </c>
      <c r="D58" s="1" t="s">
        <v>82</v>
      </c>
      <c r="E58" s="5" t="s">
        <v>33</v>
      </c>
      <c r="F58" s="5" t="s">
        <v>33</v>
      </c>
      <c r="G58" s="5" t="s">
        <v>33</v>
      </c>
      <c r="H58" s="5" t="s">
        <v>33</v>
      </c>
      <c r="I58" s="5" t="s">
        <v>33</v>
      </c>
      <c r="J58" s="5" t="s">
        <v>4</v>
      </c>
      <c r="K58" s="7" t="s">
        <v>33</v>
      </c>
      <c r="L58" s="34">
        <v>14617</v>
      </c>
      <c r="M58" s="7" t="s">
        <v>33</v>
      </c>
      <c r="N58" s="7" t="s">
        <v>33</v>
      </c>
      <c r="O58" s="37">
        <f t="shared" si="11"/>
        <v>14617</v>
      </c>
    </row>
    <row r="59" spans="2:15" s="14" customFormat="1" ht="30" customHeight="1" x14ac:dyDescent="0.45">
      <c r="B59" s="2" t="s">
        <v>8</v>
      </c>
      <c r="C59" s="2" t="s">
        <v>3</v>
      </c>
      <c r="D59" s="1" t="s">
        <v>72</v>
      </c>
      <c r="E59" s="5" t="s">
        <v>33</v>
      </c>
      <c r="F59" s="5" t="s">
        <v>33</v>
      </c>
      <c r="G59" s="5" t="s">
        <v>33</v>
      </c>
      <c r="H59" s="5" t="s">
        <v>33</v>
      </c>
      <c r="I59" s="6">
        <v>5394</v>
      </c>
      <c r="J59" s="5" t="s">
        <v>33</v>
      </c>
      <c r="K59" s="7" t="s">
        <v>33</v>
      </c>
      <c r="L59" s="33" t="s">
        <v>33</v>
      </c>
      <c r="M59" s="7" t="s">
        <v>33</v>
      </c>
      <c r="N59" s="7" t="s">
        <v>33</v>
      </c>
      <c r="O59" s="37">
        <f t="shared" si="11"/>
        <v>5394</v>
      </c>
    </row>
    <row r="60" spans="2:15" s="14" customFormat="1" ht="30" customHeight="1" x14ac:dyDescent="0.45">
      <c r="B60" s="2" t="s">
        <v>8</v>
      </c>
      <c r="C60" s="2" t="s">
        <v>45</v>
      </c>
      <c r="D60" s="1" t="s">
        <v>70</v>
      </c>
      <c r="E60" s="5" t="s">
        <v>33</v>
      </c>
      <c r="F60" s="5" t="s">
        <v>33</v>
      </c>
      <c r="G60" s="5" t="s">
        <v>33</v>
      </c>
      <c r="H60" s="15">
        <v>24445</v>
      </c>
      <c r="I60" s="5" t="s">
        <v>33</v>
      </c>
      <c r="J60" s="6">
        <v>7504</v>
      </c>
      <c r="K60" s="5" t="s">
        <v>33</v>
      </c>
      <c r="L60" s="33" t="s">
        <v>33</v>
      </c>
      <c r="M60" s="7" t="s">
        <v>33</v>
      </c>
      <c r="N60" s="7" t="s">
        <v>33</v>
      </c>
      <c r="O60" s="37">
        <f t="shared" si="11"/>
        <v>31949</v>
      </c>
    </row>
    <row r="61" spans="2:15" s="14" customFormat="1" ht="30.6" customHeight="1" x14ac:dyDescent="0.45">
      <c r="B61" s="2" t="s">
        <v>8</v>
      </c>
      <c r="C61" s="2" t="s">
        <v>29</v>
      </c>
      <c r="D61" s="1" t="s">
        <v>24</v>
      </c>
      <c r="E61" s="15">
        <v>1480</v>
      </c>
      <c r="F61" s="5" t="s">
        <v>33</v>
      </c>
      <c r="G61" s="5" t="s">
        <v>33</v>
      </c>
      <c r="H61" s="5" t="s">
        <v>33</v>
      </c>
      <c r="I61" s="5" t="s">
        <v>33</v>
      </c>
      <c r="J61" s="5" t="s">
        <v>33</v>
      </c>
      <c r="K61" s="5" t="s">
        <v>33</v>
      </c>
      <c r="L61" s="33" t="s">
        <v>33</v>
      </c>
      <c r="M61" s="7" t="s">
        <v>33</v>
      </c>
      <c r="N61" s="7" t="s">
        <v>33</v>
      </c>
      <c r="O61" s="37">
        <f t="shared" si="11"/>
        <v>1480</v>
      </c>
    </row>
    <row r="62" spans="2:15" s="14" customFormat="1" ht="45" customHeight="1" x14ac:dyDescent="0.45">
      <c r="B62" s="3" t="s">
        <v>8</v>
      </c>
      <c r="C62" s="3" t="s">
        <v>76</v>
      </c>
      <c r="D62" s="4" t="s">
        <v>77</v>
      </c>
      <c r="E62" s="7" t="s">
        <v>33</v>
      </c>
      <c r="F62" s="7" t="s">
        <v>33</v>
      </c>
      <c r="G62" s="7" t="s">
        <v>33</v>
      </c>
      <c r="H62" s="7" t="s">
        <v>33</v>
      </c>
      <c r="I62" s="7" t="s">
        <v>33</v>
      </c>
      <c r="J62" s="7" t="s">
        <v>33</v>
      </c>
      <c r="K62" s="17">
        <v>15000</v>
      </c>
      <c r="L62" s="33" t="s">
        <v>33</v>
      </c>
      <c r="M62" s="7" t="s">
        <v>33</v>
      </c>
      <c r="N62" s="7" t="s">
        <v>33</v>
      </c>
      <c r="O62" s="37">
        <f t="shared" si="11"/>
        <v>15000</v>
      </c>
    </row>
    <row r="63" spans="2:15" s="14" customFormat="1" ht="45" customHeight="1" x14ac:dyDescent="0.45">
      <c r="B63" s="3" t="s">
        <v>8</v>
      </c>
      <c r="C63" s="3" t="s">
        <v>132</v>
      </c>
      <c r="D63" s="4" t="s">
        <v>174</v>
      </c>
      <c r="E63" s="7" t="s">
        <v>33</v>
      </c>
      <c r="F63" s="7" t="s">
        <v>33</v>
      </c>
      <c r="G63" s="7" t="s">
        <v>33</v>
      </c>
      <c r="H63" s="7" t="s">
        <v>33</v>
      </c>
      <c r="I63" s="7" t="s">
        <v>33</v>
      </c>
      <c r="J63" s="7" t="s">
        <v>33</v>
      </c>
      <c r="K63" s="17">
        <v>2004</v>
      </c>
      <c r="L63" s="34">
        <v>1012</v>
      </c>
      <c r="M63" s="17">
        <v>6533</v>
      </c>
      <c r="N63" s="17">
        <f>11500+7000</f>
        <v>18500</v>
      </c>
      <c r="O63" s="37">
        <f t="shared" si="11"/>
        <v>28049</v>
      </c>
    </row>
    <row r="64" spans="2:15" s="14" customFormat="1" ht="30" customHeight="1" x14ac:dyDescent="0.45">
      <c r="B64" s="3" t="s">
        <v>8</v>
      </c>
      <c r="C64" s="3" t="s">
        <v>133</v>
      </c>
      <c r="D64" s="4" t="s">
        <v>100</v>
      </c>
      <c r="E64" s="7" t="s">
        <v>33</v>
      </c>
      <c r="F64" s="7" t="s">
        <v>33</v>
      </c>
      <c r="G64" s="7" t="s">
        <v>33</v>
      </c>
      <c r="H64" s="7" t="s">
        <v>33</v>
      </c>
      <c r="I64" s="7" t="s">
        <v>33</v>
      </c>
      <c r="J64" s="7" t="s">
        <v>33</v>
      </c>
      <c r="K64" s="7" t="s">
        <v>33</v>
      </c>
      <c r="L64" s="7" t="s">
        <v>33</v>
      </c>
      <c r="M64" s="17">
        <v>5477</v>
      </c>
      <c r="N64" s="17">
        <v>5546</v>
      </c>
      <c r="O64" s="37">
        <f t="shared" si="11"/>
        <v>11023</v>
      </c>
    </row>
    <row r="65" spans="2:15" s="14" customFormat="1" ht="40.200000000000003" customHeight="1" x14ac:dyDescent="0.45">
      <c r="B65" s="48" t="s">
        <v>8</v>
      </c>
      <c r="C65" s="48" t="s">
        <v>134</v>
      </c>
      <c r="D65" s="48" t="s">
        <v>175</v>
      </c>
      <c r="E65" s="47" t="s">
        <v>33</v>
      </c>
      <c r="F65" s="47" t="s">
        <v>33</v>
      </c>
      <c r="G65" s="47" t="s">
        <v>33</v>
      </c>
      <c r="H65" s="47" t="s">
        <v>33</v>
      </c>
      <c r="I65" s="47" t="s">
        <v>33</v>
      </c>
      <c r="J65" s="47" t="s">
        <v>33</v>
      </c>
      <c r="K65" s="47" t="s">
        <v>33</v>
      </c>
      <c r="L65" s="47" t="s">
        <v>33</v>
      </c>
      <c r="M65" s="47" t="s">
        <v>33</v>
      </c>
      <c r="N65" s="52">
        <v>50000</v>
      </c>
      <c r="O65" s="49">
        <f>SUM(E65:N65)</f>
        <v>50000</v>
      </c>
    </row>
    <row r="66" spans="2:15" s="14" customFormat="1" ht="40.200000000000003" customHeight="1" x14ac:dyDescent="0.45">
      <c r="B66" s="48" t="s">
        <v>8</v>
      </c>
      <c r="C66" s="48" t="s">
        <v>135</v>
      </c>
      <c r="D66" s="48" t="s">
        <v>176</v>
      </c>
      <c r="E66" s="47" t="s">
        <v>33</v>
      </c>
      <c r="F66" s="47" t="s">
        <v>33</v>
      </c>
      <c r="G66" s="47" t="s">
        <v>33</v>
      </c>
      <c r="H66" s="47" t="s">
        <v>33</v>
      </c>
      <c r="I66" s="47" t="s">
        <v>33</v>
      </c>
      <c r="J66" s="47" t="s">
        <v>33</v>
      </c>
      <c r="K66" s="47" t="s">
        <v>33</v>
      </c>
      <c r="L66" s="47" t="s">
        <v>33</v>
      </c>
      <c r="M66" s="47" t="s">
        <v>33</v>
      </c>
      <c r="N66" s="52">
        <v>15210</v>
      </c>
      <c r="O66" s="49">
        <f>SUM(E66:N66)</f>
        <v>15210</v>
      </c>
    </row>
    <row r="67" spans="2:15" s="14" customFormat="1" ht="40.200000000000003" customHeight="1" x14ac:dyDescent="0.45">
      <c r="B67" s="48" t="s">
        <v>8</v>
      </c>
      <c r="C67" s="48" t="s">
        <v>201</v>
      </c>
      <c r="D67" s="48" t="s">
        <v>200</v>
      </c>
      <c r="E67" s="47" t="s">
        <v>33</v>
      </c>
      <c r="F67" s="47" t="s">
        <v>33</v>
      </c>
      <c r="G67" s="47" t="s">
        <v>33</v>
      </c>
      <c r="H67" s="47" t="s">
        <v>33</v>
      </c>
      <c r="I67" s="47" t="s">
        <v>33</v>
      </c>
      <c r="J67" s="47" t="s">
        <v>33</v>
      </c>
      <c r="K67" s="47" t="s">
        <v>33</v>
      </c>
      <c r="L67" s="47" t="s">
        <v>33</v>
      </c>
      <c r="M67" s="47" t="s">
        <v>33</v>
      </c>
      <c r="N67" s="52">
        <v>500</v>
      </c>
      <c r="O67" s="49">
        <f>SUM(E67:N67)</f>
        <v>500</v>
      </c>
    </row>
    <row r="68" spans="2:15" s="14" customFormat="1" ht="48.6" customHeight="1" x14ac:dyDescent="0.45">
      <c r="B68" s="3" t="s">
        <v>8</v>
      </c>
      <c r="C68" s="3" t="s">
        <v>84</v>
      </c>
      <c r="D68" s="4" t="s">
        <v>177</v>
      </c>
      <c r="E68" s="7" t="s">
        <v>33</v>
      </c>
      <c r="F68" s="7" t="s">
        <v>33</v>
      </c>
      <c r="G68" s="7" t="s">
        <v>33</v>
      </c>
      <c r="H68" s="7" t="s">
        <v>33</v>
      </c>
      <c r="I68" s="7" t="s">
        <v>33</v>
      </c>
      <c r="J68" s="7" t="s">
        <v>33</v>
      </c>
      <c r="K68" s="7" t="s">
        <v>33</v>
      </c>
      <c r="L68" s="34">
        <v>5000</v>
      </c>
      <c r="M68" s="17">
        <v>27956</v>
      </c>
      <c r="N68" s="17">
        <v>63970</v>
      </c>
      <c r="O68" s="37">
        <f t="shared" si="11"/>
        <v>96926</v>
      </c>
    </row>
    <row r="69" spans="2:15" s="14" customFormat="1" ht="40.799999999999997" customHeight="1" x14ac:dyDescent="0.45">
      <c r="B69" s="3" t="s">
        <v>8</v>
      </c>
      <c r="C69" s="3" t="s">
        <v>136</v>
      </c>
      <c r="D69" s="4" t="s">
        <v>178</v>
      </c>
      <c r="E69" s="7" t="s">
        <v>33</v>
      </c>
      <c r="F69" s="7" t="s">
        <v>33</v>
      </c>
      <c r="G69" s="7" t="s">
        <v>33</v>
      </c>
      <c r="H69" s="7" t="s">
        <v>33</v>
      </c>
      <c r="I69" s="7" t="s">
        <v>33</v>
      </c>
      <c r="J69" s="7" t="s">
        <v>33</v>
      </c>
      <c r="K69" s="7" t="s">
        <v>33</v>
      </c>
      <c r="L69" s="7" t="s">
        <v>33</v>
      </c>
      <c r="M69" s="7" t="s">
        <v>33</v>
      </c>
      <c r="N69" s="17">
        <v>225000</v>
      </c>
      <c r="O69" s="37">
        <f t="shared" ref="O69:O70" si="12">SUM(E69:N69)</f>
        <v>225000</v>
      </c>
    </row>
    <row r="70" spans="2:15" s="14" customFormat="1" ht="40.799999999999997" customHeight="1" x14ac:dyDescent="0.45">
      <c r="B70" s="3" t="s">
        <v>8</v>
      </c>
      <c r="C70" s="3" t="s">
        <v>137</v>
      </c>
      <c r="D70" s="4" t="s">
        <v>179</v>
      </c>
      <c r="E70" s="7" t="s">
        <v>33</v>
      </c>
      <c r="F70" s="7" t="s">
        <v>33</v>
      </c>
      <c r="G70" s="7" t="s">
        <v>33</v>
      </c>
      <c r="H70" s="7" t="s">
        <v>33</v>
      </c>
      <c r="I70" s="7" t="s">
        <v>33</v>
      </c>
      <c r="J70" s="7" t="s">
        <v>33</v>
      </c>
      <c r="K70" s="7" t="s">
        <v>33</v>
      </c>
      <c r="L70" s="7" t="s">
        <v>33</v>
      </c>
      <c r="M70" s="7" t="s">
        <v>33</v>
      </c>
      <c r="N70" s="17">
        <v>125000</v>
      </c>
      <c r="O70" s="37">
        <f t="shared" si="12"/>
        <v>125000</v>
      </c>
    </row>
    <row r="71" spans="2:15" s="14" customFormat="1" ht="40.799999999999997" customHeight="1" x14ac:dyDescent="0.45">
      <c r="B71" s="3" t="s">
        <v>8</v>
      </c>
      <c r="C71" s="3" t="s">
        <v>138</v>
      </c>
      <c r="D71" s="4" t="s">
        <v>180</v>
      </c>
      <c r="E71" s="7" t="s">
        <v>33</v>
      </c>
      <c r="F71" s="7" t="s">
        <v>33</v>
      </c>
      <c r="G71" s="7" t="s">
        <v>33</v>
      </c>
      <c r="H71" s="7" t="s">
        <v>33</v>
      </c>
      <c r="I71" s="7" t="s">
        <v>33</v>
      </c>
      <c r="J71" s="7" t="s">
        <v>33</v>
      </c>
      <c r="K71" s="7" t="s">
        <v>33</v>
      </c>
      <c r="L71" s="7" t="s">
        <v>33</v>
      </c>
      <c r="M71" s="7" t="s">
        <v>33</v>
      </c>
      <c r="N71" s="17">
        <v>30000</v>
      </c>
      <c r="O71" s="37">
        <f t="shared" si="11"/>
        <v>30000</v>
      </c>
    </row>
    <row r="72" spans="2:15" s="14" customFormat="1" ht="30" customHeight="1" x14ac:dyDescent="0.45">
      <c r="B72" s="3" t="s">
        <v>8</v>
      </c>
      <c r="C72" s="3" t="s">
        <v>139</v>
      </c>
      <c r="D72" s="4" t="s">
        <v>181</v>
      </c>
      <c r="E72" s="7" t="s">
        <v>33</v>
      </c>
      <c r="F72" s="7" t="s">
        <v>33</v>
      </c>
      <c r="G72" s="7" t="s">
        <v>33</v>
      </c>
      <c r="H72" s="7" t="s">
        <v>33</v>
      </c>
      <c r="I72" s="7" t="s">
        <v>33</v>
      </c>
      <c r="J72" s="7" t="s">
        <v>33</v>
      </c>
      <c r="K72" s="7" t="s">
        <v>33</v>
      </c>
      <c r="L72" s="7" t="s">
        <v>33</v>
      </c>
      <c r="M72" s="7" t="s">
        <v>33</v>
      </c>
      <c r="N72" s="17">
        <v>101000</v>
      </c>
      <c r="O72" s="37">
        <f t="shared" ref="O72" si="13">SUM(E72:N72)</f>
        <v>101000</v>
      </c>
    </row>
    <row r="73" spans="2:15" s="14" customFormat="1" ht="45.6" customHeight="1" x14ac:dyDescent="0.45">
      <c r="B73" s="3" t="s">
        <v>8</v>
      </c>
      <c r="C73" s="3" t="s">
        <v>90</v>
      </c>
      <c r="D73" s="4" t="s">
        <v>101</v>
      </c>
      <c r="E73" s="7" t="s">
        <v>33</v>
      </c>
      <c r="F73" s="7" t="s">
        <v>33</v>
      </c>
      <c r="G73" s="7" t="s">
        <v>33</v>
      </c>
      <c r="H73" s="7" t="s">
        <v>33</v>
      </c>
      <c r="I73" s="7" t="s">
        <v>33</v>
      </c>
      <c r="J73" s="7" t="s">
        <v>33</v>
      </c>
      <c r="K73" s="7" t="s">
        <v>33</v>
      </c>
      <c r="L73" s="34">
        <v>15329</v>
      </c>
      <c r="M73" s="17">
        <v>91122</v>
      </c>
      <c r="N73" s="17">
        <v>232031</v>
      </c>
      <c r="O73" s="37">
        <f t="shared" si="11"/>
        <v>338482</v>
      </c>
    </row>
    <row r="74" spans="2:15" s="14" customFormat="1" ht="45" customHeight="1" x14ac:dyDescent="0.45">
      <c r="B74" s="3" t="s">
        <v>8</v>
      </c>
      <c r="C74" s="3" t="s">
        <v>89</v>
      </c>
      <c r="D74" s="4" t="s">
        <v>91</v>
      </c>
      <c r="E74" s="7" t="s">
        <v>33</v>
      </c>
      <c r="F74" s="7" t="s">
        <v>33</v>
      </c>
      <c r="G74" s="7" t="s">
        <v>33</v>
      </c>
      <c r="H74" s="7" t="s">
        <v>33</v>
      </c>
      <c r="I74" s="7" t="s">
        <v>33</v>
      </c>
      <c r="J74" s="7" t="s">
        <v>33</v>
      </c>
      <c r="K74" s="7" t="s">
        <v>33</v>
      </c>
      <c r="L74" s="33" t="s">
        <v>33</v>
      </c>
      <c r="M74" s="17">
        <v>10108</v>
      </c>
      <c r="N74" s="7" t="s">
        <v>33</v>
      </c>
      <c r="O74" s="37">
        <f t="shared" si="11"/>
        <v>10108</v>
      </c>
    </row>
    <row r="75" spans="2:15" s="14" customFormat="1" ht="37.799999999999997" x14ac:dyDescent="0.45">
      <c r="B75" s="3" t="s">
        <v>8</v>
      </c>
      <c r="C75" s="3" t="s">
        <v>89</v>
      </c>
      <c r="D75" s="4" t="s">
        <v>182</v>
      </c>
      <c r="E75" s="7" t="s">
        <v>33</v>
      </c>
      <c r="F75" s="7" t="s">
        <v>33</v>
      </c>
      <c r="G75" s="7" t="s">
        <v>33</v>
      </c>
      <c r="H75" s="7" t="s">
        <v>33</v>
      </c>
      <c r="I75" s="7" t="s">
        <v>33</v>
      </c>
      <c r="J75" s="7" t="s">
        <v>33</v>
      </c>
      <c r="K75" s="7" t="s">
        <v>33</v>
      </c>
      <c r="L75" s="33" t="s">
        <v>33</v>
      </c>
      <c r="M75" s="33" t="s">
        <v>33</v>
      </c>
      <c r="N75" s="17">
        <v>217535</v>
      </c>
      <c r="O75" s="37">
        <f t="shared" ref="O75" si="14">SUM(E75:N75)</f>
        <v>217535</v>
      </c>
    </row>
    <row r="76" spans="2:15" s="14" customFormat="1" ht="40.200000000000003" customHeight="1" x14ac:dyDescent="0.45">
      <c r="B76" s="48" t="s">
        <v>8</v>
      </c>
      <c r="C76" s="48" t="s">
        <v>109</v>
      </c>
      <c r="D76" s="48" t="s">
        <v>183</v>
      </c>
      <c r="E76" s="47" t="s">
        <v>33</v>
      </c>
      <c r="F76" s="47" t="s">
        <v>33</v>
      </c>
      <c r="G76" s="47" t="s">
        <v>33</v>
      </c>
      <c r="H76" s="47" t="s">
        <v>33</v>
      </c>
      <c r="I76" s="47" t="s">
        <v>33</v>
      </c>
      <c r="J76" s="47" t="s">
        <v>33</v>
      </c>
      <c r="K76" s="47" t="s">
        <v>33</v>
      </c>
      <c r="L76" s="47" t="s">
        <v>33</v>
      </c>
      <c r="M76" s="47" t="s">
        <v>33</v>
      </c>
      <c r="N76" s="52">
        <v>139947</v>
      </c>
      <c r="O76" s="49">
        <f t="shared" ref="O76:O88" si="15">SUM(E76:N76)</f>
        <v>139947</v>
      </c>
    </row>
    <row r="77" spans="2:15" s="14" customFormat="1" ht="40.200000000000003" customHeight="1" x14ac:dyDescent="0.45">
      <c r="B77" s="48" t="s">
        <v>8</v>
      </c>
      <c r="C77" s="48" t="s">
        <v>140</v>
      </c>
      <c r="D77" s="48" t="s">
        <v>184</v>
      </c>
      <c r="E77" s="47" t="s">
        <v>33</v>
      </c>
      <c r="F77" s="47" t="s">
        <v>33</v>
      </c>
      <c r="G77" s="47" t="s">
        <v>33</v>
      </c>
      <c r="H77" s="47" t="s">
        <v>33</v>
      </c>
      <c r="I77" s="47" t="s">
        <v>33</v>
      </c>
      <c r="J77" s="47" t="s">
        <v>33</v>
      </c>
      <c r="K77" s="47" t="s">
        <v>33</v>
      </c>
      <c r="L77" s="47" t="s">
        <v>33</v>
      </c>
      <c r="M77" s="47" t="s">
        <v>33</v>
      </c>
      <c r="N77" s="52">
        <v>37768</v>
      </c>
      <c r="O77" s="49">
        <f t="shared" si="15"/>
        <v>37768</v>
      </c>
    </row>
    <row r="78" spans="2:15" s="14" customFormat="1" ht="40.200000000000003" customHeight="1" x14ac:dyDescent="0.45">
      <c r="B78" s="48" t="s">
        <v>8</v>
      </c>
      <c r="C78" s="48" t="s">
        <v>141</v>
      </c>
      <c r="D78" s="48" t="s">
        <v>185</v>
      </c>
      <c r="E78" s="47" t="s">
        <v>33</v>
      </c>
      <c r="F78" s="47" t="s">
        <v>33</v>
      </c>
      <c r="G78" s="47" t="s">
        <v>33</v>
      </c>
      <c r="H78" s="47" t="s">
        <v>33</v>
      </c>
      <c r="I78" s="47" t="s">
        <v>33</v>
      </c>
      <c r="J78" s="47" t="s">
        <v>33</v>
      </c>
      <c r="K78" s="47" t="s">
        <v>33</v>
      </c>
      <c r="L78" s="47" t="s">
        <v>33</v>
      </c>
      <c r="M78" s="47" t="s">
        <v>33</v>
      </c>
      <c r="N78" s="52">
        <v>16806</v>
      </c>
      <c r="O78" s="49">
        <f t="shared" si="15"/>
        <v>16806</v>
      </c>
    </row>
    <row r="79" spans="2:15" s="14" customFormat="1" ht="40.200000000000003" customHeight="1" x14ac:dyDescent="0.45">
      <c r="B79" s="48" t="s">
        <v>8</v>
      </c>
      <c r="C79" s="48" t="s">
        <v>142</v>
      </c>
      <c r="D79" s="48" t="s">
        <v>186</v>
      </c>
      <c r="E79" s="47" t="s">
        <v>33</v>
      </c>
      <c r="F79" s="47" t="s">
        <v>33</v>
      </c>
      <c r="G79" s="47" t="s">
        <v>33</v>
      </c>
      <c r="H79" s="47" t="s">
        <v>33</v>
      </c>
      <c r="I79" s="47" t="s">
        <v>33</v>
      </c>
      <c r="J79" s="47" t="s">
        <v>33</v>
      </c>
      <c r="K79" s="47" t="s">
        <v>33</v>
      </c>
      <c r="L79" s="47" t="s">
        <v>33</v>
      </c>
      <c r="M79" s="47" t="s">
        <v>33</v>
      </c>
      <c r="N79" s="52">
        <v>500000</v>
      </c>
      <c r="O79" s="49">
        <f t="shared" si="15"/>
        <v>500000</v>
      </c>
    </row>
    <row r="80" spans="2:15" s="14" customFormat="1" ht="40.200000000000003" customHeight="1" x14ac:dyDescent="0.45">
      <c r="B80" s="48" t="s">
        <v>8</v>
      </c>
      <c r="C80" s="48" t="s">
        <v>143</v>
      </c>
      <c r="D80" s="48" t="s">
        <v>187</v>
      </c>
      <c r="E80" s="47" t="s">
        <v>33</v>
      </c>
      <c r="F80" s="47" t="s">
        <v>33</v>
      </c>
      <c r="G80" s="47" t="s">
        <v>33</v>
      </c>
      <c r="H80" s="47" t="s">
        <v>33</v>
      </c>
      <c r="I80" s="47" t="s">
        <v>33</v>
      </c>
      <c r="J80" s="47" t="s">
        <v>33</v>
      </c>
      <c r="K80" s="47" t="s">
        <v>33</v>
      </c>
      <c r="L80" s="47" t="s">
        <v>33</v>
      </c>
      <c r="M80" s="47" t="s">
        <v>33</v>
      </c>
      <c r="N80" s="52">
        <v>15000</v>
      </c>
      <c r="O80" s="49">
        <f t="shared" si="15"/>
        <v>15000</v>
      </c>
    </row>
    <row r="81" spans="2:15" s="14" customFormat="1" ht="40.200000000000003" customHeight="1" x14ac:dyDescent="0.45">
      <c r="B81" s="3" t="s">
        <v>8</v>
      </c>
      <c r="C81" s="3" t="s">
        <v>144</v>
      </c>
      <c r="D81" s="3" t="s">
        <v>188</v>
      </c>
      <c r="E81" s="7" t="s">
        <v>33</v>
      </c>
      <c r="F81" s="7" t="s">
        <v>33</v>
      </c>
      <c r="G81" s="7" t="s">
        <v>33</v>
      </c>
      <c r="H81" s="7" t="s">
        <v>33</v>
      </c>
      <c r="I81" s="7" t="s">
        <v>33</v>
      </c>
      <c r="J81" s="7" t="s">
        <v>33</v>
      </c>
      <c r="K81" s="7" t="s">
        <v>33</v>
      </c>
      <c r="L81" s="7" t="s">
        <v>33</v>
      </c>
      <c r="M81" s="7" t="s">
        <v>33</v>
      </c>
      <c r="N81" s="17">
        <v>40000</v>
      </c>
      <c r="O81" s="37">
        <f t="shared" si="15"/>
        <v>40000</v>
      </c>
    </row>
    <row r="82" spans="2:15" s="14" customFormat="1" ht="40.200000000000003" customHeight="1" x14ac:dyDescent="0.45">
      <c r="B82" s="3" t="s">
        <v>8</v>
      </c>
      <c r="C82" s="3" t="s">
        <v>145</v>
      </c>
      <c r="D82" s="3" t="s">
        <v>189</v>
      </c>
      <c r="E82" s="7" t="s">
        <v>33</v>
      </c>
      <c r="F82" s="7" t="s">
        <v>33</v>
      </c>
      <c r="G82" s="7" t="s">
        <v>33</v>
      </c>
      <c r="H82" s="7" t="s">
        <v>33</v>
      </c>
      <c r="I82" s="7" t="s">
        <v>33</v>
      </c>
      <c r="J82" s="7" t="s">
        <v>33</v>
      </c>
      <c r="K82" s="7" t="s">
        <v>33</v>
      </c>
      <c r="L82" s="7" t="s">
        <v>33</v>
      </c>
      <c r="M82" s="7" t="s">
        <v>33</v>
      </c>
      <c r="N82" s="17">
        <v>150000</v>
      </c>
      <c r="O82" s="37">
        <f t="shared" si="15"/>
        <v>150000</v>
      </c>
    </row>
    <row r="83" spans="2:15" s="14" customFormat="1" ht="40.200000000000003" customHeight="1" x14ac:dyDescent="0.45">
      <c r="B83" s="48" t="s">
        <v>8</v>
      </c>
      <c r="C83" s="48" t="s">
        <v>146</v>
      </c>
      <c r="D83" s="48" t="s">
        <v>190</v>
      </c>
      <c r="E83" s="47" t="s">
        <v>33</v>
      </c>
      <c r="F83" s="47" t="s">
        <v>33</v>
      </c>
      <c r="G83" s="47" t="s">
        <v>33</v>
      </c>
      <c r="H83" s="47" t="s">
        <v>33</v>
      </c>
      <c r="I83" s="47" t="s">
        <v>33</v>
      </c>
      <c r="J83" s="47" t="s">
        <v>33</v>
      </c>
      <c r="K83" s="47" t="s">
        <v>33</v>
      </c>
      <c r="L83" s="47" t="s">
        <v>33</v>
      </c>
      <c r="M83" s="47" t="s">
        <v>33</v>
      </c>
      <c r="N83" s="52">
        <v>100000</v>
      </c>
      <c r="O83" s="49">
        <f t="shared" si="15"/>
        <v>100000</v>
      </c>
    </row>
    <row r="84" spans="2:15" s="14" customFormat="1" ht="37.799999999999997" x14ac:dyDescent="0.45">
      <c r="B84" s="48" t="s">
        <v>8</v>
      </c>
      <c r="C84" s="48" t="s">
        <v>147</v>
      </c>
      <c r="D84" s="48" t="s">
        <v>191</v>
      </c>
      <c r="E84" s="47" t="s">
        <v>33</v>
      </c>
      <c r="F84" s="47" t="s">
        <v>33</v>
      </c>
      <c r="G84" s="47" t="s">
        <v>33</v>
      </c>
      <c r="H84" s="47" t="s">
        <v>33</v>
      </c>
      <c r="I84" s="47" t="s">
        <v>33</v>
      </c>
      <c r="J84" s="47" t="s">
        <v>33</v>
      </c>
      <c r="K84" s="47" t="s">
        <v>33</v>
      </c>
      <c r="L84" s="47" t="s">
        <v>33</v>
      </c>
      <c r="M84" s="47" t="s">
        <v>33</v>
      </c>
      <c r="N84" s="52">
        <v>46358</v>
      </c>
      <c r="O84" s="49">
        <f t="shared" si="15"/>
        <v>46358</v>
      </c>
    </row>
    <row r="85" spans="2:15" s="14" customFormat="1" ht="40.200000000000003" customHeight="1" x14ac:dyDescent="0.45">
      <c r="B85" s="48" t="s">
        <v>8</v>
      </c>
      <c r="C85" s="48" t="s">
        <v>148</v>
      </c>
      <c r="D85" s="48" t="s">
        <v>192</v>
      </c>
      <c r="E85" s="47" t="s">
        <v>33</v>
      </c>
      <c r="F85" s="47" t="s">
        <v>33</v>
      </c>
      <c r="G85" s="47" t="s">
        <v>33</v>
      </c>
      <c r="H85" s="47" t="s">
        <v>33</v>
      </c>
      <c r="I85" s="47" t="s">
        <v>33</v>
      </c>
      <c r="J85" s="47" t="s">
        <v>33</v>
      </c>
      <c r="K85" s="47" t="s">
        <v>33</v>
      </c>
      <c r="L85" s="47" t="s">
        <v>33</v>
      </c>
      <c r="M85" s="47" t="s">
        <v>33</v>
      </c>
      <c r="N85" s="52">
        <v>4114</v>
      </c>
      <c r="O85" s="49">
        <f t="shared" si="15"/>
        <v>4114</v>
      </c>
    </row>
    <row r="86" spans="2:15" s="14" customFormat="1" ht="40.200000000000003" customHeight="1" x14ac:dyDescent="0.45">
      <c r="B86" s="48" t="s">
        <v>8</v>
      </c>
      <c r="C86" s="48" t="s">
        <v>149</v>
      </c>
      <c r="D86" s="48" t="s">
        <v>193</v>
      </c>
      <c r="E86" s="47" t="s">
        <v>33</v>
      </c>
      <c r="F86" s="47" t="s">
        <v>33</v>
      </c>
      <c r="G86" s="47" t="s">
        <v>33</v>
      </c>
      <c r="H86" s="47" t="s">
        <v>33</v>
      </c>
      <c r="I86" s="47" t="s">
        <v>33</v>
      </c>
      <c r="J86" s="47" t="s">
        <v>33</v>
      </c>
      <c r="K86" s="47" t="s">
        <v>33</v>
      </c>
      <c r="L86" s="47" t="s">
        <v>33</v>
      </c>
      <c r="M86" s="47" t="s">
        <v>33</v>
      </c>
      <c r="N86" s="52">
        <v>380177</v>
      </c>
      <c r="O86" s="49">
        <f t="shared" si="15"/>
        <v>380177</v>
      </c>
    </row>
    <row r="87" spans="2:15" s="14" customFormat="1" ht="40.200000000000003" customHeight="1" x14ac:dyDescent="0.45">
      <c r="B87" s="48" t="s">
        <v>8</v>
      </c>
      <c r="C87" s="48" t="s">
        <v>150</v>
      </c>
      <c r="D87" s="48" t="s">
        <v>194</v>
      </c>
      <c r="E87" s="47" t="s">
        <v>33</v>
      </c>
      <c r="F87" s="47" t="s">
        <v>33</v>
      </c>
      <c r="G87" s="47" t="s">
        <v>33</v>
      </c>
      <c r="H87" s="47" t="s">
        <v>33</v>
      </c>
      <c r="I87" s="47" t="s">
        <v>33</v>
      </c>
      <c r="J87" s="47" t="s">
        <v>33</v>
      </c>
      <c r="K87" s="47" t="s">
        <v>33</v>
      </c>
      <c r="L87" s="47" t="s">
        <v>33</v>
      </c>
      <c r="M87" s="47" t="s">
        <v>33</v>
      </c>
      <c r="N87" s="52">
        <v>2840</v>
      </c>
      <c r="O87" s="49">
        <f t="shared" si="15"/>
        <v>2840</v>
      </c>
    </row>
    <row r="88" spans="2:15" s="14" customFormat="1" ht="40.200000000000003" customHeight="1" x14ac:dyDescent="0.45">
      <c r="B88" s="48" t="s">
        <v>8</v>
      </c>
      <c r="C88" s="48" t="s">
        <v>151</v>
      </c>
      <c r="D88" s="48" t="s">
        <v>195</v>
      </c>
      <c r="E88" s="47" t="s">
        <v>33</v>
      </c>
      <c r="F88" s="47" t="s">
        <v>33</v>
      </c>
      <c r="G88" s="47" t="s">
        <v>33</v>
      </c>
      <c r="H88" s="47" t="s">
        <v>33</v>
      </c>
      <c r="I88" s="47" t="s">
        <v>33</v>
      </c>
      <c r="J88" s="47" t="s">
        <v>33</v>
      </c>
      <c r="K88" s="47" t="s">
        <v>33</v>
      </c>
      <c r="L88" s="47" t="s">
        <v>33</v>
      </c>
      <c r="M88" s="47" t="s">
        <v>33</v>
      </c>
      <c r="N88" s="52">
        <v>7786</v>
      </c>
      <c r="O88" s="49">
        <f t="shared" si="15"/>
        <v>7786</v>
      </c>
    </row>
    <row r="89" spans="2:15" s="14" customFormat="1" ht="30" customHeight="1" x14ac:dyDescent="0.45">
      <c r="B89" s="2" t="s">
        <v>7</v>
      </c>
      <c r="C89" s="2" t="s">
        <v>30</v>
      </c>
      <c r="D89" s="1" t="s">
        <v>26</v>
      </c>
      <c r="E89" s="15">
        <v>3884</v>
      </c>
      <c r="F89" s="15">
        <v>8403</v>
      </c>
      <c r="G89" s="53">
        <v>41166</v>
      </c>
      <c r="H89" s="53">
        <v>76723</v>
      </c>
      <c r="I89" s="8">
        <f>540+57613</f>
        <v>58153</v>
      </c>
      <c r="J89" s="8">
        <f>548+28659</f>
        <v>29207</v>
      </c>
      <c r="K89" s="8">
        <v>28774</v>
      </c>
      <c r="L89" s="41">
        <v>48346</v>
      </c>
      <c r="M89" s="8">
        <f>13160+83825</f>
        <v>96985</v>
      </c>
      <c r="N89" s="8">
        <v>159858</v>
      </c>
      <c r="O89" s="37">
        <f t="shared" si="11"/>
        <v>551499</v>
      </c>
    </row>
    <row r="90" spans="2:15" s="14" customFormat="1" ht="30" customHeight="1" x14ac:dyDescent="0.45">
      <c r="B90" s="3" t="s">
        <v>7</v>
      </c>
      <c r="C90" s="3" t="s">
        <v>152</v>
      </c>
      <c r="D90" s="4" t="s">
        <v>106</v>
      </c>
      <c r="E90" s="7" t="s">
        <v>33</v>
      </c>
      <c r="F90" s="7" t="s">
        <v>33</v>
      </c>
      <c r="G90" s="7" t="s">
        <v>33</v>
      </c>
      <c r="H90" s="7" t="s">
        <v>33</v>
      </c>
      <c r="I90" s="7" t="s">
        <v>33</v>
      </c>
      <c r="J90" s="7" t="s">
        <v>33</v>
      </c>
      <c r="K90" s="7" t="s">
        <v>33</v>
      </c>
      <c r="L90" s="33" t="s">
        <v>33</v>
      </c>
      <c r="M90" s="33" t="s">
        <v>33</v>
      </c>
      <c r="N90" s="8">
        <v>565074</v>
      </c>
      <c r="O90" s="37">
        <f>SUM(E90:N90)</f>
        <v>565074</v>
      </c>
    </row>
    <row r="91" spans="2:15" s="14" customFormat="1" ht="30.6" customHeight="1" x14ac:dyDescent="0.45">
      <c r="B91" s="2" t="s">
        <v>7</v>
      </c>
      <c r="C91" s="2" t="s">
        <v>53</v>
      </c>
      <c r="D91" s="1" t="s">
        <v>27</v>
      </c>
      <c r="E91" s="7" t="s">
        <v>33</v>
      </c>
      <c r="F91" s="53">
        <v>42874</v>
      </c>
      <c r="G91" s="53">
        <v>42874</v>
      </c>
      <c r="H91" s="53">
        <v>42874</v>
      </c>
      <c r="I91" s="8">
        <v>42874</v>
      </c>
      <c r="J91" s="8">
        <v>42874</v>
      </c>
      <c r="K91" s="7" t="s">
        <v>33</v>
      </c>
      <c r="L91" s="33" t="s">
        <v>33</v>
      </c>
      <c r="M91" s="7" t="s">
        <v>33</v>
      </c>
      <c r="N91" s="7" t="s">
        <v>33</v>
      </c>
      <c r="O91" s="37">
        <f t="shared" si="11"/>
        <v>214370</v>
      </c>
    </row>
    <row r="92" spans="2:15" s="14" customFormat="1" ht="30.6" customHeight="1" thickBot="1" x14ac:dyDescent="0.5">
      <c r="B92" s="13" t="s">
        <v>7</v>
      </c>
      <c r="C92" s="13" t="s">
        <v>83</v>
      </c>
      <c r="D92" s="57" t="s">
        <v>107</v>
      </c>
      <c r="E92" s="47" t="s">
        <v>33</v>
      </c>
      <c r="F92" s="47" t="s">
        <v>33</v>
      </c>
      <c r="G92" s="47" t="s">
        <v>33</v>
      </c>
      <c r="H92" s="47" t="s">
        <v>33</v>
      </c>
      <c r="I92" s="47" t="s">
        <v>33</v>
      </c>
      <c r="J92" s="47" t="s">
        <v>33</v>
      </c>
      <c r="K92" s="47" t="s">
        <v>33</v>
      </c>
      <c r="L92" s="35">
        <v>51353</v>
      </c>
      <c r="M92" s="47" t="s">
        <v>33</v>
      </c>
      <c r="N92" s="45">
        <v>73029</v>
      </c>
      <c r="O92" s="38">
        <f t="shared" si="11"/>
        <v>124382</v>
      </c>
    </row>
    <row r="93" spans="2:15" s="14" customFormat="1" ht="30" customHeight="1" thickTop="1" thickBot="1" x14ac:dyDescent="0.5">
      <c r="B93" s="18" t="s">
        <v>97</v>
      </c>
      <c r="C93" s="18"/>
      <c r="D93" s="18"/>
      <c r="E93" s="19">
        <f>SUM(E5:E92)</f>
        <v>91542</v>
      </c>
      <c r="F93" s="19">
        <f t="shared" ref="F93:L93" si="16">SUM(F5:F92)</f>
        <v>647145</v>
      </c>
      <c r="G93" s="19">
        <f t="shared" si="16"/>
        <v>745912</v>
      </c>
      <c r="H93" s="19">
        <f t="shared" si="16"/>
        <v>1050896</v>
      </c>
      <c r="I93" s="19">
        <f t="shared" si="16"/>
        <v>742593</v>
      </c>
      <c r="J93" s="19">
        <f t="shared" si="16"/>
        <v>626442</v>
      </c>
      <c r="K93" s="19">
        <f t="shared" si="16"/>
        <v>440750</v>
      </c>
      <c r="L93" s="36">
        <f t="shared" si="16"/>
        <v>446994</v>
      </c>
      <c r="M93" s="19">
        <f>SUM(M5:M92)</f>
        <v>1795346</v>
      </c>
      <c r="N93" s="19">
        <f>SUM(N5:N92)</f>
        <v>5955837</v>
      </c>
      <c r="O93" s="39">
        <f>SUM(E93:N93)</f>
        <v>12543457</v>
      </c>
    </row>
    <row r="94" spans="2:15" s="14" customFormat="1" ht="6" customHeight="1" thickTop="1" x14ac:dyDescent="0.45">
      <c r="B94" s="20"/>
      <c r="C94" s="20"/>
      <c r="D94" s="20"/>
      <c r="E94" s="21"/>
      <c r="F94" s="21"/>
      <c r="G94" s="21"/>
      <c r="H94" s="21"/>
      <c r="I94" s="21"/>
      <c r="J94" s="21"/>
      <c r="K94" s="21"/>
      <c r="L94" s="21"/>
      <c r="M94" s="21"/>
      <c r="N94" s="21"/>
      <c r="O94" s="29"/>
    </row>
    <row r="95" spans="2:15" s="14" customFormat="1" ht="21.75" customHeight="1" x14ac:dyDescent="0.45">
      <c r="B95" s="59" t="s">
        <v>74</v>
      </c>
      <c r="C95" s="59"/>
      <c r="D95" s="59"/>
      <c r="E95" s="59"/>
      <c r="F95" s="59"/>
      <c r="G95" s="59"/>
      <c r="H95" s="21"/>
      <c r="I95" s="21"/>
      <c r="J95" s="21"/>
      <c r="K95" s="21"/>
      <c r="L95" s="21"/>
      <c r="M95" s="21"/>
      <c r="N95" s="21"/>
      <c r="O95" s="29"/>
    </row>
    <row r="96" spans="2:15" s="14" customFormat="1" ht="21" customHeight="1" x14ac:dyDescent="0.45">
      <c r="B96" s="58" t="s">
        <v>202</v>
      </c>
      <c r="C96" s="58"/>
      <c r="D96" s="58"/>
      <c r="E96" s="58"/>
      <c r="F96" s="58"/>
      <c r="G96" s="58"/>
      <c r="H96" s="21"/>
      <c r="I96" s="21"/>
      <c r="J96" s="21"/>
      <c r="K96" s="21"/>
      <c r="L96" s="21"/>
      <c r="M96" s="21"/>
      <c r="N96" s="21"/>
      <c r="O96" s="29"/>
    </row>
    <row r="97" spans="2:15" s="14" customFormat="1" ht="21" customHeight="1" x14ac:dyDescent="0.45">
      <c r="B97" s="58" t="s">
        <v>203</v>
      </c>
      <c r="C97" s="58"/>
      <c r="D97" s="58"/>
      <c r="E97" s="58"/>
      <c r="F97" s="58"/>
      <c r="G97" s="58"/>
      <c r="H97" s="21"/>
      <c r="I97" s="21"/>
      <c r="J97" s="21"/>
      <c r="K97" s="21"/>
      <c r="L97" s="21"/>
      <c r="M97" s="21"/>
      <c r="N97" s="21"/>
      <c r="O97" s="29"/>
    </row>
    <row r="98" spans="2:15" s="14" customFormat="1" ht="9" customHeight="1" x14ac:dyDescent="0.45">
      <c r="B98" s="22"/>
      <c r="C98" s="22"/>
      <c r="D98" s="22"/>
      <c r="E98" s="23"/>
      <c r="F98" s="23"/>
      <c r="G98" s="23"/>
      <c r="H98" s="21"/>
      <c r="I98" s="21"/>
      <c r="J98" s="21"/>
      <c r="K98" s="21"/>
      <c r="O98" s="30"/>
    </row>
    <row r="99" spans="2:15" s="14" customFormat="1" ht="9" customHeight="1" x14ac:dyDescent="0.45">
      <c r="B99" s="22"/>
      <c r="C99" s="22"/>
      <c r="D99" s="22"/>
      <c r="E99" s="23"/>
      <c r="F99" s="23"/>
      <c r="G99" s="23"/>
      <c r="H99" s="21"/>
      <c r="I99" s="21"/>
      <c r="J99" s="21"/>
      <c r="K99" s="21"/>
      <c r="O99" s="30"/>
    </row>
    <row r="100" spans="2:15" x14ac:dyDescent="0.45">
      <c r="E100" s="25"/>
      <c r="F100" s="25"/>
      <c r="G100" s="25"/>
      <c r="H100" s="26"/>
      <c r="I100" s="26"/>
      <c r="J100" s="26"/>
      <c r="K100" s="26"/>
    </row>
  </sheetData>
  <autoFilter ref="B4:O93" xr:uid="{00000000-0001-0000-0100-000000000000}"/>
  <mergeCells count="9">
    <mergeCell ref="B97:G97"/>
    <mergeCell ref="B95:G95"/>
    <mergeCell ref="O3:O4"/>
    <mergeCell ref="E3:N3"/>
    <mergeCell ref="B1:D1"/>
    <mergeCell ref="B3:B4"/>
    <mergeCell ref="C3:C4"/>
    <mergeCell ref="D3:D4"/>
    <mergeCell ref="B96:G96"/>
  </mergeCells>
  <phoneticPr fontId="3"/>
  <pageMargins left="0.43307086614173229" right="0.43307086614173229" top="0.55118110236220474" bottom="0.74803149606299213" header="0.31496062992125984" footer="0.31496062992125984"/>
  <pageSetup paperSize="9" scale="59" fitToHeight="0" orientation="landscape" useFirstPageNumber="1"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実績一覧</vt:lpstr>
      <vt:lpstr>実績一覧!Print_Area</vt:lpstr>
      <vt:lpstr>実績一覧!Print_Titles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2023-10-20T03:57:43Z</dcterms:created>
  <dcterms:modified xsi:type="dcterms:W3CDTF">2025-11-17T03:02:28Z</dcterms:modified>
</cp:coreProperties>
</file>