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939$\doc\!作業用からの自動移行分!\S37A\LIB\03_観光環境整備Ｇ\00_01_(附属機関）大阪府観光客受入環境整備の推進に関する調査検討会議\★調査検討会議（R7）\第５回（R71219）\10_HP（会議後）\"/>
    </mc:Choice>
  </mc:AlternateContent>
  <xr:revisionPtr revIDLastSave="0" documentId="14_{13DA5877-4F62-4ADA-B8F8-EA767C6EEDFF}" xr6:coauthVersionLast="47" xr6:coauthVersionMax="47" xr10:uidLastSave="{00000000-0000-0000-0000-000000000000}"/>
  <bookViews>
    <workbookView xWindow="-108" yWindow="-108" windowWidth="23256" windowHeight="13896" tabRatio="760" xr2:uid="{00000000-000D-0000-FFFF-FFFF00000000}"/>
  </bookViews>
  <sheets>
    <sheet name="表紙２－３" sheetId="12" r:id="rId1"/>
    <sheet name="資料２－３" sheetId="9" r:id="rId2"/>
  </sheets>
  <definedNames>
    <definedName name="_xlnm._FilterDatabase" localSheetId="1" hidden="1">'資料２－３'!$A$5:$Q$92</definedName>
    <definedName name="_xlnm.Print_Area" localSheetId="1">'資料２－３'!$A$1:$N$93</definedName>
    <definedName name="_xlnm.Print_Area" localSheetId="0">'表紙２－３'!$B$1:$U$37</definedName>
    <definedName name="_xlnm.Print_Titles" localSheetId="1">'資料２－３'!$1:$5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9" l="1"/>
  <c r="I7" i="9"/>
  <c r="J7" i="9"/>
  <c r="K7" i="9"/>
  <c r="N7" i="9"/>
  <c r="H7" i="9"/>
  <c r="H32" i="9"/>
  <c r="I64" i="9"/>
  <c r="J64" i="9"/>
  <c r="K64" i="9"/>
  <c r="M64" i="9"/>
  <c r="N64" i="9"/>
  <c r="H64" i="9"/>
  <c r="N89" i="9"/>
  <c r="I89" i="9"/>
  <c r="J89" i="9"/>
  <c r="K89" i="9"/>
  <c r="M89" i="9"/>
  <c r="H89" i="9"/>
  <c r="N86" i="9"/>
  <c r="I86" i="9"/>
  <c r="J86" i="9"/>
  <c r="K86" i="9"/>
  <c r="M86" i="9"/>
  <c r="H86" i="9"/>
  <c r="N48" i="9"/>
  <c r="I48" i="9"/>
  <c r="J48" i="9"/>
  <c r="K48" i="9"/>
  <c r="M48" i="9"/>
  <c r="N32" i="9"/>
  <c r="I32" i="9"/>
  <c r="J32" i="9"/>
  <c r="K32" i="9"/>
  <c r="M32" i="9"/>
  <c r="N18" i="9"/>
  <c r="I18" i="9"/>
  <c r="J18" i="9"/>
  <c r="K18" i="9"/>
  <c r="N15" i="9"/>
  <c r="I15" i="9"/>
  <c r="J15" i="9"/>
  <c r="K15" i="9"/>
  <c r="M15" i="9"/>
  <c r="N12" i="9"/>
  <c r="I12" i="9"/>
  <c r="J12" i="9"/>
  <c r="K12" i="9"/>
  <c r="M12" i="9"/>
  <c r="H12" i="9"/>
  <c r="K6" i="9" l="1"/>
  <c r="J6" i="9"/>
  <c r="N6" i="9"/>
  <c r="I6" i="9"/>
  <c r="L84" i="9"/>
  <c r="L17" i="9"/>
  <c r="L41" i="9"/>
  <c r="L69" i="9"/>
  <c r="H23" i="9"/>
  <c r="L30" i="9"/>
  <c r="M19" i="9"/>
  <c r="M18" i="9" s="1"/>
  <c r="L19" i="9"/>
  <c r="L85" i="9"/>
  <c r="L8" i="9"/>
  <c r="L81" i="9"/>
  <c r="L75" i="9"/>
  <c r="L26" i="9"/>
  <c r="L27" i="9"/>
  <c r="L13" i="9"/>
  <c r="L14" i="9"/>
  <c r="L63" i="9"/>
  <c r="L10" i="9"/>
  <c r="L76" i="9"/>
  <c r="L72" i="9"/>
  <c r="L62" i="9"/>
  <c r="H29" i="9"/>
  <c r="L29" i="9" s="1"/>
  <c r="L87" i="9"/>
  <c r="L78" i="9"/>
  <c r="L11" i="9"/>
  <c r="L34" i="9"/>
  <c r="L40" i="9"/>
  <c r="L43" i="9"/>
  <c r="L38" i="9"/>
  <c r="L44" i="9"/>
  <c r="L82" i="9"/>
  <c r="L90" i="9"/>
  <c r="L56" i="9"/>
  <c r="L83" i="9"/>
  <c r="L52" i="9"/>
  <c r="L50" i="9"/>
  <c r="L66" i="9"/>
  <c r="L53" i="9"/>
  <c r="L51" i="9"/>
  <c r="L46" i="9"/>
  <c r="L60" i="9"/>
  <c r="L57" i="9"/>
  <c r="L37" i="9"/>
  <c r="L59" i="9"/>
  <c r="L68" i="9"/>
  <c r="L58" i="9"/>
  <c r="L74" i="9"/>
  <c r="L79" i="9"/>
  <c r="L16" i="9"/>
  <c r="L54" i="9"/>
  <c r="L65" i="9"/>
  <c r="L67" i="9"/>
  <c r="L73" i="9"/>
  <c r="L88" i="9"/>
  <c r="L28" i="9"/>
  <c r="L45" i="9"/>
  <c r="L36" i="9"/>
  <c r="L33" i="9"/>
  <c r="L22" i="9"/>
  <c r="L24" i="9"/>
  <c r="L35" i="9"/>
  <c r="L20" i="9"/>
  <c r="L42" i="9"/>
  <c r="L91" i="9"/>
  <c r="L39" i="9"/>
  <c r="L61" i="9"/>
  <c r="L77" i="9"/>
  <c r="L80" i="9"/>
  <c r="L70" i="9"/>
  <c r="L25" i="9"/>
  <c r="L9" i="9"/>
  <c r="H18" i="9" l="1"/>
  <c r="H6" i="9" s="1"/>
  <c r="M8" i="9"/>
  <c r="L7" i="9"/>
  <c r="L64" i="9"/>
  <c r="L15" i="9"/>
  <c r="L86" i="9"/>
  <c r="H48" i="9"/>
  <c r="L89" i="9"/>
  <c r="L23" i="9"/>
  <c r="L18" i="9" s="1"/>
  <c r="L32" i="9"/>
  <c r="L12" i="9"/>
  <c r="L49" i="9"/>
  <c r="L48" i="9" s="1"/>
  <c r="M7" i="9" l="1"/>
  <c r="M6" i="9" s="1"/>
  <c r="L6" i="9"/>
  <c r="H31" i="9" l="1"/>
  <c r="H92" i="9" s="1"/>
  <c r="L31" i="9"/>
  <c r="L92" i="9" s="1"/>
  <c r="K31" i="9"/>
  <c r="K92" i="9" s="1"/>
  <c r="M31" i="9"/>
  <c r="M92" i="9" s="1"/>
  <c r="N31" i="9"/>
  <c r="N92" i="9" s="1"/>
  <c r="J31" i="9"/>
  <c r="J92" i="9" s="1"/>
  <c r="I31" i="9"/>
  <c r="I92" i="9" s="1"/>
</calcChain>
</file>

<file path=xl/sharedStrings.xml><?xml version="1.0" encoding="utf-8"?>
<sst xmlns="http://schemas.openxmlformats.org/spreadsheetml/2006/main" count="403" uniqueCount="244">
  <si>
    <t>単位：千円</t>
    <phoneticPr fontId="3"/>
  </si>
  <si>
    <t>№</t>
    <phoneticPr fontId="3"/>
  </si>
  <si>
    <t>区分</t>
    <rPh sb="0" eb="2">
      <t>クブン</t>
    </rPh>
    <phoneticPr fontId="3"/>
  </si>
  <si>
    <t>部局</t>
    <rPh sb="0" eb="2">
      <t>ブキョク</t>
    </rPh>
    <phoneticPr fontId="3"/>
  </si>
  <si>
    <t>所属</t>
    <rPh sb="0" eb="2">
      <t>ショゾク</t>
    </rPh>
    <phoneticPr fontId="3"/>
  </si>
  <si>
    <t>事業名</t>
    <rPh sb="0" eb="3">
      <t>ジギョウメイ</t>
    </rPh>
    <phoneticPr fontId="3"/>
  </si>
  <si>
    <t>事業費</t>
    <rPh sb="0" eb="3">
      <t>ジギョウヒ</t>
    </rPh>
    <phoneticPr fontId="3"/>
  </si>
  <si>
    <t>財源内訳</t>
    <rPh sb="0" eb="4">
      <t>ザイゲンウチワケ</t>
    </rPh>
    <phoneticPr fontId="3"/>
  </si>
  <si>
    <t>国庫</t>
    <rPh sb="0" eb="2">
      <t>コッコ</t>
    </rPh>
    <phoneticPr fontId="3"/>
  </si>
  <si>
    <t>地方債</t>
    <rPh sb="0" eb="3">
      <t>チホウサイ</t>
    </rPh>
    <phoneticPr fontId="3"/>
  </si>
  <si>
    <t>その他</t>
    <rPh sb="2" eb="3">
      <t>タ</t>
    </rPh>
    <phoneticPr fontId="3"/>
  </si>
  <si>
    <t>一般財源</t>
    <phoneticPr fontId="3"/>
  </si>
  <si>
    <t>宿泊税
活用額</t>
    <rPh sb="0" eb="3">
      <t>シュクハクゼイ</t>
    </rPh>
    <rPh sb="4" eb="7">
      <t>カツヨウガク</t>
    </rPh>
    <phoneticPr fontId="3"/>
  </si>
  <si>
    <t>うち宿泊税</t>
    <rPh sb="2" eb="5">
      <t>シュクハクゼイ</t>
    </rPh>
    <phoneticPr fontId="3"/>
  </si>
  <si>
    <t>府文1</t>
    <rPh sb="0" eb="1">
      <t>フ</t>
    </rPh>
    <rPh sb="1" eb="2">
      <t>ブン</t>
    </rPh>
    <phoneticPr fontId="3"/>
  </si>
  <si>
    <t>継続</t>
    <rPh sb="0" eb="2">
      <t>ケイゾク</t>
    </rPh>
    <phoneticPr fontId="3"/>
  </si>
  <si>
    <t>府民文化部</t>
    <rPh sb="0" eb="5">
      <t>フミンブンカブ</t>
    </rPh>
    <phoneticPr fontId="3"/>
  </si>
  <si>
    <t>府民文化総務課</t>
    <rPh sb="0" eb="7">
      <t>フミンブンカソウムカ</t>
    </rPh>
    <phoneticPr fontId="3"/>
  </si>
  <si>
    <t>日本万国博覧会記念公園事業特別会計繰出金
　・日本万国博覧会記念公園事業特別会計繰出金（単独）</t>
    <rPh sb="0" eb="2">
      <t>ニホン</t>
    </rPh>
    <rPh sb="2" eb="4">
      <t>バンコク</t>
    </rPh>
    <rPh sb="4" eb="7">
      <t>ハクランカイ</t>
    </rPh>
    <rPh sb="7" eb="9">
      <t>キネン</t>
    </rPh>
    <rPh sb="9" eb="11">
      <t>コウエン</t>
    </rPh>
    <rPh sb="11" eb="13">
      <t>ジギョウ</t>
    </rPh>
    <rPh sb="13" eb="15">
      <t>トクベツ</t>
    </rPh>
    <rPh sb="15" eb="17">
      <t>カイケイ</t>
    </rPh>
    <rPh sb="17" eb="18">
      <t>クリ</t>
    </rPh>
    <rPh sb="18" eb="20">
      <t>シュッキン</t>
    </rPh>
    <rPh sb="23" eb="25">
      <t>ニホン</t>
    </rPh>
    <rPh sb="25" eb="27">
      <t>バンコク</t>
    </rPh>
    <rPh sb="27" eb="30">
      <t>ハクランカイ</t>
    </rPh>
    <rPh sb="30" eb="32">
      <t>キネン</t>
    </rPh>
    <rPh sb="32" eb="34">
      <t>コウエン</t>
    </rPh>
    <rPh sb="34" eb="36">
      <t>ジギョウ</t>
    </rPh>
    <rPh sb="36" eb="38">
      <t>トクベツ</t>
    </rPh>
    <rPh sb="38" eb="40">
      <t>カイケイ</t>
    </rPh>
    <rPh sb="40" eb="41">
      <t>クリ</t>
    </rPh>
    <rPh sb="41" eb="43">
      <t>シュッキン</t>
    </rPh>
    <rPh sb="44" eb="46">
      <t>タンドク</t>
    </rPh>
    <phoneticPr fontId="3"/>
  </si>
  <si>
    <t>府文2</t>
    <rPh sb="0" eb="1">
      <t>フ</t>
    </rPh>
    <rPh sb="1" eb="2">
      <t>ブン</t>
    </rPh>
    <phoneticPr fontId="3"/>
  </si>
  <si>
    <t>府民文化部</t>
    <rPh sb="0" eb="2">
      <t>フミン</t>
    </rPh>
    <rPh sb="2" eb="5">
      <t>ブンカブ</t>
    </rPh>
    <phoneticPr fontId="3"/>
  </si>
  <si>
    <t>人権局</t>
    <rPh sb="0" eb="2">
      <t>ジンケン</t>
    </rPh>
    <rPh sb="2" eb="3">
      <t>キョク</t>
    </rPh>
    <phoneticPr fontId="3"/>
  </si>
  <si>
    <t>大阪国際平和センター事業費
　・大阪国際平和センター来館者受入環境整備事業</t>
    <rPh sb="0" eb="2">
      <t>オオサカ</t>
    </rPh>
    <rPh sb="2" eb="4">
      <t>コクサイ</t>
    </rPh>
    <rPh sb="4" eb="6">
      <t>ヘイワ</t>
    </rPh>
    <rPh sb="10" eb="12">
      <t>ジギョウ</t>
    </rPh>
    <rPh sb="12" eb="13">
      <t>ヒ</t>
    </rPh>
    <rPh sb="16" eb="18">
      <t>オオサカ</t>
    </rPh>
    <rPh sb="18" eb="20">
      <t>コクサイ</t>
    </rPh>
    <rPh sb="20" eb="22">
      <t>ヘイワ</t>
    </rPh>
    <rPh sb="26" eb="29">
      <t>ライカンシャ</t>
    </rPh>
    <rPh sb="29" eb="31">
      <t>ウケイレ</t>
    </rPh>
    <rPh sb="31" eb="33">
      <t>カンキョウ</t>
    </rPh>
    <rPh sb="33" eb="35">
      <t>セイビ</t>
    </rPh>
    <rPh sb="35" eb="37">
      <t>ジギョウ</t>
    </rPh>
    <phoneticPr fontId="3"/>
  </si>
  <si>
    <t>府文3</t>
    <rPh sb="0" eb="1">
      <t>フ</t>
    </rPh>
    <rPh sb="1" eb="2">
      <t>ブン</t>
    </rPh>
    <phoneticPr fontId="3"/>
  </si>
  <si>
    <t>府民文化部</t>
  </si>
  <si>
    <t>府文4</t>
    <rPh sb="0" eb="1">
      <t>フ</t>
    </rPh>
    <rPh sb="1" eb="2">
      <t>ブン</t>
    </rPh>
    <phoneticPr fontId="3"/>
  </si>
  <si>
    <t>新規</t>
    <rPh sb="0" eb="2">
      <t>シンキ</t>
    </rPh>
    <phoneticPr fontId="3"/>
  </si>
  <si>
    <t>都市魅力創造局
企画・観光課</t>
    <rPh sb="0" eb="4">
      <t>トシミリョク</t>
    </rPh>
    <rPh sb="4" eb="7">
      <t>ソウゾウキョク</t>
    </rPh>
    <rPh sb="8" eb="10">
      <t>キカク</t>
    </rPh>
    <rPh sb="11" eb="14">
      <t>カンコウカ</t>
    </rPh>
    <phoneticPr fontId="3"/>
  </si>
  <si>
    <t>観光促進費（政策）
　・持続可能な観光政策調査事業</t>
    <rPh sb="0" eb="2">
      <t>カンコウ</t>
    </rPh>
    <rPh sb="2" eb="4">
      <t>ソクシン</t>
    </rPh>
    <rPh sb="4" eb="5">
      <t>ヒ</t>
    </rPh>
    <rPh sb="6" eb="8">
      <t>セイサク</t>
    </rPh>
    <rPh sb="12" eb="14">
      <t>ジゾク</t>
    </rPh>
    <rPh sb="14" eb="16">
      <t>カノウ</t>
    </rPh>
    <rPh sb="17" eb="19">
      <t>カンコウ</t>
    </rPh>
    <rPh sb="19" eb="21">
      <t>セイサク</t>
    </rPh>
    <rPh sb="21" eb="23">
      <t>チョウサ</t>
    </rPh>
    <rPh sb="23" eb="25">
      <t>ジギョウ</t>
    </rPh>
    <phoneticPr fontId="3"/>
  </si>
  <si>
    <t>府文5</t>
    <rPh sb="0" eb="1">
      <t>フ</t>
    </rPh>
    <rPh sb="1" eb="2">
      <t>ブン</t>
    </rPh>
    <phoneticPr fontId="3"/>
  </si>
  <si>
    <t>府文6</t>
    <rPh sb="0" eb="1">
      <t>フ</t>
    </rPh>
    <rPh sb="1" eb="2">
      <t>ブン</t>
    </rPh>
    <phoneticPr fontId="3"/>
  </si>
  <si>
    <t>府文7</t>
    <rPh sb="0" eb="1">
      <t>フ</t>
    </rPh>
    <rPh sb="1" eb="2">
      <t>ブン</t>
    </rPh>
    <phoneticPr fontId="3"/>
  </si>
  <si>
    <t>府文8</t>
    <rPh sb="0" eb="1">
      <t>フ</t>
    </rPh>
    <rPh sb="1" eb="2">
      <t>ブン</t>
    </rPh>
    <phoneticPr fontId="3"/>
  </si>
  <si>
    <t>府文9</t>
    <rPh sb="0" eb="1">
      <t>フ</t>
    </rPh>
    <rPh sb="1" eb="2">
      <t>ブン</t>
    </rPh>
    <phoneticPr fontId="3"/>
  </si>
  <si>
    <t>府文10</t>
    <rPh sb="0" eb="1">
      <t>フ</t>
    </rPh>
    <rPh sb="1" eb="2">
      <t>ブン</t>
    </rPh>
    <phoneticPr fontId="3"/>
  </si>
  <si>
    <t>多言語メニュー作成支援事業費
　・大阪の「食」でおもてなし受入環境整備事業</t>
    <rPh sb="0" eb="3">
      <t>タゲンゴ</t>
    </rPh>
    <rPh sb="7" eb="9">
      <t>サクセイ</t>
    </rPh>
    <rPh sb="9" eb="11">
      <t>シエン</t>
    </rPh>
    <rPh sb="11" eb="14">
      <t>ジギョウヒ</t>
    </rPh>
    <rPh sb="17" eb="19">
      <t>オオサカ</t>
    </rPh>
    <rPh sb="21" eb="22">
      <t>ショク</t>
    </rPh>
    <rPh sb="29" eb="31">
      <t>ウケイレ</t>
    </rPh>
    <rPh sb="31" eb="33">
      <t>カンキョウ</t>
    </rPh>
    <rPh sb="33" eb="35">
      <t>セイビ</t>
    </rPh>
    <rPh sb="35" eb="37">
      <t>ジギョウ</t>
    </rPh>
    <phoneticPr fontId="5"/>
  </si>
  <si>
    <t>府文11</t>
    <rPh sb="0" eb="1">
      <t>フ</t>
    </rPh>
    <rPh sb="1" eb="2">
      <t>ブン</t>
    </rPh>
    <phoneticPr fontId="3"/>
  </si>
  <si>
    <t>市町村等観光振興支援事業費
　・市町村等観光振興支援事業、懇話会運営費</t>
    <rPh sb="0" eb="3">
      <t>シチョウソン</t>
    </rPh>
    <rPh sb="3" eb="4">
      <t>トウ</t>
    </rPh>
    <rPh sb="4" eb="6">
      <t>カンコウ</t>
    </rPh>
    <rPh sb="6" eb="8">
      <t>シンコウ</t>
    </rPh>
    <rPh sb="8" eb="10">
      <t>シエン</t>
    </rPh>
    <rPh sb="10" eb="13">
      <t>ジギョウヒ</t>
    </rPh>
    <rPh sb="16" eb="19">
      <t>シチョウソン</t>
    </rPh>
    <rPh sb="19" eb="20">
      <t>トウ</t>
    </rPh>
    <rPh sb="20" eb="22">
      <t>カンコウ</t>
    </rPh>
    <rPh sb="22" eb="24">
      <t>シンコウ</t>
    </rPh>
    <rPh sb="24" eb="26">
      <t>シエン</t>
    </rPh>
    <rPh sb="26" eb="28">
      <t>ジギョウ</t>
    </rPh>
    <rPh sb="29" eb="32">
      <t>コンワカイ</t>
    </rPh>
    <rPh sb="32" eb="35">
      <t>ウンエイヒ</t>
    </rPh>
    <phoneticPr fontId="5"/>
  </si>
  <si>
    <t>府文12</t>
    <rPh sb="0" eb="1">
      <t>フ</t>
    </rPh>
    <rPh sb="1" eb="2">
      <t>ブン</t>
    </rPh>
    <phoneticPr fontId="3"/>
  </si>
  <si>
    <t>トラベルサービスセンター運営費負担金
　・総合相談所運営事業</t>
    <rPh sb="12" eb="15">
      <t>ウンエイヒ</t>
    </rPh>
    <rPh sb="15" eb="18">
      <t>フタンキン</t>
    </rPh>
    <rPh sb="21" eb="23">
      <t>ソウゴウ</t>
    </rPh>
    <rPh sb="23" eb="25">
      <t>ソウダン</t>
    </rPh>
    <rPh sb="25" eb="26">
      <t>ジョ</t>
    </rPh>
    <rPh sb="26" eb="28">
      <t>ウンエイ</t>
    </rPh>
    <rPh sb="28" eb="30">
      <t>ジギョウ</t>
    </rPh>
    <phoneticPr fontId="5"/>
  </si>
  <si>
    <t>府文13</t>
    <rPh sb="0" eb="1">
      <t>フ</t>
    </rPh>
    <rPh sb="1" eb="2">
      <t>ブン</t>
    </rPh>
    <phoneticPr fontId="3"/>
  </si>
  <si>
    <t>宿泊施設おもてなし環境整備促進事業費補助金
　・宿泊施設における環境整備促進事業</t>
    <rPh sb="0" eb="2">
      <t>シュクハク</t>
    </rPh>
    <rPh sb="2" eb="4">
      <t>シセツ</t>
    </rPh>
    <rPh sb="9" eb="11">
      <t>カンキョウ</t>
    </rPh>
    <rPh sb="11" eb="13">
      <t>セイビ</t>
    </rPh>
    <rPh sb="13" eb="15">
      <t>ソクシン</t>
    </rPh>
    <rPh sb="15" eb="18">
      <t>ジギョウヒ</t>
    </rPh>
    <rPh sb="18" eb="21">
      <t>ホジョキン</t>
    </rPh>
    <rPh sb="24" eb="26">
      <t>シュクハク</t>
    </rPh>
    <rPh sb="26" eb="28">
      <t>シセツ</t>
    </rPh>
    <rPh sb="32" eb="34">
      <t>カンキョウ</t>
    </rPh>
    <rPh sb="34" eb="36">
      <t>セイビ</t>
    </rPh>
    <rPh sb="36" eb="38">
      <t>ソクシン</t>
    </rPh>
    <rPh sb="38" eb="40">
      <t>ジギョウ</t>
    </rPh>
    <phoneticPr fontId="5"/>
  </si>
  <si>
    <t>府文14</t>
    <rPh sb="0" eb="1">
      <t>フ</t>
    </rPh>
    <rPh sb="1" eb="2">
      <t>ブン</t>
    </rPh>
    <phoneticPr fontId="3"/>
  </si>
  <si>
    <t>府文15</t>
    <rPh sb="0" eb="1">
      <t>フ</t>
    </rPh>
    <rPh sb="1" eb="2">
      <t>ブン</t>
    </rPh>
    <phoneticPr fontId="3"/>
  </si>
  <si>
    <t>府文16</t>
    <rPh sb="0" eb="1">
      <t>フ</t>
    </rPh>
    <rPh sb="1" eb="2">
      <t>ブン</t>
    </rPh>
    <phoneticPr fontId="3"/>
  </si>
  <si>
    <t>府文17</t>
    <rPh sb="0" eb="1">
      <t>フ</t>
    </rPh>
    <rPh sb="1" eb="2">
      <t>ブン</t>
    </rPh>
    <phoneticPr fontId="3"/>
  </si>
  <si>
    <t>ウェルカム大阪おもてなし事業費
　・観光ボランティア推進事業</t>
    <rPh sb="5" eb="7">
      <t>オオサカ</t>
    </rPh>
    <rPh sb="12" eb="15">
      <t>ジギョウヒ</t>
    </rPh>
    <rPh sb="18" eb="20">
      <t>カンコウ</t>
    </rPh>
    <rPh sb="26" eb="28">
      <t>スイシン</t>
    </rPh>
    <rPh sb="28" eb="30">
      <t>ジギョウ</t>
    </rPh>
    <phoneticPr fontId="3"/>
  </si>
  <si>
    <t>府文18</t>
    <rPh sb="0" eb="1">
      <t>フ</t>
    </rPh>
    <rPh sb="1" eb="2">
      <t>ブン</t>
    </rPh>
    <phoneticPr fontId="3"/>
  </si>
  <si>
    <t>府文19</t>
    <rPh sb="0" eb="1">
      <t>フ</t>
    </rPh>
    <rPh sb="1" eb="2">
      <t>ブン</t>
    </rPh>
    <phoneticPr fontId="3"/>
  </si>
  <si>
    <t>府民文化部</t>
    <rPh sb="0" eb="4">
      <t>フミンブンカ</t>
    </rPh>
    <rPh sb="4" eb="5">
      <t>ブ</t>
    </rPh>
    <phoneticPr fontId="3"/>
  </si>
  <si>
    <t>MICE誘致推進事業費
　・国際会議開催支援事業</t>
    <rPh sb="4" eb="6">
      <t>ユウチ</t>
    </rPh>
    <rPh sb="6" eb="8">
      <t>スイシン</t>
    </rPh>
    <rPh sb="8" eb="11">
      <t>ジギョウヒ</t>
    </rPh>
    <rPh sb="14" eb="16">
      <t>コクサイ</t>
    </rPh>
    <rPh sb="16" eb="18">
      <t>カイギ</t>
    </rPh>
    <rPh sb="18" eb="20">
      <t>カイサイ</t>
    </rPh>
    <rPh sb="20" eb="22">
      <t>シエン</t>
    </rPh>
    <rPh sb="22" eb="24">
      <t>ジギョウ</t>
    </rPh>
    <phoneticPr fontId="3"/>
  </si>
  <si>
    <t>府文20</t>
    <rPh sb="0" eb="1">
      <t>フ</t>
    </rPh>
    <rPh sb="1" eb="2">
      <t>ブン</t>
    </rPh>
    <phoneticPr fontId="3"/>
  </si>
  <si>
    <t>観光促進費（政策）
　・ラグジュアリー・ツーリズム推進事業</t>
    <rPh sb="0" eb="2">
      <t>カンコウ</t>
    </rPh>
    <rPh sb="2" eb="4">
      <t>ソクシン</t>
    </rPh>
    <rPh sb="4" eb="5">
      <t>ヒ</t>
    </rPh>
    <rPh sb="6" eb="8">
      <t>セイサク</t>
    </rPh>
    <rPh sb="25" eb="27">
      <t>スイシン</t>
    </rPh>
    <rPh sb="27" eb="29">
      <t>ジギョウ</t>
    </rPh>
    <phoneticPr fontId="3"/>
  </si>
  <si>
    <t>府文21</t>
    <rPh sb="0" eb="1">
      <t>フ</t>
    </rPh>
    <rPh sb="1" eb="2">
      <t>ブン</t>
    </rPh>
    <phoneticPr fontId="3"/>
  </si>
  <si>
    <t>観光促進費（政策）
　・データマーケティング推進事業</t>
    <rPh sb="0" eb="2">
      <t>カンコウ</t>
    </rPh>
    <rPh sb="2" eb="4">
      <t>ソクシン</t>
    </rPh>
    <rPh sb="4" eb="5">
      <t>ヒ</t>
    </rPh>
    <rPh sb="6" eb="8">
      <t>セイサク</t>
    </rPh>
    <rPh sb="22" eb="24">
      <t>スイシン</t>
    </rPh>
    <rPh sb="24" eb="26">
      <t>ジギョウ</t>
    </rPh>
    <phoneticPr fontId="3"/>
  </si>
  <si>
    <t>府文22</t>
    <rPh sb="0" eb="1">
      <t>フ</t>
    </rPh>
    <rPh sb="1" eb="2">
      <t>ブン</t>
    </rPh>
    <phoneticPr fontId="3"/>
  </si>
  <si>
    <t xml:space="preserve">観光促進費（政策）
　・デジタルプロモーション推進事業 </t>
    <rPh sb="0" eb="2">
      <t>カンコウ</t>
    </rPh>
    <rPh sb="2" eb="4">
      <t>ソクシン</t>
    </rPh>
    <rPh sb="4" eb="5">
      <t>ヒ</t>
    </rPh>
    <rPh sb="6" eb="8">
      <t>セイサク</t>
    </rPh>
    <rPh sb="23" eb="25">
      <t>スイシン</t>
    </rPh>
    <rPh sb="25" eb="27">
      <t>ジギョウ</t>
    </rPh>
    <phoneticPr fontId="3"/>
  </si>
  <si>
    <t>府文23</t>
    <rPh sb="0" eb="1">
      <t>フ</t>
    </rPh>
    <rPh sb="1" eb="2">
      <t>ブン</t>
    </rPh>
    <phoneticPr fontId="3"/>
  </si>
  <si>
    <t>都市魅力創造局
魅力づくり推進課</t>
    <rPh sb="0" eb="7">
      <t>トシミリョクソウゾウキョク</t>
    </rPh>
    <rPh sb="8" eb="10">
      <t>ミリョク</t>
    </rPh>
    <rPh sb="13" eb="16">
      <t>スイシンカ</t>
    </rPh>
    <phoneticPr fontId="3"/>
  </si>
  <si>
    <t>府文24</t>
    <rPh sb="0" eb="1">
      <t>フ</t>
    </rPh>
    <rPh sb="1" eb="2">
      <t>ブン</t>
    </rPh>
    <phoneticPr fontId="3"/>
  </si>
  <si>
    <t>府文25</t>
    <rPh sb="0" eb="1">
      <t>フ</t>
    </rPh>
    <rPh sb="1" eb="2">
      <t>ブン</t>
    </rPh>
    <phoneticPr fontId="3"/>
  </si>
  <si>
    <t>府文26</t>
    <rPh sb="0" eb="1">
      <t>フ</t>
    </rPh>
    <rPh sb="1" eb="2">
      <t>ブン</t>
    </rPh>
    <phoneticPr fontId="3"/>
  </si>
  <si>
    <t>府文27</t>
    <rPh sb="0" eb="1">
      <t>フ</t>
    </rPh>
    <rPh sb="1" eb="2">
      <t>ブン</t>
    </rPh>
    <phoneticPr fontId="3"/>
  </si>
  <si>
    <t>府文28</t>
    <rPh sb="0" eb="1">
      <t>フ</t>
    </rPh>
    <rPh sb="1" eb="2">
      <t>ブン</t>
    </rPh>
    <phoneticPr fontId="3"/>
  </si>
  <si>
    <t>府文29</t>
    <rPh sb="0" eb="1">
      <t>フ</t>
    </rPh>
    <rPh sb="1" eb="2">
      <t>ブン</t>
    </rPh>
    <phoneticPr fontId="3"/>
  </si>
  <si>
    <t>周遊促進事業費
　・大阪府内周遊ツアー推進事業</t>
    <rPh sb="0" eb="2">
      <t>シュウユウ</t>
    </rPh>
    <rPh sb="2" eb="4">
      <t>ソクシン</t>
    </rPh>
    <rPh sb="4" eb="7">
      <t>ジギョウヒ</t>
    </rPh>
    <rPh sb="10" eb="12">
      <t>オオサカ</t>
    </rPh>
    <rPh sb="12" eb="14">
      <t>フナイ</t>
    </rPh>
    <rPh sb="14" eb="16">
      <t>シュウユウ</t>
    </rPh>
    <rPh sb="19" eb="21">
      <t>スイシン</t>
    </rPh>
    <rPh sb="21" eb="23">
      <t>ジギョウ</t>
    </rPh>
    <phoneticPr fontId="3"/>
  </si>
  <si>
    <t>府文30</t>
    <rPh sb="0" eb="1">
      <t>フ</t>
    </rPh>
    <rPh sb="1" eb="2">
      <t>ブン</t>
    </rPh>
    <phoneticPr fontId="3"/>
  </si>
  <si>
    <t>周遊促進事業費
　・大阪の継続的なにぎわい創出・発信事業</t>
    <rPh sb="0" eb="2">
      <t>シュウユウ</t>
    </rPh>
    <rPh sb="2" eb="4">
      <t>ソクシン</t>
    </rPh>
    <rPh sb="4" eb="7">
      <t>ジギョウヒ</t>
    </rPh>
    <rPh sb="10" eb="12">
      <t>オオサカ</t>
    </rPh>
    <rPh sb="13" eb="16">
      <t>ケイゾクテキ</t>
    </rPh>
    <rPh sb="21" eb="23">
      <t>ソウシュツ</t>
    </rPh>
    <rPh sb="24" eb="26">
      <t>ハッシン</t>
    </rPh>
    <rPh sb="26" eb="28">
      <t>ジギョウ</t>
    </rPh>
    <phoneticPr fontId="3"/>
  </si>
  <si>
    <t>府文31</t>
    <rPh sb="0" eb="1">
      <t>フ</t>
    </rPh>
    <rPh sb="1" eb="2">
      <t>ブン</t>
    </rPh>
    <phoneticPr fontId="3"/>
  </si>
  <si>
    <t>都市魅力創造局
国際課</t>
    <rPh sb="0" eb="7">
      <t>トシミリョクソウゾウキョク</t>
    </rPh>
    <rPh sb="8" eb="11">
      <t>コクサイカ</t>
    </rPh>
    <phoneticPr fontId="3"/>
  </si>
  <si>
    <t>外国人相談対応力強化事業費
　・外国人相談対応力強化事業</t>
    <rPh sb="0" eb="2">
      <t>ガイコク</t>
    </rPh>
    <rPh sb="2" eb="3">
      <t>ジン</t>
    </rPh>
    <rPh sb="3" eb="5">
      <t>ソウダン</t>
    </rPh>
    <rPh sb="5" eb="7">
      <t>タイオウ</t>
    </rPh>
    <rPh sb="7" eb="8">
      <t>リョク</t>
    </rPh>
    <rPh sb="8" eb="10">
      <t>キョウカ</t>
    </rPh>
    <rPh sb="10" eb="12">
      <t>ジギョウ</t>
    </rPh>
    <rPh sb="12" eb="13">
      <t>ヒ</t>
    </rPh>
    <rPh sb="16" eb="18">
      <t>ガイコク</t>
    </rPh>
    <rPh sb="18" eb="19">
      <t>ジン</t>
    </rPh>
    <rPh sb="19" eb="21">
      <t>ソウダン</t>
    </rPh>
    <rPh sb="21" eb="23">
      <t>タイオウ</t>
    </rPh>
    <rPh sb="23" eb="24">
      <t>リョク</t>
    </rPh>
    <rPh sb="24" eb="26">
      <t>キョウカ</t>
    </rPh>
    <rPh sb="26" eb="28">
      <t>ジギョウ</t>
    </rPh>
    <phoneticPr fontId="3"/>
  </si>
  <si>
    <t>府文32</t>
    <rPh sb="0" eb="1">
      <t>フ</t>
    </rPh>
    <rPh sb="1" eb="2">
      <t>ブン</t>
    </rPh>
    <phoneticPr fontId="3"/>
  </si>
  <si>
    <t>文化・スポーツ室</t>
    <rPh sb="0" eb="2">
      <t>ブンカ</t>
    </rPh>
    <rPh sb="7" eb="8">
      <t>シツ</t>
    </rPh>
    <phoneticPr fontId="3"/>
  </si>
  <si>
    <t>大阪文化芸術創出事業費
　・大阪文化芸術推進事業</t>
    <rPh sb="0" eb="2">
      <t>オオサカ</t>
    </rPh>
    <rPh sb="2" eb="4">
      <t>ブンカ</t>
    </rPh>
    <rPh sb="4" eb="6">
      <t>ゲイジュツ</t>
    </rPh>
    <rPh sb="6" eb="8">
      <t>ソウシュツ</t>
    </rPh>
    <rPh sb="8" eb="11">
      <t>ジギョウヒ</t>
    </rPh>
    <rPh sb="14" eb="16">
      <t>オオサカ</t>
    </rPh>
    <rPh sb="16" eb="18">
      <t>ブンカ</t>
    </rPh>
    <rPh sb="18" eb="20">
      <t>ゲイジュツ</t>
    </rPh>
    <rPh sb="20" eb="22">
      <t>スイシン</t>
    </rPh>
    <rPh sb="22" eb="24">
      <t>ジギョウ</t>
    </rPh>
    <phoneticPr fontId="3"/>
  </si>
  <si>
    <t>府文33</t>
    <rPh sb="0" eb="1">
      <t>フ</t>
    </rPh>
    <rPh sb="1" eb="2">
      <t>ブン</t>
    </rPh>
    <phoneticPr fontId="3"/>
  </si>
  <si>
    <t>大阪文化芸術創出事業費
　・大阪文化資源魅力向上事業（文フェス）</t>
    <rPh sb="0" eb="2">
      <t>オオサカ</t>
    </rPh>
    <rPh sb="2" eb="4">
      <t>ブンカ</t>
    </rPh>
    <rPh sb="4" eb="6">
      <t>ゲイジュツ</t>
    </rPh>
    <rPh sb="6" eb="8">
      <t>ソウシュツ</t>
    </rPh>
    <rPh sb="8" eb="11">
      <t>ジギョウヒ</t>
    </rPh>
    <rPh sb="14" eb="16">
      <t>オオサカ</t>
    </rPh>
    <rPh sb="16" eb="18">
      <t>ブンカ</t>
    </rPh>
    <rPh sb="18" eb="20">
      <t>シゲン</t>
    </rPh>
    <rPh sb="20" eb="22">
      <t>ミリョク</t>
    </rPh>
    <rPh sb="22" eb="24">
      <t>コウジョウ</t>
    </rPh>
    <rPh sb="24" eb="26">
      <t>ジギョウ</t>
    </rPh>
    <rPh sb="27" eb="28">
      <t>ブン</t>
    </rPh>
    <phoneticPr fontId="3"/>
  </si>
  <si>
    <t>府文34</t>
    <rPh sb="0" eb="1">
      <t>フ</t>
    </rPh>
    <rPh sb="1" eb="2">
      <t>ブン</t>
    </rPh>
    <phoneticPr fontId="3"/>
  </si>
  <si>
    <t>府文35</t>
    <rPh sb="0" eb="1">
      <t>フ</t>
    </rPh>
    <rPh sb="1" eb="2">
      <t>ブン</t>
    </rPh>
    <phoneticPr fontId="3"/>
  </si>
  <si>
    <t>現代美術振興事業費
　・大阪府所蔵美術作品活用活性化事業</t>
    <rPh sb="0" eb="2">
      <t>ゲンダイ</t>
    </rPh>
    <rPh sb="2" eb="4">
      <t>ビジュツ</t>
    </rPh>
    <rPh sb="4" eb="6">
      <t>シンコウ</t>
    </rPh>
    <rPh sb="6" eb="8">
      <t>ジギョウ</t>
    </rPh>
    <rPh sb="8" eb="9">
      <t>ヒ</t>
    </rPh>
    <rPh sb="12" eb="15">
      <t>オオサカフ</t>
    </rPh>
    <rPh sb="15" eb="17">
      <t>ショゾウ</t>
    </rPh>
    <rPh sb="17" eb="19">
      <t>ビジュツ</t>
    </rPh>
    <rPh sb="19" eb="21">
      <t>サクヒン</t>
    </rPh>
    <rPh sb="21" eb="23">
      <t>カツヨウ</t>
    </rPh>
    <rPh sb="23" eb="26">
      <t>カッセイカ</t>
    </rPh>
    <rPh sb="26" eb="28">
      <t>ジギョウ</t>
    </rPh>
    <phoneticPr fontId="3"/>
  </si>
  <si>
    <t>府文36</t>
    <rPh sb="0" eb="1">
      <t>フ</t>
    </rPh>
    <rPh sb="1" eb="2">
      <t>ブン</t>
    </rPh>
    <phoneticPr fontId="3"/>
  </si>
  <si>
    <t>府文37</t>
    <rPh sb="0" eb="1">
      <t>フ</t>
    </rPh>
    <rPh sb="1" eb="2">
      <t>ブン</t>
    </rPh>
    <phoneticPr fontId="3"/>
  </si>
  <si>
    <t>府文38</t>
    <rPh sb="0" eb="1">
      <t>フ</t>
    </rPh>
    <rPh sb="1" eb="2">
      <t>ブン</t>
    </rPh>
    <phoneticPr fontId="3"/>
  </si>
  <si>
    <t>府文39</t>
    <rPh sb="0" eb="1">
      <t>フ</t>
    </rPh>
    <rPh sb="1" eb="2">
      <t>ブン</t>
    </rPh>
    <phoneticPr fontId="3"/>
  </si>
  <si>
    <t>拡充</t>
    <rPh sb="0" eb="2">
      <t>カクジュウ</t>
    </rPh>
    <phoneticPr fontId="3"/>
  </si>
  <si>
    <t>他部1</t>
    <rPh sb="0" eb="2">
      <t>タブ</t>
    </rPh>
    <phoneticPr fontId="3"/>
  </si>
  <si>
    <t>政策企画部</t>
    <rPh sb="0" eb="5">
      <t>セイサクキカクブ</t>
    </rPh>
    <phoneticPr fontId="3"/>
  </si>
  <si>
    <t>成長戦略局</t>
  </si>
  <si>
    <t>他部2</t>
    <rPh sb="0" eb="2">
      <t>タブ</t>
    </rPh>
    <phoneticPr fontId="3"/>
  </si>
  <si>
    <t>政策企画部</t>
  </si>
  <si>
    <t>他部3</t>
    <rPh sb="0" eb="2">
      <t>タブ</t>
    </rPh>
    <phoneticPr fontId="3"/>
  </si>
  <si>
    <t>政策企画部</t>
    <rPh sb="0" eb="2">
      <t>セイサク</t>
    </rPh>
    <rPh sb="2" eb="5">
      <t>キカクブ</t>
    </rPh>
    <phoneticPr fontId="3"/>
  </si>
  <si>
    <t>成長戦略局</t>
    <rPh sb="0" eb="2">
      <t>セイチョウ</t>
    </rPh>
    <rPh sb="2" eb="4">
      <t>センリャク</t>
    </rPh>
    <rPh sb="4" eb="5">
      <t>キョク</t>
    </rPh>
    <phoneticPr fontId="3"/>
  </si>
  <si>
    <t>他部6</t>
    <rPh sb="0" eb="2">
      <t>タブ</t>
    </rPh>
    <phoneticPr fontId="3"/>
  </si>
  <si>
    <t>総務部</t>
    <rPh sb="0" eb="3">
      <t>ソウムブ</t>
    </rPh>
    <phoneticPr fontId="3"/>
  </si>
  <si>
    <t>庁舎室</t>
  </si>
  <si>
    <t>他部7</t>
    <rPh sb="0" eb="2">
      <t>タブ</t>
    </rPh>
    <phoneticPr fontId="3"/>
  </si>
  <si>
    <t>継続</t>
    <rPh sb="0" eb="2">
      <t>ケイゾク</t>
    </rPh>
    <phoneticPr fontId="2"/>
  </si>
  <si>
    <t>財務部</t>
    <rPh sb="0" eb="3">
      <t>ザイムブ</t>
    </rPh>
    <phoneticPr fontId="2"/>
  </si>
  <si>
    <t>税務局</t>
    <rPh sb="0" eb="3">
      <t>ゼイムキョク</t>
    </rPh>
    <phoneticPr fontId="2"/>
  </si>
  <si>
    <t>宿泊税導入推進費
　・賦課徴収費　＜経常的経費＞
　・特別徴収義務者徴収奨励金　＜経常的経費＞</t>
    <rPh sb="0" eb="3">
      <t>シュクハクゼイ</t>
    </rPh>
    <rPh sb="3" eb="8">
      <t>ドウニュウスイシンヒ</t>
    </rPh>
    <phoneticPr fontId="2"/>
  </si>
  <si>
    <t>他部8</t>
    <rPh sb="0" eb="2">
      <t>タブ</t>
    </rPh>
    <phoneticPr fontId="3"/>
  </si>
  <si>
    <t>スマートシティ戦略部</t>
    <rPh sb="7" eb="10">
      <t>センリャクブ</t>
    </rPh>
    <phoneticPr fontId="3"/>
  </si>
  <si>
    <t>戦略推進室
戦略企画課</t>
    <rPh sb="0" eb="2">
      <t>センリャク</t>
    </rPh>
    <rPh sb="2" eb="5">
      <t>スイシンシツ</t>
    </rPh>
    <rPh sb="6" eb="11">
      <t>センリャクキカクカ</t>
    </rPh>
    <phoneticPr fontId="3"/>
  </si>
  <si>
    <t>他部9</t>
    <rPh sb="0" eb="2">
      <t>タブ</t>
    </rPh>
    <phoneticPr fontId="3"/>
  </si>
  <si>
    <t>福祉部</t>
    <rPh sb="0" eb="3">
      <t>フクシブ</t>
    </rPh>
    <phoneticPr fontId="3"/>
  </si>
  <si>
    <t>福祉総務課</t>
    <rPh sb="0" eb="5">
      <t>フクシソウムカ</t>
    </rPh>
    <phoneticPr fontId="3"/>
  </si>
  <si>
    <t>心のバリアフリー認定推進事業費
　・心のバリアフリー認定推進事業</t>
    <rPh sb="0" eb="1">
      <t>ココロ</t>
    </rPh>
    <rPh sb="8" eb="10">
      <t>ニンテイ</t>
    </rPh>
    <rPh sb="10" eb="12">
      <t>スイシン</t>
    </rPh>
    <rPh sb="12" eb="15">
      <t>ジギョウヒ</t>
    </rPh>
    <rPh sb="18" eb="19">
      <t>ココロ</t>
    </rPh>
    <rPh sb="26" eb="28">
      <t>ニンテイ</t>
    </rPh>
    <rPh sb="28" eb="30">
      <t>スイシン</t>
    </rPh>
    <rPh sb="30" eb="32">
      <t>ジギョウ</t>
    </rPh>
    <phoneticPr fontId="3"/>
  </si>
  <si>
    <t>他部10</t>
    <rPh sb="0" eb="2">
      <t>タブ</t>
    </rPh>
    <phoneticPr fontId="3"/>
  </si>
  <si>
    <t>健康医療部</t>
    <rPh sb="0" eb="5">
      <t>ケンコウイリョウブ</t>
    </rPh>
    <phoneticPr fontId="3"/>
  </si>
  <si>
    <t>保健医療室保健医療企画課</t>
    <rPh sb="0" eb="5">
      <t>ホケンイリョウシツ</t>
    </rPh>
    <rPh sb="5" eb="12">
      <t>ホキカ</t>
    </rPh>
    <phoneticPr fontId="3"/>
  </si>
  <si>
    <t>他部11</t>
    <rPh sb="0" eb="2">
      <t>タブ</t>
    </rPh>
    <phoneticPr fontId="3"/>
  </si>
  <si>
    <t>他部12</t>
    <rPh sb="0" eb="2">
      <t>タブ</t>
    </rPh>
    <phoneticPr fontId="3"/>
  </si>
  <si>
    <t>保健医療室医療・感染症対策課</t>
    <rPh sb="0" eb="5">
      <t>ホケンイリョウシツ</t>
    </rPh>
    <rPh sb="5" eb="7">
      <t>イリョウ</t>
    </rPh>
    <rPh sb="8" eb="11">
      <t>カンセンショウ</t>
    </rPh>
    <rPh sb="11" eb="14">
      <t>タイサクカ</t>
    </rPh>
    <phoneticPr fontId="3"/>
  </si>
  <si>
    <t>他部13</t>
    <rPh sb="0" eb="2">
      <t>タブ</t>
    </rPh>
    <phoneticPr fontId="3"/>
  </si>
  <si>
    <t>生活衛生室環境衛生課</t>
    <rPh sb="0" eb="5">
      <t>セイカツエイセイシツ</t>
    </rPh>
    <rPh sb="5" eb="10">
      <t>カンキョウエイセイカ</t>
    </rPh>
    <phoneticPr fontId="3"/>
  </si>
  <si>
    <t>生活衛生関係施設指導監督等事業費
　・宿泊サービス向上等事業</t>
    <rPh sb="0" eb="2">
      <t>セイカツ</t>
    </rPh>
    <rPh sb="2" eb="4">
      <t>エイセイ</t>
    </rPh>
    <rPh sb="4" eb="6">
      <t>カンケイ</t>
    </rPh>
    <rPh sb="6" eb="8">
      <t>シセツ</t>
    </rPh>
    <rPh sb="8" eb="10">
      <t>シドウ</t>
    </rPh>
    <rPh sb="10" eb="12">
      <t>カントク</t>
    </rPh>
    <rPh sb="12" eb="13">
      <t>トウ</t>
    </rPh>
    <rPh sb="13" eb="15">
      <t>ジギョウ</t>
    </rPh>
    <rPh sb="15" eb="16">
      <t>ヒ</t>
    </rPh>
    <rPh sb="19" eb="21">
      <t>シュクハク</t>
    </rPh>
    <rPh sb="25" eb="27">
      <t>コウジョウ</t>
    </rPh>
    <rPh sb="27" eb="28">
      <t>トウ</t>
    </rPh>
    <rPh sb="28" eb="30">
      <t>ジギョウ</t>
    </rPh>
    <phoneticPr fontId="3"/>
  </si>
  <si>
    <t>他部16</t>
    <rPh sb="0" eb="2">
      <t>タブ</t>
    </rPh>
    <phoneticPr fontId="3"/>
  </si>
  <si>
    <t>商工労働部</t>
    <rPh sb="0" eb="5">
      <t>ショウコウロウドウブ</t>
    </rPh>
    <phoneticPr fontId="3"/>
  </si>
  <si>
    <t>成長産業振興室
産業創造課</t>
  </si>
  <si>
    <t>他部17</t>
    <rPh sb="0" eb="2">
      <t>タブ</t>
    </rPh>
    <phoneticPr fontId="3"/>
  </si>
  <si>
    <t>商工労働部</t>
    <rPh sb="0" eb="2">
      <t>ショウコウ</t>
    </rPh>
    <rPh sb="2" eb="4">
      <t>ロウドウ</t>
    </rPh>
    <rPh sb="4" eb="5">
      <t>ブ</t>
    </rPh>
    <phoneticPr fontId="3"/>
  </si>
  <si>
    <t>中小企業支援室
商業振興課</t>
  </si>
  <si>
    <t>商店街観光連携推進事業費
　・商店街観光連携推進事業</t>
    <rPh sb="0" eb="3">
      <t>ショウテンガイ</t>
    </rPh>
    <rPh sb="3" eb="5">
      <t>カンコウ</t>
    </rPh>
    <rPh sb="5" eb="7">
      <t>レンケイ</t>
    </rPh>
    <rPh sb="7" eb="9">
      <t>スイシン</t>
    </rPh>
    <rPh sb="9" eb="12">
      <t>ジギョウヒ</t>
    </rPh>
    <rPh sb="15" eb="18">
      <t>ショウテンガイ</t>
    </rPh>
    <rPh sb="18" eb="20">
      <t>カンコウ</t>
    </rPh>
    <rPh sb="20" eb="22">
      <t>レンケイ</t>
    </rPh>
    <rPh sb="22" eb="24">
      <t>スイシン</t>
    </rPh>
    <rPh sb="24" eb="26">
      <t>ジギョウ</t>
    </rPh>
    <phoneticPr fontId="3"/>
  </si>
  <si>
    <t>成長産業振興室
国際ビジネス・スタートアップ支援課</t>
  </si>
  <si>
    <t>他部20</t>
    <rPh sb="0" eb="2">
      <t>タブ</t>
    </rPh>
    <phoneticPr fontId="3"/>
  </si>
  <si>
    <t>他部21</t>
    <rPh sb="0" eb="2">
      <t>タブ</t>
    </rPh>
    <phoneticPr fontId="3"/>
  </si>
  <si>
    <t>環境農林水産部</t>
  </si>
  <si>
    <t>農政室</t>
  </si>
  <si>
    <t>運営費（花の文化園管理運営事業）
　・万博施設等リユース事業</t>
    <rPh sb="0" eb="3">
      <t>ウンエイヒ</t>
    </rPh>
    <rPh sb="4" eb="5">
      <t>ハナ</t>
    </rPh>
    <rPh sb="6" eb="8">
      <t>ブンカ</t>
    </rPh>
    <rPh sb="8" eb="9">
      <t>エン</t>
    </rPh>
    <rPh sb="9" eb="11">
      <t>カンリ</t>
    </rPh>
    <rPh sb="11" eb="13">
      <t>ウンエイ</t>
    </rPh>
    <rPh sb="13" eb="15">
      <t>ジギョウ</t>
    </rPh>
    <rPh sb="19" eb="21">
      <t>バンパク</t>
    </rPh>
    <rPh sb="21" eb="23">
      <t>シセツ</t>
    </rPh>
    <rPh sb="23" eb="24">
      <t>トウ</t>
    </rPh>
    <rPh sb="28" eb="30">
      <t>ジギョウ</t>
    </rPh>
    <phoneticPr fontId="3"/>
  </si>
  <si>
    <t>他部22</t>
    <rPh sb="0" eb="2">
      <t>タブ</t>
    </rPh>
    <phoneticPr fontId="3"/>
  </si>
  <si>
    <t>みどり推進室</t>
  </si>
  <si>
    <t>自然公園保全管理事業費
　・自然公園保全管理事業費
　　（万博レガシーを活用したちはや園地活性化事業）</t>
    <rPh sb="0" eb="2">
      <t>シゼン</t>
    </rPh>
    <rPh sb="2" eb="4">
      <t>コウエン</t>
    </rPh>
    <rPh sb="4" eb="6">
      <t>ホゼン</t>
    </rPh>
    <rPh sb="6" eb="8">
      <t>カンリ</t>
    </rPh>
    <rPh sb="8" eb="10">
      <t>ジギョウ</t>
    </rPh>
    <rPh sb="10" eb="11">
      <t>ヒ</t>
    </rPh>
    <rPh sb="14" eb="16">
      <t>シゼン</t>
    </rPh>
    <rPh sb="16" eb="18">
      <t>コウエン</t>
    </rPh>
    <rPh sb="18" eb="20">
      <t>ホゼン</t>
    </rPh>
    <rPh sb="20" eb="22">
      <t>カンリ</t>
    </rPh>
    <rPh sb="22" eb="24">
      <t>ジギョウ</t>
    </rPh>
    <rPh sb="24" eb="25">
      <t>ヒ</t>
    </rPh>
    <rPh sb="29" eb="31">
      <t>バンパク</t>
    </rPh>
    <rPh sb="36" eb="38">
      <t>カツヨウ</t>
    </rPh>
    <rPh sb="43" eb="45">
      <t>エンチ</t>
    </rPh>
    <rPh sb="45" eb="48">
      <t>カッセイカ</t>
    </rPh>
    <rPh sb="48" eb="50">
      <t>ジギョウ</t>
    </rPh>
    <phoneticPr fontId="3"/>
  </si>
  <si>
    <t>他部23</t>
    <rPh sb="0" eb="2">
      <t>タブ</t>
    </rPh>
    <phoneticPr fontId="3"/>
  </si>
  <si>
    <t>環境農林水産部</t>
    <rPh sb="0" eb="4">
      <t>カンキョウノウリン</t>
    </rPh>
    <rPh sb="4" eb="7">
      <t>スイサンブ</t>
    </rPh>
    <phoneticPr fontId="3"/>
  </si>
  <si>
    <t>脱炭素・エネルギー政策課</t>
    <rPh sb="0" eb="3">
      <t>ダツタンソ</t>
    </rPh>
    <rPh sb="9" eb="12">
      <t>セイサクカ</t>
    </rPh>
    <phoneticPr fontId="3"/>
  </si>
  <si>
    <t>次世代自動車普及促進事業費
　・サステナブルツーリズムにおけるZEV推進事業</t>
    <rPh sb="0" eb="3">
      <t>ジセダイ</t>
    </rPh>
    <rPh sb="3" eb="6">
      <t>ジドウシャ</t>
    </rPh>
    <rPh sb="6" eb="8">
      <t>フキュウ</t>
    </rPh>
    <rPh sb="8" eb="10">
      <t>ソクシン</t>
    </rPh>
    <rPh sb="10" eb="13">
      <t>ジギョウヒ</t>
    </rPh>
    <rPh sb="34" eb="36">
      <t>スイシン</t>
    </rPh>
    <rPh sb="36" eb="38">
      <t>ジギョウ</t>
    </rPh>
    <phoneticPr fontId="3"/>
  </si>
  <si>
    <t>他部25</t>
    <rPh sb="0" eb="2">
      <t>タブ</t>
    </rPh>
    <phoneticPr fontId="3"/>
  </si>
  <si>
    <t>新規</t>
  </si>
  <si>
    <t>流通対策室</t>
  </si>
  <si>
    <t>他部26</t>
    <rPh sb="0" eb="2">
      <t>タブ</t>
    </rPh>
    <phoneticPr fontId="3"/>
  </si>
  <si>
    <t>環境農林水産部</t>
    <rPh sb="0" eb="7">
      <t>カンキョウノウリンスイサンブ</t>
    </rPh>
    <phoneticPr fontId="3"/>
  </si>
  <si>
    <t>他部30</t>
    <rPh sb="0" eb="2">
      <t>タブ</t>
    </rPh>
    <phoneticPr fontId="3"/>
  </si>
  <si>
    <t>都市整備部</t>
    <rPh sb="0" eb="5">
      <t>トシセイビブ</t>
    </rPh>
    <phoneticPr fontId="3"/>
  </si>
  <si>
    <t>道路室</t>
  </si>
  <si>
    <t>他部31</t>
    <rPh sb="0" eb="2">
      <t>タブ</t>
    </rPh>
    <phoneticPr fontId="3"/>
  </si>
  <si>
    <t>交通戦略室</t>
  </si>
  <si>
    <t>公共交通戦略推進費
　・公共交通機関利用観光客受入環境整備事業費補助金</t>
    <rPh sb="0" eb="2">
      <t>コウキョウ</t>
    </rPh>
    <rPh sb="2" eb="4">
      <t>コウツウ</t>
    </rPh>
    <rPh sb="4" eb="6">
      <t>センリャク</t>
    </rPh>
    <rPh sb="6" eb="8">
      <t>スイシン</t>
    </rPh>
    <rPh sb="8" eb="9">
      <t>ヒ</t>
    </rPh>
    <rPh sb="12" eb="14">
      <t>コウキョウ</t>
    </rPh>
    <rPh sb="14" eb="16">
      <t>コウツウ</t>
    </rPh>
    <rPh sb="16" eb="18">
      <t>キカン</t>
    </rPh>
    <rPh sb="18" eb="20">
      <t>リヨウ</t>
    </rPh>
    <rPh sb="20" eb="23">
      <t>カンコウキャク</t>
    </rPh>
    <rPh sb="23" eb="25">
      <t>ウケイレ</t>
    </rPh>
    <rPh sb="25" eb="27">
      <t>カンキョウ</t>
    </rPh>
    <rPh sb="27" eb="29">
      <t>セイビ</t>
    </rPh>
    <rPh sb="29" eb="32">
      <t>ジギョウヒ</t>
    </rPh>
    <rPh sb="32" eb="35">
      <t>ホジョキン</t>
    </rPh>
    <phoneticPr fontId="3"/>
  </si>
  <si>
    <t>他部32</t>
    <rPh sb="0" eb="2">
      <t>タブ</t>
    </rPh>
    <phoneticPr fontId="3"/>
  </si>
  <si>
    <t>都市整備部</t>
  </si>
  <si>
    <t>公園課</t>
  </si>
  <si>
    <t>公園管理費
　・公園管理費（観光客受入環境整備事業）</t>
  </si>
  <si>
    <t>河川室</t>
  </si>
  <si>
    <t>河川改良費
　・河川改良費（水辺空間の再構築）</t>
  </si>
  <si>
    <t>他部33</t>
    <rPh sb="0" eb="2">
      <t>タブ</t>
    </rPh>
    <phoneticPr fontId="3"/>
  </si>
  <si>
    <t>都市整備部</t>
    <rPh sb="0" eb="4">
      <t>トシセイビ</t>
    </rPh>
    <rPh sb="4" eb="5">
      <t>ブ</t>
    </rPh>
    <phoneticPr fontId="3"/>
  </si>
  <si>
    <t>住宅建築局
建築環境課</t>
  </si>
  <si>
    <t>福祉のまちづくり推進事業費
　・ホテル等バリアフリー環境整備促進事業</t>
  </si>
  <si>
    <t>他部34</t>
    <rPh sb="0" eb="2">
      <t>タブ</t>
    </rPh>
    <phoneticPr fontId="3"/>
  </si>
  <si>
    <t>景観づくり推進事業費
　・景観資源魅力向上事業</t>
  </si>
  <si>
    <t>住宅建築局
居住企画課</t>
  </si>
  <si>
    <t>住宅建築推進費（政策）
　・古民家コンバージョン促進事業</t>
  </si>
  <si>
    <t>他部35</t>
    <rPh sb="0" eb="2">
      <t>タブ</t>
    </rPh>
    <phoneticPr fontId="3"/>
  </si>
  <si>
    <t>大阪都市計画局</t>
    <rPh sb="0" eb="7">
      <t>オオサカトシケイカクキョク</t>
    </rPh>
    <phoneticPr fontId="3"/>
  </si>
  <si>
    <t>計画推進室</t>
  </si>
  <si>
    <t>グランドデザイン推進費
　・広域連携推進事業（地域周遊型観光まちづくり推進事業）</t>
  </si>
  <si>
    <t>他部36</t>
    <rPh sb="0" eb="2">
      <t>タブ</t>
    </rPh>
    <phoneticPr fontId="3"/>
  </si>
  <si>
    <t>大阪都市計画局</t>
    <rPh sb="0" eb="2">
      <t>オオサカ</t>
    </rPh>
    <rPh sb="2" eb="7">
      <t>トシケイカクキョク</t>
    </rPh>
    <phoneticPr fontId="3"/>
  </si>
  <si>
    <t>拠点開発室</t>
  </si>
  <si>
    <t>他部37</t>
    <rPh sb="0" eb="2">
      <t>タブ</t>
    </rPh>
    <phoneticPr fontId="3"/>
  </si>
  <si>
    <t>グランドデザイン推進費
　・グランドデザイン推進事業
　（ベイエリアのさらなる活性化に向けた検討調査）</t>
  </si>
  <si>
    <t>他部38</t>
    <rPh sb="0" eb="2">
      <t>タブ</t>
    </rPh>
    <phoneticPr fontId="3"/>
  </si>
  <si>
    <t>大阪港湾局</t>
    <rPh sb="0" eb="5">
      <t>オオサカコウワンキョク</t>
    </rPh>
    <phoneticPr fontId="3"/>
  </si>
  <si>
    <t>大阪港湾局</t>
  </si>
  <si>
    <t>港湾総務事務費
　・港湾振興事業（クルーズ客船誘致事業）</t>
  </si>
  <si>
    <t>他部39</t>
    <rPh sb="0" eb="2">
      <t>タブ</t>
    </rPh>
    <phoneticPr fontId="3"/>
  </si>
  <si>
    <t>教育庁</t>
  </si>
  <si>
    <t>体育会館運営費（政策）
　・エディオンアリーナ大阪（府立体育会館）のトイレ洋式化・
　　美装化工事</t>
  </si>
  <si>
    <t>他部40</t>
    <rPh sb="0" eb="2">
      <t>タブ</t>
    </rPh>
    <phoneticPr fontId="3"/>
  </si>
  <si>
    <t>教育庁</t>
    <rPh sb="0" eb="3">
      <t>キョウイクチョウ</t>
    </rPh>
    <phoneticPr fontId="3"/>
  </si>
  <si>
    <t>文化財保護課</t>
    <rPh sb="0" eb="6">
      <t>ブンカザイホゴカ</t>
    </rPh>
    <phoneticPr fontId="3"/>
  </si>
  <si>
    <t>文化財保護管理費
　・府立博物館等受入環境整備（受入環境整備事業）
　（日本民家集落博物館）</t>
  </si>
  <si>
    <t>他部41</t>
    <rPh sb="0" eb="2">
      <t>タブ</t>
    </rPh>
    <phoneticPr fontId="3"/>
  </si>
  <si>
    <t>文化財保護管理費
　・府立博物館等受入環境整備（多言語解説整備）
　（近つ飛鳥博物館・風土記の丘・弥生文化博物館）</t>
  </si>
  <si>
    <t>他部42</t>
    <rPh sb="0" eb="2">
      <t>タブ</t>
    </rPh>
    <phoneticPr fontId="3"/>
  </si>
  <si>
    <t>文化財保護課</t>
    <rPh sb="0" eb="3">
      <t>ブンカザイ</t>
    </rPh>
    <rPh sb="3" eb="6">
      <t>ホゴカ</t>
    </rPh>
    <phoneticPr fontId="3"/>
  </si>
  <si>
    <t>文化財保護管理費
　・誘客促進事業</t>
  </si>
  <si>
    <t>大阪府警察</t>
  </si>
  <si>
    <t>会計課</t>
  </si>
  <si>
    <t>基本経費
　・基本経費運営費（通訳体制強化事業）</t>
  </si>
  <si>
    <t>他部18</t>
    <rPh sb="0" eb="2">
      <t>タブ</t>
    </rPh>
    <phoneticPr fontId="3"/>
  </si>
  <si>
    <t>他部24</t>
    <rPh sb="0" eb="2">
      <t>タブ</t>
    </rPh>
    <phoneticPr fontId="3"/>
  </si>
  <si>
    <t>他部27</t>
    <rPh sb="0" eb="2">
      <t>タブ</t>
    </rPh>
    <phoneticPr fontId="3"/>
  </si>
  <si>
    <t>他部28</t>
    <rPh sb="0" eb="2">
      <t>タブ</t>
    </rPh>
    <phoneticPr fontId="3"/>
  </si>
  <si>
    <t>R8年度</t>
    <rPh sb="2" eb="4">
      <t>ネンド</t>
    </rPh>
    <phoneticPr fontId="3"/>
  </si>
  <si>
    <t>新規整備</t>
    <rPh sb="0" eb="4">
      <t>シンキセイビ</t>
    </rPh>
    <phoneticPr fontId="3"/>
  </si>
  <si>
    <t>ハード事業</t>
    <rPh sb="3" eb="5">
      <t>ジギョウ</t>
    </rPh>
    <phoneticPr fontId="3"/>
  </si>
  <si>
    <t>全体改修</t>
    <rPh sb="0" eb="4">
      <t>ゼンタイカイシュウ</t>
    </rPh>
    <phoneticPr fontId="3"/>
  </si>
  <si>
    <t>一部改修</t>
    <rPh sb="0" eb="2">
      <t>イチブ</t>
    </rPh>
    <rPh sb="2" eb="4">
      <t>カイシュウ</t>
    </rPh>
    <phoneticPr fontId="3"/>
  </si>
  <si>
    <t>ソフト事業</t>
    <rPh sb="3" eb="5">
      <t>ジギョウ</t>
    </rPh>
    <phoneticPr fontId="3"/>
  </si>
  <si>
    <t>情報提供・啓発・人材育成</t>
    <rPh sb="0" eb="4">
      <t>ジョウホウテイキョウ</t>
    </rPh>
    <rPh sb="5" eb="7">
      <t>ケイハツ</t>
    </rPh>
    <rPh sb="8" eb="10">
      <t>ジンザイ</t>
    </rPh>
    <rPh sb="10" eb="12">
      <t>イクセイ</t>
    </rPh>
    <phoneticPr fontId="3"/>
  </si>
  <si>
    <t>イベント（にぎわいづくり）</t>
  </si>
  <si>
    <t>プロモーション（誘客促進）</t>
    <rPh sb="8" eb="12">
      <t>ユウキャクソクシン</t>
    </rPh>
    <phoneticPr fontId="3"/>
  </si>
  <si>
    <t>MICE</t>
  </si>
  <si>
    <t>分類</t>
    <rPh sb="0" eb="2">
      <t>ブンルイ</t>
    </rPh>
    <phoneticPr fontId="3"/>
  </si>
  <si>
    <t>グランドデザイン推進費＜拠点＞
　・大阪城公園接続デッキ整備事業</t>
    <rPh sb="8" eb="10">
      <t>スイシン</t>
    </rPh>
    <rPh sb="10" eb="11">
      <t>ヒ</t>
    </rPh>
    <rPh sb="12" eb="14">
      <t>キョテン</t>
    </rPh>
    <rPh sb="18" eb="23">
      <t>オオサカジョウコウエン</t>
    </rPh>
    <rPh sb="23" eb="25">
      <t>セツゾク</t>
    </rPh>
    <rPh sb="28" eb="30">
      <t>セイビ</t>
    </rPh>
    <rPh sb="30" eb="32">
      <t>ジギョウ</t>
    </rPh>
    <phoneticPr fontId="3"/>
  </si>
  <si>
    <t>自然公園保全管理事業費
　・自然公園保全管理事業費
　　（山のおもてなし事業費）</t>
  </si>
  <si>
    <t>空飛ぶクルマ都市型ビジネス創造都市推進事業費
　・空飛ぶクルマ離着陸場等拠点整備事業
　・空飛ぶクルマ観光需要創出促進事業</t>
  </si>
  <si>
    <t>交通安全施設等整備費
　・自転車通行環境整備事業</t>
  </si>
  <si>
    <t>水と光とみどりのまちづくり推進事業費
　・水と光を活かした景観創出事業</t>
  </si>
  <si>
    <t>教育振興室
保健体育課</t>
    <phoneticPr fontId="3"/>
  </si>
  <si>
    <t>Osaka Free Wi-Fi設置促進事業費
　・OpenRoaming対応Wi-Fi設置促進事業</t>
  </si>
  <si>
    <t>オーバーツーリズム未然防止・抑制対策事業
　・オーバーツーリズム対策特別補助金</t>
  </si>
  <si>
    <t>オーバーツーリズム未然防止・抑制対策事業
　・スーツケース等輸送サービス利用促進事業</t>
  </si>
  <si>
    <t>オーバーツーリズム未然防止・抑制対策事業
　・観光デジタルマップ事業</t>
  </si>
  <si>
    <t>外国人医療体制整備事業費
　・外国人観光客のための医療整備事業
　　（外国人患者受入体制整備事業）</t>
  </si>
  <si>
    <t>外国人旅行者安全確保事業
　・外国人旅行者安全確保事業費</t>
  </si>
  <si>
    <t>観光客のための医療整備事業
　・多言語化による感染症予防等の啓発</t>
  </si>
  <si>
    <t>外国人医療体制整備事業費
　・外国人観光客のための医療整備事業
　　（海外旅行保険の加入勧奨事業）</t>
  </si>
  <si>
    <t>大阪アートマネジメント人材育成事業
　・大阪アートマネジメント人材育成事業</t>
  </si>
  <si>
    <t>観光促進費（政策）
　・観光人材にかかる調査研究事業</t>
  </si>
  <si>
    <t>ナイトカルチャー魅力創出事業費
　・大阪・光の饗宴（御堂筋イルミネーション事業）
　・ナイトカルチャー発掘・創出事業</t>
  </si>
  <si>
    <t>スポーツツーリズム推進事業費
　・スポーツツーリズム推進事業</t>
  </si>
  <si>
    <t>スポーツツーリズム推進事業費
　・アウトドアスポーツによるスポーツツーリズム推進事業</t>
  </si>
  <si>
    <t>上方演芸資料館管理運営費
　・上方演芸資料館運営費</t>
  </si>
  <si>
    <t>百舌鳥・古市古墳群世界遺産保存活用事業費
　・百舌鳥・古市古墳群世界文化遺産保存活用</t>
  </si>
  <si>
    <t>成長戦略推進事業費（政策的経費）
　・eスポーツ推進事業</t>
  </si>
  <si>
    <t>庁舎本館活用推進事業費
　・本館竣工１００周年記念事業</t>
  </si>
  <si>
    <t>国内外への魅力発信事業費負担金
　・御堂筋を活用した国内外への魅力発信事業</t>
  </si>
  <si>
    <t>観光促進費（政策）
　・観光資源としてのミャクミャクモニュメント等活用事業</t>
  </si>
  <si>
    <t>農空間保全地域制度促進事業費
　・農空間等を活用した観光コンテンツ創出事業</t>
  </si>
  <si>
    <t>スポーツツーリズム推進事業費
　・大規模スポーツ大会の誘致、開催等支援事業</t>
  </si>
  <si>
    <t>府政情報室</t>
  </si>
  <si>
    <t>広報活動推進費（政策）
　・国内主要都市をはじめとする「もずやん」活用大阪PR事業</t>
  </si>
  <si>
    <t>成長戦略推進事業費（政策的経費）
　・食の国際的な戦略推進・調査検討事業</t>
  </si>
  <si>
    <t>水と光とみどりのまちづくり推進事業費
　・舟運ルート発掘・創出事業</t>
  </si>
  <si>
    <t>大阪産(もん)グローバルブランド化促進事業費
　・大阪産(もん)プロモーション強化事業</t>
  </si>
  <si>
    <t>観光促進費（政策）
　・大阪観光関連商談会事業</t>
  </si>
  <si>
    <t>水と光とみどりのまちづくり推進事業費
　・ナイトクルーズによる周遊性向上事業</t>
  </si>
  <si>
    <t>大阪広域データ連携基盤運用事業費
　・大阪広域データ連携基盤利活用事業
　（データ連携基盤を活用した広域観光(めぐろっと)事業）</t>
  </si>
  <si>
    <t>関西国際空港全体構想推進連絡調整費（政策）
　・関空航空需要調査等事業費</t>
  </si>
  <si>
    <t>スタートアップ活躍促進事業費
　・グローバルスタートアップイベントの開催事業</t>
  </si>
  <si>
    <t>宿泊税導入推進事業費
　・宿泊税導入推進事業費</t>
  </si>
  <si>
    <t>拡充整備</t>
    <rPh sb="0" eb="4">
      <t>カクジュウセイビ</t>
    </rPh>
    <phoneticPr fontId="3"/>
  </si>
  <si>
    <t>【分類ごと集計（府民文化部＋府民文化部以外）】令和８年度当初予算　宿泊税活用候補事業一覧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</si>
</sst>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9"/>
      <color theme="0"/>
      <name val="Meiryo UI"/>
      <family val="3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241B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rgb="FF000000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22" xfId="0" applyFont="1" applyFill="1" applyBorder="1">
      <alignment vertical="center"/>
    </xf>
    <xf numFmtId="0" fontId="9" fillId="6" borderId="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38" fontId="10" fillId="0" borderId="1" xfId="1" applyFont="1" applyBorder="1">
      <alignment vertical="center"/>
    </xf>
    <xf numFmtId="38" fontId="10" fillId="0" borderId="1" xfId="1" applyFont="1" applyFill="1" applyBorder="1">
      <alignment vertical="center"/>
    </xf>
    <xf numFmtId="38" fontId="10" fillId="0" borderId="12" xfId="1" applyFont="1" applyFill="1" applyBorder="1">
      <alignment vertical="center"/>
    </xf>
    <xf numFmtId="38" fontId="10" fillId="0" borderId="12" xfId="1" applyFont="1" applyBorder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6" borderId="4" xfId="0" applyFont="1" applyFill="1" applyBorder="1">
      <alignment vertical="center"/>
    </xf>
    <xf numFmtId="0" fontId="7" fillId="3" borderId="3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38" fontId="8" fillId="2" borderId="8" xfId="0" applyNumberFormat="1" applyFont="1" applyFill="1" applyBorder="1" applyAlignment="1">
      <alignment vertical="center" shrinkToFit="1"/>
    </xf>
    <xf numFmtId="38" fontId="8" fillId="2" borderId="9" xfId="0" applyNumberFormat="1" applyFont="1" applyFill="1" applyBorder="1" applyAlignment="1">
      <alignment vertical="center" shrinkToFit="1"/>
    </xf>
    <xf numFmtId="38" fontId="12" fillId="5" borderId="35" xfId="1" applyFont="1" applyFill="1" applyBorder="1" applyAlignment="1">
      <alignment horizontal="right" vertical="center" shrinkToFit="1"/>
    </xf>
    <xf numFmtId="0" fontId="16" fillId="7" borderId="20" xfId="0" applyFont="1" applyFill="1" applyBorder="1">
      <alignment vertical="center"/>
    </xf>
    <xf numFmtId="0" fontId="17" fillId="7" borderId="23" xfId="0" applyFont="1" applyFill="1" applyBorder="1">
      <alignment vertical="center"/>
    </xf>
    <xf numFmtId="0" fontId="9" fillId="7" borderId="23" xfId="0" applyFont="1" applyFill="1" applyBorder="1">
      <alignment vertical="center"/>
    </xf>
    <xf numFmtId="0" fontId="9" fillId="7" borderId="23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vertical="center" wrapText="1"/>
    </xf>
    <xf numFmtId="38" fontId="13" fillId="7" borderId="14" xfId="1" applyFont="1" applyFill="1" applyBorder="1">
      <alignment vertical="center"/>
    </xf>
    <xf numFmtId="38" fontId="13" fillId="7" borderId="17" xfId="1" applyFont="1" applyFill="1" applyBorder="1">
      <alignment vertical="center"/>
    </xf>
    <xf numFmtId="38" fontId="16" fillId="7" borderId="34" xfId="1" applyFont="1" applyFill="1" applyBorder="1" applyAlignment="1">
      <alignment horizontal="right" vertical="center"/>
    </xf>
    <xf numFmtId="0" fontId="17" fillId="7" borderId="20" xfId="0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9" fillId="6" borderId="24" xfId="0" applyFont="1" applyFill="1" applyBorder="1">
      <alignment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vertical="center" wrapText="1"/>
    </xf>
    <xf numFmtId="38" fontId="13" fillId="6" borderId="3" xfId="1" applyFont="1" applyFill="1" applyBorder="1">
      <alignment vertical="center"/>
    </xf>
    <xf numFmtId="38" fontId="13" fillId="6" borderId="5" xfId="1" applyFont="1" applyFill="1" applyBorder="1">
      <alignment vertical="center"/>
    </xf>
    <xf numFmtId="38" fontId="16" fillId="6" borderId="32" xfId="1" applyFont="1" applyFill="1" applyBorder="1" applyAlignment="1">
      <alignment horizontal="right" vertical="center"/>
    </xf>
    <xf numFmtId="0" fontId="9" fillId="7" borderId="20" xfId="0" applyFont="1" applyFill="1" applyBorder="1">
      <alignment vertical="center"/>
    </xf>
    <xf numFmtId="0" fontId="9" fillId="6" borderId="11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18" fillId="0" borderId="32" xfId="1" applyFont="1" applyBorder="1" applyAlignment="1">
      <alignment horizontal="right" vertical="center"/>
    </xf>
    <xf numFmtId="38" fontId="18" fillId="0" borderId="32" xfId="1" applyFont="1" applyFill="1" applyBorder="1" applyAlignment="1">
      <alignment horizontal="right" vertical="center"/>
    </xf>
    <xf numFmtId="0" fontId="9" fillId="6" borderId="14" xfId="0" applyFont="1" applyFill="1" applyBorder="1">
      <alignment vertical="center"/>
    </xf>
    <xf numFmtId="0" fontId="9" fillId="6" borderId="24" xfId="0" applyFont="1" applyFill="1" applyBorder="1" applyAlignment="1">
      <alignment horizontal="center" vertical="center" shrinkToFit="1"/>
    </xf>
    <xf numFmtId="38" fontId="13" fillId="6" borderId="4" xfId="1" applyFont="1" applyFill="1" applyBorder="1">
      <alignment vertical="center"/>
    </xf>
    <xf numFmtId="38" fontId="13" fillId="6" borderId="11" xfId="1" applyFont="1" applyFill="1" applyBorder="1">
      <alignment vertical="center"/>
    </xf>
    <xf numFmtId="0" fontId="9" fillId="6" borderId="17" xfId="0" applyFont="1" applyFill="1" applyBorder="1">
      <alignment vertical="center"/>
    </xf>
    <xf numFmtId="0" fontId="9" fillId="7" borderId="2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38" fontId="18" fillId="0" borderId="32" xfId="1" applyFont="1" applyFill="1" applyBorder="1">
      <alignment vertical="center"/>
    </xf>
    <xf numFmtId="0" fontId="9" fillId="7" borderId="21" xfId="0" applyFont="1" applyFill="1" applyBorder="1">
      <alignment vertical="center"/>
    </xf>
    <xf numFmtId="0" fontId="16" fillId="7" borderId="27" xfId="0" applyFont="1" applyFill="1" applyBorder="1">
      <alignment vertical="center"/>
    </xf>
    <xf numFmtId="0" fontId="10" fillId="7" borderId="2" xfId="0" applyFont="1" applyFill="1" applyBorder="1">
      <alignment vertical="center"/>
    </xf>
    <xf numFmtId="0" fontId="9" fillId="7" borderId="2" xfId="0" applyFont="1" applyFill="1" applyBorder="1" applyAlignment="1">
      <alignment horizontal="center" vertical="center" shrinkToFit="1"/>
    </xf>
    <xf numFmtId="0" fontId="9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 wrapText="1"/>
    </xf>
    <xf numFmtId="38" fontId="13" fillId="7" borderId="1" xfId="1" applyFont="1" applyFill="1" applyBorder="1">
      <alignment vertical="center"/>
    </xf>
    <xf numFmtId="38" fontId="13" fillId="7" borderId="12" xfId="1" applyFont="1" applyFill="1" applyBorder="1">
      <alignment vertical="center"/>
    </xf>
    <xf numFmtId="38" fontId="16" fillId="7" borderId="32" xfId="1" applyFont="1" applyFill="1" applyBorder="1" applyAlignment="1">
      <alignment horizontal="right" vertical="center"/>
    </xf>
    <xf numFmtId="0" fontId="10" fillId="7" borderId="22" xfId="0" applyFont="1" applyFill="1" applyBorder="1">
      <alignment vertical="center"/>
    </xf>
    <xf numFmtId="0" fontId="16" fillId="6" borderId="24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38" fontId="18" fillId="0" borderId="32" xfId="1" applyFont="1" applyBorder="1">
      <alignment vertical="center"/>
    </xf>
    <xf numFmtId="0" fontId="9" fillId="7" borderId="26" xfId="0" applyFont="1" applyFill="1" applyBorder="1">
      <alignment vertical="center"/>
    </xf>
    <xf numFmtId="0" fontId="10" fillId="7" borderId="25" xfId="0" applyFont="1" applyFill="1" applyBorder="1">
      <alignment vertical="center"/>
    </xf>
    <xf numFmtId="0" fontId="9" fillId="6" borderId="2" xfId="0" applyFont="1" applyFill="1" applyBorder="1" applyAlignment="1">
      <alignment vertical="center" wrapText="1"/>
    </xf>
    <xf numFmtId="38" fontId="13" fillId="6" borderId="1" xfId="1" applyFont="1" applyFill="1" applyBorder="1">
      <alignment vertical="center"/>
    </xf>
    <xf numFmtId="38" fontId="13" fillId="6" borderId="12" xfId="1" applyFont="1" applyFill="1" applyBorder="1">
      <alignment vertical="center"/>
    </xf>
    <xf numFmtId="38" fontId="10" fillId="0" borderId="14" xfId="1" applyFont="1" applyBorder="1">
      <alignment vertical="center"/>
    </xf>
    <xf numFmtId="38" fontId="10" fillId="0" borderId="17" xfId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38" fontId="18" fillId="0" borderId="34" xfId="1" applyFont="1" applyFill="1" applyBorder="1" applyAlignment="1">
      <alignment horizontal="right" vertical="center"/>
    </xf>
    <xf numFmtId="38" fontId="16" fillId="6" borderId="33" xfId="1" applyFont="1" applyFill="1" applyBorder="1" applyAlignment="1">
      <alignment horizontal="right" vertical="center"/>
    </xf>
    <xf numFmtId="0" fontId="9" fillId="7" borderId="30" xfId="0" applyFont="1" applyFill="1" applyBorder="1">
      <alignment vertical="center"/>
    </xf>
    <xf numFmtId="0" fontId="9" fillId="6" borderId="31" xfId="0" applyFont="1" applyFill="1" applyBorder="1">
      <alignment vertical="center"/>
    </xf>
    <xf numFmtId="38" fontId="8" fillId="2" borderId="45" xfId="0" applyNumberFormat="1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BBDF7"/>
      <color rgb="FF66FFFF"/>
      <color rgb="FF073CE7"/>
      <color rgb="FFFCD0F9"/>
      <color rgb="FF0241BE"/>
      <color rgb="FFFDE7FB"/>
      <color rgb="FF4717F9"/>
      <color rgb="FF005C2A"/>
      <color rgb="FF00863D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582384</xdr:colOff>
      <xdr:row>18</xdr:row>
      <xdr:rowOff>12931</xdr:rowOff>
    </xdr:from>
    <xdr:to>
      <xdr:col>21</xdr:col>
      <xdr:colOff>177345</xdr:colOff>
      <xdr:row>18</xdr:row>
      <xdr:rowOff>12931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88576CD-5736-449C-AFC6-F6ED537887D5}"/>
            </a:ext>
          </a:extLst>
        </xdr:cNvPr>
        <xdr:cNvCxnSpPr/>
      </xdr:nvCxnSpPr>
      <xdr:spPr>
        <a:xfrm>
          <a:off x="582384" y="4127731"/>
          <a:ext cx="13676721" cy="0"/>
        </a:xfrm>
        <a:prstGeom prst="line">
          <a:avLst/>
        </a:prstGeom>
        <a:ln w="76200">
          <a:gradFill>
            <a:gsLst>
              <a:gs pos="0">
                <a:schemeClr val="accent1">
                  <a:lumMod val="50000"/>
                </a:schemeClr>
              </a:gs>
              <a:gs pos="32000">
                <a:schemeClr val="accent1">
                  <a:lumMod val="75000"/>
                </a:schemeClr>
              </a:gs>
              <a:gs pos="65000">
                <a:schemeClr val="accent1">
                  <a:lumMod val="40000"/>
                  <a:lumOff val="60000"/>
                </a:schemeClr>
              </a:gs>
              <a:gs pos="100000">
                <a:schemeClr val="accent1">
                  <a:lumMod val="20000"/>
                  <a:lumOff val="80000"/>
                </a:schemeClr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601977</xdr:colOff>
      <xdr:row>8</xdr:row>
      <xdr:rowOff>76200</xdr:rowOff>
    </xdr:from>
    <xdr:to>
      <xdr:col>18</xdr:col>
      <xdr:colOff>70969</xdr:colOff>
      <xdr:row>16</xdr:row>
      <xdr:rowOff>141514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D92BB605-1D61-4DEF-8BFF-1AF45D1510C6}"/>
            </a:ext>
            <a:ext uri="{147F2762-F138-4A5C-976F-8EAC2B608ADB}">
              <a16:predDERef xmlns:a16="http://schemas.microsoft.com/office/drawing/2014/main" pred="{888576CD-5736-449C-AFC6-F6ED537887D5}"/>
            </a:ext>
          </a:extLst>
        </xdr:cNvPr>
        <xdr:cNvSpPr txBox="1"/>
      </xdr:nvSpPr>
      <xdr:spPr>
        <a:xfrm>
          <a:off x="1943097" y="1905000"/>
          <a:ext cx="10197952" cy="189411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75796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351593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2027389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703186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378982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4054779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730575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406372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ja-JP" altLang="en-US" sz="4000" b="1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令和８年度　宿泊税活用候補事業一覧</a:t>
          </a:r>
        </a:p>
        <a:p>
          <a:pPr marL="0" indent="0" algn="ctr"/>
          <a:r>
            <a:rPr lang="en-US" altLang="ja-JP" sz="4000" b="1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【</a:t>
          </a:r>
          <a:r>
            <a:rPr lang="ja-JP" altLang="en-US" sz="4000" b="1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分類ごと（府文＋他部）</a:t>
          </a:r>
          <a:r>
            <a:rPr lang="en-US" altLang="ja-JP" sz="4000" b="1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】</a:t>
          </a:r>
        </a:p>
      </xdr:txBody>
    </xdr:sp>
    <xdr:clientData/>
  </xdr:twoCellAnchor>
  <xdr:twoCellAnchor>
    <xdr:from>
      <xdr:col>17</xdr:col>
      <xdr:colOff>315684</xdr:colOff>
      <xdr:row>0</xdr:row>
      <xdr:rowOff>185057</xdr:rowOff>
    </xdr:from>
    <xdr:to>
      <xdr:col>20</xdr:col>
      <xdr:colOff>184885</xdr:colOff>
      <xdr:row>3</xdr:row>
      <xdr:rowOff>207138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DC2B602-05D0-4E52-B359-4D069C47A653}"/>
            </a:ext>
          </a:extLst>
        </xdr:cNvPr>
        <xdr:cNvSpPr/>
      </xdr:nvSpPr>
      <xdr:spPr>
        <a:xfrm>
          <a:off x="11715204" y="185057"/>
          <a:ext cx="1880881" cy="707881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675796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351593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2027389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703186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3378982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4054779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730575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5406372" algn="l" defTabSz="1351593" rtl="0" eaLnBrk="1" latinLnBrk="0" hangingPunct="1">
            <a:defRPr kumimoji="1" sz="26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資料２－３</a:t>
          </a:r>
        </a:p>
      </xdr:txBody>
    </xdr:sp>
    <xdr:clientData/>
  </xdr:twoCellAnchor>
  <xdr:twoCellAnchor>
    <xdr:from>
      <xdr:col>4</xdr:col>
      <xdr:colOff>326572</xdr:colOff>
      <xdr:row>24</xdr:row>
      <xdr:rowOff>206830</xdr:rowOff>
    </xdr:from>
    <xdr:to>
      <xdr:col>18</xdr:col>
      <xdr:colOff>119743</xdr:colOff>
      <xdr:row>30</xdr:row>
      <xdr:rowOff>43544</xdr:rowOff>
    </xdr:to>
    <xdr:sp macro="" textlink="">
      <xdr:nvSpPr>
        <xdr:cNvPr id="5" name="テキスト ボックス 3">
          <a:extLst>
            <a:ext uri="{FF2B5EF4-FFF2-40B4-BE49-F238E27FC236}">
              <a16:creationId xmlns:a16="http://schemas.microsoft.com/office/drawing/2014/main" id="{52D1DA2F-4932-4548-8FE5-368411B3BE18}"/>
            </a:ext>
          </a:extLst>
        </xdr:cNvPr>
        <xdr:cNvSpPr txBox="1"/>
      </xdr:nvSpPr>
      <xdr:spPr>
        <a:xfrm>
          <a:off x="3026229" y="5693230"/>
          <a:ext cx="9241971" cy="120831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75796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351593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2027389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703186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378982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4054779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730575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406372" algn="l" defTabSz="1351593" rtl="0" eaLnBrk="1" latinLnBrk="0" hangingPunct="1">
            <a:defRPr kumimoji="1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※</a:t>
          </a:r>
          <a:r>
            <a:rPr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本資料の事業費は、会議開催（令和</a:t>
          </a:r>
          <a:r>
            <a:rPr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7</a:t>
          </a:r>
          <a:r>
            <a:rPr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12</a:t>
          </a:r>
          <a:r>
            <a:rPr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19</a:t>
          </a:r>
          <a:r>
            <a:rPr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日）時点のものであり、</a:t>
          </a:r>
          <a:endParaRPr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ja-JP" altLang="en-US" sz="20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</a:t>
          </a:r>
          <a:r>
            <a:rPr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令和８年度当初予算額と一致しない場合がある。</a:t>
          </a:r>
          <a:endParaRPr lang="en-US" altLang="zh-TW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1019-235C-4F79-94F3-661303F1EAA1}">
  <sheetPr>
    <pageSetUpPr fitToPage="1"/>
  </sheetPr>
  <dimension ref="A2:A11"/>
  <sheetViews>
    <sheetView showGridLines="0" tabSelected="1" view="pageBreakPreview" zoomScale="70" zoomScaleNormal="70" zoomScaleSheetLayoutView="70" workbookViewId="0">
      <selection activeCell="B1" sqref="B1"/>
    </sheetView>
  </sheetViews>
  <sheetFormatPr defaultRowHeight="18" x14ac:dyDescent="0.45"/>
  <sheetData>
    <row r="2" customFormat="1" x14ac:dyDescent="0.45"/>
    <row r="3" customFormat="1" x14ac:dyDescent="0.45"/>
    <row r="4" customFormat="1" x14ac:dyDescent="0.45"/>
    <row r="5" customFormat="1" x14ac:dyDescent="0.45"/>
    <row r="6" customFormat="1" x14ac:dyDescent="0.45"/>
    <row r="7" customFormat="1" x14ac:dyDescent="0.45"/>
    <row r="8" customFormat="1" x14ac:dyDescent="0.45"/>
    <row r="9" customFormat="1" x14ac:dyDescent="0.45"/>
    <row r="10" customFormat="1" x14ac:dyDescent="0.45"/>
    <row r="11" customFormat="1" x14ac:dyDescent="0.45"/>
  </sheetData>
  <phoneticPr fontId="3"/>
  <printOptions horizontalCentered="1"/>
  <pageMargins left="0.19685039370078741" right="0.19685039370078741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664A-6562-452F-84CE-FFB4A26BABC3}">
  <sheetPr>
    <pageSetUpPr fitToPage="1"/>
  </sheetPr>
  <dimension ref="A1:N109"/>
  <sheetViews>
    <sheetView showGridLines="0" view="pageBreakPreview" zoomScale="85" zoomScaleNormal="100" zoomScaleSheetLayoutView="85" workbookViewId="0">
      <pane ySplit="5" topLeftCell="A6" activePane="bottomLeft" state="frozen"/>
      <selection pane="bottomLeft"/>
    </sheetView>
  </sheetViews>
  <sheetFormatPr defaultColWidth="8.59765625" defaultRowHeight="15" outlineLevelCol="1" x14ac:dyDescent="0.45"/>
  <cols>
    <col min="1" max="2" width="4.19921875" style="3" customWidth="1"/>
    <col min="3" max="3" width="6.19921875" style="3" customWidth="1"/>
    <col min="4" max="4" width="6.5" style="3" customWidth="1"/>
    <col min="5" max="5" width="12.59765625" style="1" customWidth="1"/>
    <col min="6" max="6" width="22.19921875" style="1" customWidth="1"/>
    <col min="7" max="7" width="46.796875" style="1" customWidth="1"/>
    <col min="8" max="8" width="12.09765625" style="1" customWidth="1"/>
    <col min="9" max="12" width="12.09765625" style="1" customWidth="1" outlineLevel="1"/>
    <col min="13" max="13" width="12.09765625" style="1" customWidth="1"/>
    <col min="14" max="14" width="15.3984375" style="1" customWidth="1"/>
    <col min="15" max="16384" width="8.59765625" style="1"/>
  </cols>
  <sheetData>
    <row r="1" spans="1:14" ht="24.6" x14ac:dyDescent="0.45">
      <c r="A1" s="14" t="s">
        <v>243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16.350000000000001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0</v>
      </c>
    </row>
    <row r="3" spans="1:14" ht="18" customHeight="1" thickTop="1" x14ac:dyDescent="0.45">
      <c r="A3" s="104" t="s">
        <v>203</v>
      </c>
      <c r="B3" s="105"/>
      <c r="C3" s="88" t="s">
        <v>1</v>
      </c>
      <c r="D3" s="88" t="s">
        <v>2</v>
      </c>
      <c r="E3" s="97" t="s">
        <v>3</v>
      </c>
      <c r="F3" s="94" t="s">
        <v>4</v>
      </c>
      <c r="G3" s="94" t="s">
        <v>5</v>
      </c>
      <c r="H3" s="88" t="s">
        <v>6</v>
      </c>
      <c r="I3" s="91" t="s">
        <v>7</v>
      </c>
      <c r="J3" s="92"/>
      <c r="K3" s="92"/>
      <c r="L3" s="92"/>
      <c r="M3" s="93"/>
      <c r="N3" s="25" t="s">
        <v>193</v>
      </c>
    </row>
    <row r="4" spans="1:14" ht="18.600000000000001" customHeight="1" x14ac:dyDescent="0.45">
      <c r="A4" s="106"/>
      <c r="B4" s="107"/>
      <c r="C4" s="89"/>
      <c r="D4" s="89"/>
      <c r="E4" s="98"/>
      <c r="F4" s="95"/>
      <c r="G4" s="95"/>
      <c r="H4" s="89"/>
      <c r="I4" s="110" t="s">
        <v>8</v>
      </c>
      <c r="J4" s="110" t="s">
        <v>9</v>
      </c>
      <c r="K4" s="110" t="s">
        <v>10</v>
      </c>
      <c r="L4" s="100" t="s">
        <v>11</v>
      </c>
      <c r="M4" s="101"/>
      <c r="N4" s="102" t="s">
        <v>12</v>
      </c>
    </row>
    <row r="5" spans="1:14" ht="18.600000000000001" customHeight="1" thickBot="1" x14ac:dyDescent="0.5">
      <c r="A5" s="108"/>
      <c r="B5" s="109"/>
      <c r="C5" s="90"/>
      <c r="D5" s="90"/>
      <c r="E5" s="99"/>
      <c r="F5" s="96"/>
      <c r="G5" s="96"/>
      <c r="H5" s="90"/>
      <c r="I5" s="90"/>
      <c r="J5" s="90"/>
      <c r="K5" s="90"/>
      <c r="L5" s="24"/>
      <c r="M5" s="22" t="s">
        <v>13</v>
      </c>
      <c r="N5" s="103"/>
    </row>
    <row r="6" spans="1:14" s="2" customFormat="1" ht="21" customHeight="1" x14ac:dyDescent="0.45">
      <c r="A6" s="29" t="s">
        <v>195</v>
      </c>
      <c r="B6" s="30"/>
      <c r="C6" s="31"/>
      <c r="D6" s="32"/>
      <c r="E6" s="33"/>
      <c r="F6" s="33"/>
      <c r="G6" s="33"/>
      <c r="H6" s="34">
        <f t="shared" ref="H6:M6" si="0">SUM(H7,H12,H15,H18)</f>
        <v>6030904</v>
      </c>
      <c r="I6" s="34">
        <f t="shared" si="0"/>
        <v>517800</v>
      </c>
      <c r="J6" s="34">
        <f t="shared" si="0"/>
        <v>0</v>
      </c>
      <c r="K6" s="34">
        <f t="shared" si="0"/>
        <v>0</v>
      </c>
      <c r="L6" s="35">
        <f t="shared" si="0"/>
        <v>5513104</v>
      </c>
      <c r="M6" s="35">
        <f t="shared" si="0"/>
        <v>5513104</v>
      </c>
      <c r="N6" s="36">
        <f>SUM(N7,N12,N15,N18)</f>
        <v>5213867</v>
      </c>
    </row>
    <row r="7" spans="1:14" s="2" customFormat="1" ht="21" customHeight="1" x14ac:dyDescent="0.45">
      <c r="A7" s="37"/>
      <c r="B7" s="38" t="s">
        <v>194</v>
      </c>
      <c r="C7" s="39"/>
      <c r="D7" s="40"/>
      <c r="E7" s="41"/>
      <c r="F7" s="41"/>
      <c r="G7" s="41"/>
      <c r="H7" s="42">
        <f>SUM(H8:H11)</f>
        <v>3005669</v>
      </c>
      <c r="I7" s="42">
        <f t="shared" ref="I7:N7" si="1">SUM(I8:I11)</f>
        <v>517800</v>
      </c>
      <c r="J7" s="42">
        <f t="shared" si="1"/>
        <v>0</v>
      </c>
      <c r="K7" s="42">
        <f t="shared" si="1"/>
        <v>0</v>
      </c>
      <c r="L7" s="43">
        <f t="shared" si="1"/>
        <v>2487869</v>
      </c>
      <c r="M7" s="43">
        <f t="shared" si="1"/>
        <v>2487869</v>
      </c>
      <c r="N7" s="44">
        <f t="shared" si="1"/>
        <v>2487869</v>
      </c>
    </row>
    <row r="8" spans="1:14" s="2" customFormat="1" ht="34.799999999999997" customHeight="1" x14ac:dyDescent="0.45">
      <c r="A8" s="45"/>
      <c r="B8" s="46"/>
      <c r="C8" s="20" t="s">
        <v>161</v>
      </c>
      <c r="D8" s="47" t="s">
        <v>15</v>
      </c>
      <c r="E8" s="7" t="s">
        <v>166</v>
      </c>
      <c r="F8" s="7" t="s">
        <v>167</v>
      </c>
      <c r="G8" s="7" t="s">
        <v>204</v>
      </c>
      <c r="H8" s="15">
        <v>1942000</v>
      </c>
      <c r="I8" s="15">
        <v>517800</v>
      </c>
      <c r="J8" s="15">
        <v>0</v>
      </c>
      <c r="K8" s="15">
        <v>0</v>
      </c>
      <c r="L8" s="18">
        <f t="shared" ref="L8:L20" si="2">H8-I8-J8-K8</f>
        <v>1424200</v>
      </c>
      <c r="M8" s="15">
        <f>L8</f>
        <v>1424200</v>
      </c>
      <c r="N8" s="48">
        <v>1424200</v>
      </c>
    </row>
    <row r="9" spans="1:14" s="2" customFormat="1" ht="34.799999999999997" customHeight="1" x14ac:dyDescent="0.45">
      <c r="A9" s="45"/>
      <c r="B9" s="46"/>
      <c r="C9" s="20" t="s">
        <v>14</v>
      </c>
      <c r="D9" s="47" t="s">
        <v>15</v>
      </c>
      <c r="E9" s="7" t="s">
        <v>16</v>
      </c>
      <c r="F9" s="7" t="s">
        <v>17</v>
      </c>
      <c r="G9" s="7" t="s">
        <v>18</v>
      </c>
      <c r="H9" s="15">
        <v>484521</v>
      </c>
      <c r="I9" s="15">
        <v>0</v>
      </c>
      <c r="J9" s="15">
        <v>0</v>
      </c>
      <c r="K9" s="15">
        <v>0</v>
      </c>
      <c r="L9" s="18">
        <f t="shared" si="2"/>
        <v>484521</v>
      </c>
      <c r="M9" s="18">
        <v>484521</v>
      </c>
      <c r="N9" s="48">
        <v>484521</v>
      </c>
    </row>
    <row r="10" spans="1:14" s="2" customFormat="1" ht="34.799999999999997" customHeight="1" x14ac:dyDescent="0.45">
      <c r="A10" s="45"/>
      <c r="B10" s="46"/>
      <c r="C10" s="20" t="s">
        <v>190</v>
      </c>
      <c r="D10" s="47" t="s">
        <v>15</v>
      </c>
      <c r="E10" s="7" t="s">
        <v>140</v>
      </c>
      <c r="F10" s="7" t="s">
        <v>130</v>
      </c>
      <c r="G10" s="7" t="s">
        <v>205</v>
      </c>
      <c r="H10" s="16">
        <v>69064</v>
      </c>
      <c r="I10" s="16">
        <v>0</v>
      </c>
      <c r="J10" s="16">
        <v>0</v>
      </c>
      <c r="K10" s="16">
        <v>0</v>
      </c>
      <c r="L10" s="17">
        <f t="shared" si="2"/>
        <v>69064</v>
      </c>
      <c r="M10" s="17">
        <v>69064</v>
      </c>
      <c r="N10" s="49">
        <v>69064</v>
      </c>
    </row>
    <row r="11" spans="1:14" s="2" customFormat="1" ht="34.799999999999997" customHeight="1" x14ac:dyDescent="0.45">
      <c r="A11" s="45"/>
      <c r="B11" s="50"/>
      <c r="C11" s="20" t="s">
        <v>116</v>
      </c>
      <c r="D11" s="47" t="s">
        <v>83</v>
      </c>
      <c r="E11" s="7" t="s">
        <v>117</v>
      </c>
      <c r="F11" s="7" t="s">
        <v>118</v>
      </c>
      <c r="G11" s="7" t="s">
        <v>206</v>
      </c>
      <c r="H11" s="15">
        <v>510084</v>
      </c>
      <c r="I11" s="15">
        <v>0</v>
      </c>
      <c r="J11" s="15">
        <v>0</v>
      </c>
      <c r="K11" s="15">
        <v>0</v>
      </c>
      <c r="L11" s="18">
        <f>H11-I11-J11-K11</f>
        <v>510084</v>
      </c>
      <c r="M11" s="18">
        <v>510084</v>
      </c>
      <c r="N11" s="48">
        <v>510084</v>
      </c>
    </row>
    <row r="12" spans="1:14" s="2" customFormat="1" ht="21" customHeight="1" x14ac:dyDescent="0.45">
      <c r="A12" s="37"/>
      <c r="B12" s="38" t="s">
        <v>242</v>
      </c>
      <c r="C12" s="51"/>
      <c r="D12" s="40"/>
      <c r="E12" s="41"/>
      <c r="F12" s="41"/>
      <c r="G12" s="41"/>
      <c r="H12" s="52">
        <f>SUM(H13:H14)</f>
        <v>398000</v>
      </c>
      <c r="I12" s="52">
        <f t="shared" ref="I12:M12" si="3">SUM(I13:I14)</f>
        <v>0</v>
      </c>
      <c r="J12" s="52">
        <f t="shared" si="3"/>
        <v>0</v>
      </c>
      <c r="K12" s="52">
        <f t="shared" si="3"/>
        <v>0</v>
      </c>
      <c r="L12" s="53">
        <f t="shared" si="3"/>
        <v>398000</v>
      </c>
      <c r="M12" s="43">
        <f t="shared" si="3"/>
        <v>398000</v>
      </c>
      <c r="N12" s="44">
        <f t="shared" ref="N12" si="4">SUM(N13:N14)</f>
        <v>203000</v>
      </c>
    </row>
    <row r="13" spans="1:14" s="2" customFormat="1" ht="34.799999999999997" customHeight="1" x14ac:dyDescent="0.45">
      <c r="A13" s="45"/>
      <c r="B13" s="46"/>
      <c r="C13" s="20" t="s">
        <v>191</v>
      </c>
      <c r="D13" s="47" t="s">
        <v>83</v>
      </c>
      <c r="E13" s="7" t="s">
        <v>142</v>
      </c>
      <c r="F13" s="7" t="s">
        <v>145</v>
      </c>
      <c r="G13" s="7" t="s">
        <v>146</v>
      </c>
      <c r="H13" s="15">
        <v>338000</v>
      </c>
      <c r="I13" s="15">
        <v>0</v>
      </c>
      <c r="J13" s="15">
        <v>0</v>
      </c>
      <c r="K13" s="15">
        <v>0</v>
      </c>
      <c r="L13" s="15">
        <f t="shared" si="2"/>
        <v>338000</v>
      </c>
      <c r="M13" s="16">
        <v>338000</v>
      </c>
      <c r="N13" s="49">
        <v>143000</v>
      </c>
    </row>
    <row r="14" spans="1:14" s="2" customFormat="1" ht="34.799999999999997" customHeight="1" x14ac:dyDescent="0.45">
      <c r="A14" s="45"/>
      <c r="B14" s="54"/>
      <c r="C14" s="20" t="s">
        <v>139</v>
      </c>
      <c r="D14" s="47" t="s">
        <v>83</v>
      </c>
      <c r="E14" s="7" t="s">
        <v>142</v>
      </c>
      <c r="F14" s="7" t="s">
        <v>143</v>
      </c>
      <c r="G14" s="7" t="s">
        <v>207</v>
      </c>
      <c r="H14" s="16">
        <v>60000</v>
      </c>
      <c r="I14" s="16">
        <v>0</v>
      </c>
      <c r="J14" s="16">
        <v>0</v>
      </c>
      <c r="K14" s="16">
        <v>0</v>
      </c>
      <c r="L14" s="17">
        <f t="shared" si="2"/>
        <v>60000</v>
      </c>
      <c r="M14" s="17">
        <v>60000</v>
      </c>
      <c r="N14" s="49">
        <v>60000</v>
      </c>
    </row>
    <row r="15" spans="1:14" s="2" customFormat="1" ht="21" customHeight="1" x14ac:dyDescent="0.45">
      <c r="A15" s="37"/>
      <c r="B15" s="38" t="s">
        <v>196</v>
      </c>
      <c r="C15" s="51"/>
      <c r="D15" s="40"/>
      <c r="E15" s="41"/>
      <c r="F15" s="41"/>
      <c r="G15" s="41"/>
      <c r="H15" s="52">
        <f>SUM(H16:H17)</f>
        <v>258699</v>
      </c>
      <c r="I15" s="52">
        <f t="shared" ref="I15:M15" si="5">SUM(I16:I17)</f>
        <v>0</v>
      </c>
      <c r="J15" s="52">
        <f t="shared" si="5"/>
        <v>0</v>
      </c>
      <c r="K15" s="52">
        <f t="shared" si="5"/>
        <v>0</v>
      </c>
      <c r="L15" s="53">
        <f t="shared" si="5"/>
        <v>258699</v>
      </c>
      <c r="M15" s="43">
        <f t="shared" si="5"/>
        <v>258699</v>
      </c>
      <c r="N15" s="44">
        <f t="shared" ref="N15" si="6">SUM(N16:N17)</f>
        <v>159719</v>
      </c>
    </row>
    <row r="16" spans="1:14" s="2" customFormat="1" ht="34.799999999999997" customHeight="1" x14ac:dyDescent="0.45">
      <c r="A16" s="45"/>
      <c r="B16" s="46"/>
      <c r="C16" s="20" t="s">
        <v>59</v>
      </c>
      <c r="D16" s="47" t="s">
        <v>15</v>
      </c>
      <c r="E16" s="7" t="s">
        <v>16</v>
      </c>
      <c r="F16" s="7" t="s">
        <v>58</v>
      </c>
      <c r="G16" s="7" t="s">
        <v>208</v>
      </c>
      <c r="H16" s="15">
        <v>98699</v>
      </c>
      <c r="I16" s="15">
        <v>0</v>
      </c>
      <c r="J16" s="15">
        <v>0</v>
      </c>
      <c r="K16" s="15">
        <v>0</v>
      </c>
      <c r="L16" s="18">
        <f t="shared" si="2"/>
        <v>98699</v>
      </c>
      <c r="M16" s="18">
        <v>98699</v>
      </c>
      <c r="N16" s="48">
        <v>98699</v>
      </c>
    </row>
    <row r="17" spans="1:14" s="2" customFormat="1" ht="34.799999999999997" customHeight="1" x14ac:dyDescent="0.45">
      <c r="A17" s="55"/>
      <c r="B17" s="56"/>
      <c r="C17" s="20" t="s">
        <v>141</v>
      </c>
      <c r="D17" s="47" t="s">
        <v>26</v>
      </c>
      <c r="E17" s="7" t="s">
        <v>142</v>
      </c>
      <c r="F17" s="7" t="s">
        <v>151</v>
      </c>
      <c r="G17" s="7" t="s">
        <v>152</v>
      </c>
      <c r="H17" s="15">
        <v>160000</v>
      </c>
      <c r="I17" s="15">
        <v>0</v>
      </c>
      <c r="J17" s="15">
        <v>0</v>
      </c>
      <c r="K17" s="15">
        <v>0</v>
      </c>
      <c r="L17" s="18">
        <f t="shared" si="2"/>
        <v>160000</v>
      </c>
      <c r="M17" s="18">
        <v>160000</v>
      </c>
      <c r="N17" s="49">
        <v>61020</v>
      </c>
    </row>
    <row r="18" spans="1:14" s="2" customFormat="1" ht="21" customHeight="1" x14ac:dyDescent="0.45">
      <c r="A18" s="37"/>
      <c r="B18" s="38" t="s">
        <v>197</v>
      </c>
      <c r="C18" s="51"/>
      <c r="D18" s="40"/>
      <c r="E18" s="41"/>
      <c r="F18" s="41"/>
      <c r="G18" s="41"/>
      <c r="H18" s="52">
        <f t="shared" ref="H18:M18" si="7">SUM(H19:H30)</f>
        <v>2368536</v>
      </c>
      <c r="I18" s="52">
        <f t="shared" si="7"/>
        <v>0</v>
      </c>
      <c r="J18" s="52">
        <f t="shared" si="7"/>
        <v>0</v>
      </c>
      <c r="K18" s="52">
        <f t="shared" si="7"/>
        <v>0</v>
      </c>
      <c r="L18" s="53">
        <f t="shared" si="7"/>
        <v>2368536</v>
      </c>
      <c r="M18" s="43">
        <f t="shared" si="7"/>
        <v>2368536</v>
      </c>
      <c r="N18" s="44">
        <f>SUM(N19:N30)</f>
        <v>2363279</v>
      </c>
    </row>
    <row r="19" spans="1:14" s="2" customFormat="1" ht="34.799999999999997" customHeight="1" x14ac:dyDescent="0.45">
      <c r="A19" s="45"/>
      <c r="B19" s="21"/>
      <c r="C19" s="19" t="s">
        <v>170</v>
      </c>
      <c r="D19" s="47" t="s">
        <v>15</v>
      </c>
      <c r="E19" s="7" t="s">
        <v>175</v>
      </c>
      <c r="F19" s="7" t="s">
        <v>209</v>
      </c>
      <c r="G19" s="7" t="s">
        <v>176</v>
      </c>
      <c r="H19" s="16">
        <v>432295</v>
      </c>
      <c r="I19" s="16">
        <v>0</v>
      </c>
      <c r="J19" s="16">
        <v>0</v>
      </c>
      <c r="K19" s="16">
        <v>0</v>
      </c>
      <c r="L19" s="17">
        <f t="shared" si="2"/>
        <v>432295</v>
      </c>
      <c r="M19" s="17">
        <f>H19-I19-K19</f>
        <v>432295</v>
      </c>
      <c r="N19" s="49">
        <v>432295</v>
      </c>
    </row>
    <row r="20" spans="1:14" s="2" customFormat="1" ht="34.799999999999997" customHeight="1" x14ac:dyDescent="0.45">
      <c r="A20" s="45"/>
      <c r="B20" s="21"/>
      <c r="C20" s="19" t="s">
        <v>36</v>
      </c>
      <c r="D20" s="47" t="s">
        <v>15</v>
      </c>
      <c r="E20" s="7" t="s">
        <v>16</v>
      </c>
      <c r="F20" s="7" t="s">
        <v>27</v>
      </c>
      <c r="G20" s="7" t="s">
        <v>37</v>
      </c>
      <c r="H20" s="16">
        <v>264484</v>
      </c>
      <c r="I20" s="16">
        <v>0</v>
      </c>
      <c r="J20" s="16">
        <v>0</v>
      </c>
      <c r="K20" s="16">
        <v>0</v>
      </c>
      <c r="L20" s="17">
        <f t="shared" si="2"/>
        <v>264484</v>
      </c>
      <c r="M20" s="17">
        <v>264484</v>
      </c>
      <c r="N20" s="49">
        <v>264484</v>
      </c>
    </row>
    <row r="21" spans="1:14" s="2" customFormat="1" ht="34.799999999999997" customHeight="1" x14ac:dyDescent="0.45">
      <c r="A21" s="45"/>
      <c r="B21" s="21"/>
      <c r="C21" s="19" t="s">
        <v>168</v>
      </c>
      <c r="D21" s="47" t="s">
        <v>15</v>
      </c>
      <c r="E21" s="7" t="s">
        <v>171</v>
      </c>
      <c r="F21" s="7" t="s">
        <v>172</v>
      </c>
      <c r="G21" s="7" t="s">
        <v>173</v>
      </c>
      <c r="H21" s="16">
        <v>191848</v>
      </c>
      <c r="I21" s="16">
        <v>0</v>
      </c>
      <c r="J21" s="16">
        <v>0</v>
      </c>
      <c r="K21" s="16">
        <v>0</v>
      </c>
      <c r="L21" s="17">
        <v>191848</v>
      </c>
      <c r="M21" s="17">
        <v>191848</v>
      </c>
      <c r="N21" s="57">
        <v>191848</v>
      </c>
    </row>
    <row r="22" spans="1:14" s="2" customFormat="1" ht="34.799999999999997" customHeight="1" x14ac:dyDescent="0.45">
      <c r="A22" s="45"/>
      <c r="B22" s="21"/>
      <c r="C22" s="19" t="s">
        <v>42</v>
      </c>
      <c r="D22" s="47" t="s">
        <v>15</v>
      </c>
      <c r="E22" s="7" t="s">
        <v>16</v>
      </c>
      <c r="F22" s="7" t="s">
        <v>27</v>
      </c>
      <c r="G22" s="7" t="s">
        <v>210</v>
      </c>
      <c r="H22" s="16">
        <v>96000</v>
      </c>
      <c r="I22" s="16">
        <v>0</v>
      </c>
      <c r="J22" s="16">
        <v>0</v>
      </c>
      <c r="K22" s="16">
        <v>0</v>
      </c>
      <c r="L22" s="17">
        <f t="shared" ref="L22:L30" si="8">H22-I22-J22-K22</f>
        <v>96000</v>
      </c>
      <c r="M22" s="16">
        <v>96000</v>
      </c>
      <c r="N22" s="49">
        <v>96000</v>
      </c>
    </row>
    <row r="23" spans="1:14" s="2" customFormat="1" ht="34.799999999999997" customHeight="1" x14ac:dyDescent="0.45">
      <c r="A23" s="45"/>
      <c r="B23" s="21"/>
      <c r="C23" s="19" t="s">
        <v>177</v>
      </c>
      <c r="D23" s="47" t="s">
        <v>15</v>
      </c>
      <c r="E23" s="7" t="s">
        <v>178</v>
      </c>
      <c r="F23" s="7" t="s">
        <v>179</v>
      </c>
      <c r="G23" s="7" t="s">
        <v>182</v>
      </c>
      <c r="H23" s="16">
        <f>69713+2057</f>
        <v>71770</v>
      </c>
      <c r="I23" s="16">
        <v>0</v>
      </c>
      <c r="J23" s="16">
        <v>0</v>
      </c>
      <c r="K23" s="16">
        <v>0</v>
      </c>
      <c r="L23" s="17">
        <f t="shared" si="8"/>
        <v>71770</v>
      </c>
      <c r="M23" s="17">
        <v>71770</v>
      </c>
      <c r="N23" s="49">
        <v>69713</v>
      </c>
    </row>
    <row r="24" spans="1:14" s="2" customFormat="1" ht="34.799999999999997" customHeight="1" x14ac:dyDescent="0.45">
      <c r="A24" s="45"/>
      <c r="B24" s="21"/>
      <c r="C24" s="19" t="s">
        <v>40</v>
      </c>
      <c r="D24" s="47" t="s">
        <v>15</v>
      </c>
      <c r="E24" s="7" t="s">
        <v>16</v>
      </c>
      <c r="F24" s="7" t="s">
        <v>27</v>
      </c>
      <c r="G24" s="7" t="s">
        <v>41</v>
      </c>
      <c r="H24" s="16">
        <v>54000</v>
      </c>
      <c r="I24" s="16">
        <v>0</v>
      </c>
      <c r="J24" s="16">
        <v>0</v>
      </c>
      <c r="K24" s="16">
        <v>0</v>
      </c>
      <c r="L24" s="17">
        <f t="shared" si="8"/>
        <v>54000</v>
      </c>
      <c r="M24" s="17">
        <v>54000</v>
      </c>
      <c r="N24" s="49">
        <v>54000</v>
      </c>
    </row>
    <row r="25" spans="1:14" s="2" customFormat="1" ht="34.799999999999997" customHeight="1" x14ac:dyDescent="0.45">
      <c r="A25" s="45"/>
      <c r="B25" s="21"/>
      <c r="C25" s="19" t="s">
        <v>19</v>
      </c>
      <c r="D25" s="47" t="s">
        <v>15</v>
      </c>
      <c r="E25" s="7" t="s">
        <v>20</v>
      </c>
      <c r="F25" s="7" t="s">
        <v>21</v>
      </c>
      <c r="G25" s="7" t="s">
        <v>22</v>
      </c>
      <c r="H25" s="16">
        <v>1221</v>
      </c>
      <c r="I25" s="16">
        <v>0</v>
      </c>
      <c r="J25" s="16">
        <v>0</v>
      </c>
      <c r="K25" s="16">
        <v>0</v>
      </c>
      <c r="L25" s="17">
        <f t="shared" si="8"/>
        <v>1221</v>
      </c>
      <c r="M25" s="16">
        <v>1221</v>
      </c>
      <c r="N25" s="49">
        <v>1221</v>
      </c>
    </row>
    <row r="26" spans="1:14" s="2" customFormat="1" ht="34.799999999999997" customHeight="1" x14ac:dyDescent="0.45">
      <c r="A26" s="45"/>
      <c r="B26" s="21"/>
      <c r="C26" s="19" t="s">
        <v>144</v>
      </c>
      <c r="D26" s="47" t="s">
        <v>83</v>
      </c>
      <c r="E26" s="7" t="s">
        <v>154</v>
      </c>
      <c r="F26" s="7" t="s">
        <v>155</v>
      </c>
      <c r="G26" s="7" t="s">
        <v>156</v>
      </c>
      <c r="H26" s="15">
        <v>102121</v>
      </c>
      <c r="I26" s="15">
        <v>0</v>
      </c>
      <c r="J26" s="15">
        <v>0</v>
      </c>
      <c r="K26" s="15">
        <v>0</v>
      </c>
      <c r="L26" s="18">
        <f>H26-I26-J26-K26</f>
        <v>102121</v>
      </c>
      <c r="M26" s="18">
        <v>102121</v>
      </c>
      <c r="N26" s="48">
        <v>102121</v>
      </c>
    </row>
    <row r="27" spans="1:14" s="2" customFormat="1" ht="34.799999999999997" customHeight="1" x14ac:dyDescent="0.45">
      <c r="A27" s="45"/>
      <c r="B27" s="21"/>
      <c r="C27" s="19" t="s">
        <v>192</v>
      </c>
      <c r="D27" s="47" t="s">
        <v>83</v>
      </c>
      <c r="E27" s="7" t="s">
        <v>148</v>
      </c>
      <c r="F27" s="7" t="s">
        <v>149</v>
      </c>
      <c r="G27" s="7" t="s">
        <v>150</v>
      </c>
      <c r="H27" s="15">
        <v>15000</v>
      </c>
      <c r="I27" s="15">
        <v>0</v>
      </c>
      <c r="J27" s="15">
        <v>0</v>
      </c>
      <c r="K27" s="15">
        <v>0</v>
      </c>
      <c r="L27" s="18">
        <f>H27-I27-J27-K27</f>
        <v>15000</v>
      </c>
      <c r="M27" s="18">
        <v>15000</v>
      </c>
      <c r="N27" s="48">
        <v>15000</v>
      </c>
    </row>
    <row r="28" spans="1:14" s="2" customFormat="1" ht="34.799999999999997" customHeight="1" x14ac:dyDescent="0.45">
      <c r="A28" s="45"/>
      <c r="B28" s="21"/>
      <c r="C28" s="19" t="s">
        <v>47</v>
      </c>
      <c r="D28" s="47" t="s">
        <v>26</v>
      </c>
      <c r="E28" s="7" t="s">
        <v>16</v>
      </c>
      <c r="F28" s="7" t="s">
        <v>27</v>
      </c>
      <c r="G28" s="7" t="s">
        <v>211</v>
      </c>
      <c r="H28" s="16">
        <v>1000000</v>
      </c>
      <c r="I28" s="16">
        <v>0</v>
      </c>
      <c r="J28" s="16">
        <v>0</v>
      </c>
      <c r="K28" s="16">
        <v>0</v>
      </c>
      <c r="L28" s="17">
        <f t="shared" si="8"/>
        <v>1000000</v>
      </c>
      <c r="M28" s="17">
        <v>1000000</v>
      </c>
      <c r="N28" s="49">
        <v>1000000</v>
      </c>
    </row>
    <row r="29" spans="1:14" s="2" customFormat="1" ht="34.799999999999997" customHeight="1" x14ac:dyDescent="0.45">
      <c r="A29" s="45"/>
      <c r="B29" s="21"/>
      <c r="C29" s="19" t="s">
        <v>124</v>
      </c>
      <c r="D29" s="47" t="s">
        <v>26</v>
      </c>
      <c r="E29" s="7" t="s">
        <v>126</v>
      </c>
      <c r="F29" s="7" t="s">
        <v>127</v>
      </c>
      <c r="G29" s="7" t="s">
        <v>128</v>
      </c>
      <c r="H29" s="16">
        <f>97945+3200</f>
        <v>101145</v>
      </c>
      <c r="I29" s="16">
        <v>0</v>
      </c>
      <c r="J29" s="16">
        <v>0</v>
      </c>
      <c r="K29" s="16">
        <v>0</v>
      </c>
      <c r="L29" s="16">
        <f t="shared" si="8"/>
        <v>101145</v>
      </c>
      <c r="M29" s="17">
        <v>101145</v>
      </c>
      <c r="N29" s="49">
        <v>97945</v>
      </c>
    </row>
    <row r="30" spans="1:14" s="2" customFormat="1" ht="34.799999999999997" customHeight="1" x14ac:dyDescent="0.45">
      <c r="A30" s="58"/>
      <c r="B30" s="50"/>
      <c r="C30" s="19" t="s">
        <v>174</v>
      </c>
      <c r="D30" s="47" t="s">
        <v>26</v>
      </c>
      <c r="E30" s="7" t="s">
        <v>178</v>
      </c>
      <c r="F30" s="7" t="s">
        <v>179</v>
      </c>
      <c r="G30" s="7" t="s">
        <v>180</v>
      </c>
      <c r="H30" s="16">
        <v>38652</v>
      </c>
      <c r="I30" s="16">
        <v>0</v>
      </c>
      <c r="J30" s="16">
        <v>0</v>
      </c>
      <c r="K30" s="16">
        <v>0</v>
      </c>
      <c r="L30" s="16">
        <f t="shared" si="8"/>
        <v>38652</v>
      </c>
      <c r="M30" s="17">
        <v>38652</v>
      </c>
      <c r="N30" s="49">
        <v>38652</v>
      </c>
    </row>
    <row r="31" spans="1:14" s="2" customFormat="1" ht="21" customHeight="1" x14ac:dyDescent="0.45">
      <c r="A31" s="59" t="s">
        <v>198</v>
      </c>
      <c r="B31" s="60"/>
      <c r="C31" s="61"/>
      <c r="D31" s="62"/>
      <c r="E31" s="63"/>
      <c r="F31" s="63"/>
      <c r="G31" s="63"/>
      <c r="H31" s="64">
        <f t="shared" ref="H31:N31" si="9">SUM(H32,H48,H64,H86,H89)</f>
        <v>5111191</v>
      </c>
      <c r="I31" s="64">
        <f t="shared" si="9"/>
        <v>49534</v>
      </c>
      <c r="J31" s="64">
        <f t="shared" si="9"/>
        <v>0</v>
      </c>
      <c r="K31" s="64">
        <f t="shared" si="9"/>
        <v>47463</v>
      </c>
      <c r="L31" s="65">
        <f t="shared" si="9"/>
        <v>5014194</v>
      </c>
      <c r="M31" s="65">
        <f t="shared" si="9"/>
        <v>4890462</v>
      </c>
      <c r="N31" s="66">
        <f t="shared" si="9"/>
        <v>4653821</v>
      </c>
    </row>
    <row r="32" spans="1:14" s="2" customFormat="1" ht="21" customHeight="1" x14ac:dyDescent="0.45">
      <c r="A32" s="67"/>
      <c r="B32" s="68" t="s">
        <v>199</v>
      </c>
      <c r="C32" s="51"/>
      <c r="D32" s="40"/>
      <c r="E32" s="41"/>
      <c r="F32" s="41"/>
      <c r="G32" s="41"/>
      <c r="H32" s="42">
        <f t="shared" ref="H32:M32" si="10">SUM(H33:H47)</f>
        <v>712092</v>
      </c>
      <c r="I32" s="42">
        <f t="shared" si="10"/>
        <v>0</v>
      </c>
      <c r="J32" s="42">
        <f t="shared" si="10"/>
        <v>0</v>
      </c>
      <c r="K32" s="42">
        <f t="shared" si="10"/>
        <v>0</v>
      </c>
      <c r="L32" s="43">
        <f t="shared" si="10"/>
        <v>712092</v>
      </c>
      <c r="M32" s="43">
        <f t="shared" si="10"/>
        <v>698240</v>
      </c>
      <c r="N32" s="44">
        <f>SUM(N33:N47)</f>
        <v>698240</v>
      </c>
    </row>
    <row r="33" spans="1:14" s="2" customFormat="1" ht="34.799999999999997" customHeight="1" x14ac:dyDescent="0.45">
      <c r="A33" s="10"/>
      <c r="B33" s="21"/>
      <c r="C33" s="19" t="s">
        <v>43</v>
      </c>
      <c r="D33" s="47" t="s">
        <v>15</v>
      </c>
      <c r="E33" s="7" t="s">
        <v>16</v>
      </c>
      <c r="F33" s="7" t="s">
        <v>27</v>
      </c>
      <c r="G33" s="7" t="s">
        <v>212</v>
      </c>
      <c r="H33" s="16">
        <v>141050</v>
      </c>
      <c r="I33" s="16">
        <v>0</v>
      </c>
      <c r="J33" s="16">
        <v>0</v>
      </c>
      <c r="K33" s="16">
        <v>0</v>
      </c>
      <c r="L33" s="17">
        <f t="shared" ref="L33:L46" si="11">H33-I33-J33-K33</f>
        <v>141050</v>
      </c>
      <c r="M33" s="17">
        <v>141050</v>
      </c>
      <c r="N33" s="48">
        <v>141050</v>
      </c>
    </row>
    <row r="34" spans="1:14" s="2" customFormat="1" ht="34.799999999999997" customHeight="1" x14ac:dyDescent="0.45">
      <c r="A34" s="10"/>
      <c r="B34" s="21"/>
      <c r="C34" s="19" t="s">
        <v>113</v>
      </c>
      <c r="D34" s="47" t="s">
        <v>15</v>
      </c>
      <c r="E34" s="7" t="s">
        <v>108</v>
      </c>
      <c r="F34" s="7" t="s">
        <v>114</v>
      </c>
      <c r="G34" s="7" t="s">
        <v>115</v>
      </c>
      <c r="H34" s="15">
        <v>67238</v>
      </c>
      <c r="I34" s="15">
        <v>0</v>
      </c>
      <c r="J34" s="15">
        <v>0</v>
      </c>
      <c r="K34" s="15">
        <v>0</v>
      </c>
      <c r="L34" s="18">
        <f t="shared" si="11"/>
        <v>67238</v>
      </c>
      <c r="M34" s="18">
        <v>67238</v>
      </c>
      <c r="N34" s="48">
        <v>67238</v>
      </c>
    </row>
    <row r="35" spans="1:14" s="2" customFormat="1" ht="34.799999999999997" customHeight="1" x14ac:dyDescent="0.45">
      <c r="A35" s="10"/>
      <c r="B35" s="21"/>
      <c r="C35" s="19" t="s">
        <v>38</v>
      </c>
      <c r="D35" s="47" t="s">
        <v>15</v>
      </c>
      <c r="E35" s="7" t="s">
        <v>16</v>
      </c>
      <c r="F35" s="7" t="s">
        <v>27</v>
      </c>
      <c r="G35" s="7" t="s">
        <v>39</v>
      </c>
      <c r="H35" s="16">
        <v>59135</v>
      </c>
      <c r="I35" s="16">
        <v>0</v>
      </c>
      <c r="J35" s="16">
        <v>0</v>
      </c>
      <c r="K35" s="16">
        <v>0</v>
      </c>
      <c r="L35" s="17">
        <f t="shared" si="11"/>
        <v>59135</v>
      </c>
      <c r="M35" s="17">
        <v>59135</v>
      </c>
      <c r="N35" s="48">
        <v>59135</v>
      </c>
    </row>
    <row r="36" spans="1:14" s="2" customFormat="1" ht="34.799999999999997" customHeight="1" x14ac:dyDescent="0.45">
      <c r="A36" s="10"/>
      <c r="B36" s="21"/>
      <c r="C36" s="19" t="s">
        <v>44</v>
      </c>
      <c r="D36" s="47" t="s">
        <v>15</v>
      </c>
      <c r="E36" s="7" t="s">
        <v>16</v>
      </c>
      <c r="F36" s="7" t="s">
        <v>27</v>
      </c>
      <c r="G36" s="7" t="s">
        <v>213</v>
      </c>
      <c r="H36" s="16">
        <v>28820</v>
      </c>
      <c r="I36" s="16">
        <v>0</v>
      </c>
      <c r="J36" s="16">
        <v>0</v>
      </c>
      <c r="K36" s="16">
        <v>0</v>
      </c>
      <c r="L36" s="17">
        <f>H36-I36-J36-K36</f>
        <v>28820</v>
      </c>
      <c r="M36" s="17">
        <v>28820</v>
      </c>
      <c r="N36" s="48">
        <v>28820</v>
      </c>
    </row>
    <row r="37" spans="1:14" s="2" customFormat="1" ht="34.799999999999997" customHeight="1" x14ac:dyDescent="0.45">
      <c r="A37" s="10"/>
      <c r="B37" s="21"/>
      <c r="C37" s="19" t="s">
        <v>68</v>
      </c>
      <c r="D37" s="47" t="s">
        <v>15</v>
      </c>
      <c r="E37" s="7" t="s">
        <v>16</v>
      </c>
      <c r="F37" s="7" t="s">
        <v>69</v>
      </c>
      <c r="G37" s="7" t="s">
        <v>70</v>
      </c>
      <c r="H37" s="16">
        <v>33542</v>
      </c>
      <c r="I37" s="16">
        <v>0</v>
      </c>
      <c r="J37" s="16">
        <v>0</v>
      </c>
      <c r="K37" s="16">
        <v>0</v>
      </c>
      <c r="L37" s="17">
        <f>H37-I37-J37-K37</f>
        <v>33542</v>
      </c>
      <c r="M37" s="17">
        <v>19690</v>
      </c>
      <c r="N37" s="48">
        <v>19690</v>
      </c>
    </row>
    <row r="38" spans="1:14" s="2" customFormat="1" ht="34.799999999999997" customHeight="1" x14ac:dyDescent="0.45">
      <c r="A38" s="10"/>
      <c r="B38" s="21"/>
      <c r="C38" s="19" t="s">
        <v>107</v>
      </c>
      <c r="D38" s="47" t="s">
        <v>15</v>
      </c>
      <c r="E38" s="7" t="s">
        <v>108</v>
      </c>
      <c r="F38" s="7" t="s">
        <v>109</v>
      </c>
      <c r="G38" s="7" t="s">
        <v>214</v>
      </c>
      <c r="H38" s="15">
        <v>16900</v>
      </c>
      <c r="I38" s="15">
        <v>0</v>
      </c>
      <c r="J38" s="15">
        <v>0</v>
      </c>
      <c r="K38" s="15">
        <v>0</v>
      </c>
      <c r="L38" s="18">
        <f>H38-I38-J38-K38</f>
        <v>16900</v>
      </c>
      <c r="M38" s="18">
        <v>16900</v>
      </c>
      <c r="N38" s="48">
        <v>16900</v>
      </c>
    </row>
    <row r="39" spans="1:14" s="2" customFormat="1" ht="34.799999999999997" customHeight="1" x14ac:dyDescent="0.45">
      <c r="A39" s="10"/>
      <c r="B39" s="21"/>
      <c r="C39" s="19" t="s">
        <v>32</v>
      </c>
      <c r="D39" s="47" t="s">
        <v>15</v>
      </c>
      <c r="E39" s="7" t="s">
        <v>16</v>
      </c>
      <c r="F39" s="7" t="s">
        <v>27</v>
      </c>
      <c r="G39" s="7" t="s">
        <v>215</v>
      </c>
      <c r="H39" s="16">
        <v>12476</v>
      </c>
      <c r="I39" s="16">
        <v>0</v>
      </c>
      <c r="J39" s="16">
        <v>0</v>
      </c>
      <c r="K39" s="16">
        <v>0</v>
      </c>
      <c r="L39" s="17">
        <f t="shared" si="11"/>
        <v>12476</v>
      </c>
      <c r="M39" s="17">
        <v>12476</v>
      </c>
      <c r="N39" s="48">
        <v>12476</v>
      </c>
    </row>
    <row r="40" spans="1:14" s="2" customFormat="1" ht="34.799999999999997" customHeight="1" x14ac:dyDescent="0.45">
      <c r="A40" s="10"/>
      <c r="B40" s="21"/>
      <c r="C40" s="19" t="s">
        <v>111</v>
      </c>
      <c r="D40" s="47" t="s">
        <v>15</v>
      </c>
      <c r="E40" s="7" t="s">
        <v>108</v>
      </c>
      <c r="F40" s="7" t="s">
        <v>112</v>
      </c>
      <c r="G40" s="7" t="s">
        <v>216</v>
      </c>
      <c r="H40" s="15">
        <v>9601</v>
      </c>
      <c r="I40" s="15">
        <v>0</v>
      </c>
      <c r="J40" s="15">
        <v>0</v>
      </c>
      <c r="K40" s="15">
        <v>0</v>
      </c>
      <c r="L40" s="18">
        <f t="shared" si="11"/>
        <v>9601</v>
      </c>
      <c r="M40" s="18">
        <v>9601</v>
      </c>
      <c r="N40" s="48">
        <v>9601</v>
      </c>
    </row>
    <row r="41" spans="1:14" s="2" customFormat="1" ht="34.799999999999997" customHeight="1" x14ac:dyDescent="0.45">
      <c r="A41" s="10"/>
      <c r="B41" s="21"/>
      <c r="C41" s="19" t="s">
        <v>183</v>
      </c>
      <c r="D41" s="47" t="s">
        <v>15</v>
      </c>
      <c r="E41" s="7" t="s">
        <v>186</v>
      </c>
      <c r="F41" s="7" t="s">
        <v>187</v>
      </c>
      <c r="G41" s="7" t="s">
        <v>188</v>
      </c>
      <c r="H41" s="15">
        <v>6042</v>
      </c>
      <c r="I41" s="15">
        <v>0</v>
      </c>
      <c r="J41" s="15">
        <v>0</v>
      </c>
      <c r="K41" s="15">
        <v>0</v>
      </c>
      <c r="L41" s="18">
        <f t="shared" si="11"/>
        <v>6042</v>
      </c>
      <c r="M41" s="18">
        <v>6042</v>
      </c>
      <c r="N41" s="48">
        <v>6042</v>
      </c>
    </row>
    <row r="42" spans="1:14" s="2" customFormat="1" ht="34.799999999999997" customHeight="1" x14ac:dyDescent="0.45">
      <c r="A42" s="10"/>
      <c r="B42" s="21"/>
      <c r="C42" s="19" t="s">
        <v>34</v>
      </c>
      <c r="D42" s="47" t="s">
        <v>15</v>
      </c>
      <c r="E42" s="7" t="s">
        <v>16</v>
      </c>
      <c r="F42" s="7" t="s">
        <v>27</v>
      </c>
      <c r="G42" s="7" t="s">
        <v>35</v>
      </c>
      <c r="H42" s="16">
        <v>5216</v>
      </c>
      <c r="I42" s="16">
        <v>0</v>
      </c>
      <c r="J42" s="16">
        <v>0</v>
      </c>
      <c r="K42" s="16">
        <v>0</v>
      </c>
      <c r="L42" s="17">
        <f t="shared" si="11"/>
        <v>5216</v>
      </c>
      <c r="M42" s="17">
        <v>5216</v>
      </c>
      <c r="N42" s="48">
        <v>5216</v>
      </c>
    </row>
    <row r="43" spans="1:14" s="2" customFormat="1" ht="34.799999999999997" customHeight="1" x14ac:dyDescent="0.45">
      <c r="A43" s="10"/>
      <c r="B43" s="21"/>
      <c r="C43" s="19" t="s">
        <v>110</v>
      </c>
      <c r="D43" s="47" t="s">
        <v>15</v>
      </c>
      <c r="E43" s="7" t="s">
        <v>108</v>
      </c>
      <c r="F43" s="7" t="s">
        <v>109</v>
      </c>
      <c r="G43" s="7" t="s">
        <v>217</v>
      </c>
      <c r="H43" s="16">
        <v>5000</v>
      </c>
      <c r="I43" s="15">
        <v>0</v>
      </c>
      <c r="J43" s="15">
        <v>0</v>
      </c>
      <c r="K43" s="15">
        <v>0</v>
      </c>
      <c r="L43" s="17">
        <f>H43-I43-J43-K43</f>
        <v>5000</v>
      </c>
      <c r="M43" s="17">
        <v>5000</v>
      </c>
      <c r="N43" s="49">
        <v>5000</v>
      </c>
    </row>
    <row r="44" spans="1:14" s="2" customFormat="1" ht="34.799999999999997" customHeight="1" x14ac:dyDescent="0.45">
      <c r="A44" s="10"/>
      <c r="B44" s="21"/>
      <c r="C44" s="19" t="s">
        <v>103</v>
      </c>
      <c r="D44" s="47" t="s">
        <v>83</v>
      </c>
      <c r="E44" s="7" t="s">
        <v>104</v>
      </c>
      <c r="F44" s="7" t="s">
        <v>105</v>
      </c>
      <c r="G44" s="7" t="s">
        <v>106</v>
      </c>
      <c r="H44" s="15">
        <v>2295</v>
      </c>
      <c r="I44" s="15">
        <v>0</v>
      </c>
      <c r="J44" s="15">
        <v>0</v>
      </c>
      <c r="K44" s="15">
        <v>0</v>
      </c>
      <c r="L44" s="18">
        <f>H44-I44-J44-K44</f>
        <v>2295</v>
      </c>
      <c r="M44" s="18">
        <v>2295</v>
      </c>
      <c r="N44" s="48">
        <v>2295</v>
      </c>
    </row>
    <row r="45" spans="1:14" s="2" customFormat="1" ht="34.799999999999997" customHeight="1" x14ac:dyDescent="0.45">
      <c r="A45" s="10"/>
      <c r="B45" s="21"/>
      <c r="C45" s="19" t="s">
        <v>45</v>
      </c>
      <c r="D45" s="47" t="s">
        <v>26</v>
      </c>
      <c r="E45" s="7" t="s">
        <v>16</v>
      </c>
      <c r="F45" s="7" t="s">
        <v>27</v>
      </c>
      <c r="G45" s="7" t="s">
        <v>46</v>
      </c>
      <c r="H45" s="16">
        <v>291395</v>
      </c>
      <c r="I45" s="16">
        <v>0</v>
      </c>
      <c r="J45" s="16">
        <v>0</v>
      </c>
      <c r="K45" s="16">
        <v>0</v>
      </c>
      <c r="L45" s="17">
        <f t="shared" si="11"/>
        <v>291395</v>
      </c>
      <c r="M45" s="17">
        <v>291395</v>
      </c>
      <c r="N45" s="48">
        <v>291395</v>
      </c>
    </row>
    <row r="46" spans="1:14" s="2" customFormat="1" ht="34.799999999999997" customHeight="1" x14ac:dyDescent="0.45">
      <c r="A46" s="10"/>
      <c r="B46" s="21"/>
      <c r="C46" s="19" t="s">
        <v>76</v>
      </c>
      <c r="D46" s="47" t="s">
        <v>26</v>
      </c>
      <c r="E46" s="7" t="s">
        <v>20</v>
      </c>
      <c r="F46" s="7" t="s">
        <v>72</v>
      </c>
      <c r="G46" s="7" t="s">
        <v>218</v>
      </c>
      <c r="H46" s="15">
        <v>22162</v>
      </c>
      <c r="I46" s="15">
        <v>0</v>
      </c>
      <c r="J46" s="15">
        <v>0</v>
      </c>
      <c r="K46" s="15">
        <v>0</v>
      </c>
      <c r="L46" s="18">
        <f t="shared" si="11"/>
        <v>22162</v>
      </c>
      <c r="M46" s="18">
        <v>22162</v>
      </c>
      <c r="N46" s="48">
        <v>22162</v>
      </c>
    </row>
    <row r="47" spans="1:14" s="2" customFormat="1" ht="34.799999999999997" customHeight="1" x14ac:dyDescent="0.45">
      <c r="A47" s="10"/>
      <c r="B47" s="50"/>
      <c r="C47" s="19" t="s">
        <v>31</v>
      </c>
      <c r="D47" s="47" t="s">
        <v>26</v>
      </c>
      <c r="E47" s="7" t="s">
        <v>16</v>
      </c>
      <c r="F47" s="7" t="s">
        <v>27</v>
      </c>
      <c r="G47" s="7" t="s">
        <v>219</v>
      </c>
      <c r="H47" s="16">
        <v>11220</v>
      </c>
      <c r="I47" s="16">
        <v>0</v>
      </c>
      <c r="J47" s="16">
        <v>0</v>
      </c>
      <c r="K47" s="16">
        <v>0</v>
      </c>
      <c r="L47" s="17">
        <v>11220</v>
      </c>
      <c r="M47" s="17">
        <v>11220</v>
      </c>
      <c r="N47" s="49">
        <v>11220</v>
      </c>
    </row>
    <row r="48" spans="1:14" s="2" customFormat="1" ht="21" customHeight="1" x14ac:dyDescent="0.45">
      <c r="A48" s="67"/>
      <c r="B48" s="68" t="s">
        <v>200</v>
      </c>
      <c r="C48" s="51"/>
      <c r="D48" s="40"/>
      <c r="E48" s="41"/>
      <c r="F48" s="41"/>
      <c r="G48" s="41"/>
      <c r="H48" s="52">
        <f t="shared" ref="H48:N48" si="12">SUM(H49:H63)</f>
        <v>2141720</v>
      </c>
      <c r="I48" s="52">
        <f t="shared" si="12"/>
        <v>10000</v>
      </c>
      <c r="J48" s="52">
        <f t="shared" si="12"/>
        <v>0</v>
      </c>
      <c r="K48" s="52">
        <f t="shared" si="12"/>
        <v>0</v>
      </c>
      <c r="L48" s="53">
        <f t="shared" si="12"/>
        <v>2131720</v>
      </c>
      <c r="M48" s="43">
        <f t="shared" si="12"/>
        <v>2021840</v>
      </c>
      <c r="N48" s="44">
        <f t="shared" si="12"/>
        <v>2021840</v>
      </c>
    </row>
    <row r="49" spans="1:14" s="2" customFormat="1" ht="34.799999999999997" customHeight="1" x14ac:dyDescent="0.45">
      <c r="A49" s="10"/>
      <c r="B49" s="21"/>
      <c r="C49" s="19" t="s">
        <v>62</v>
      </c>
      <c r="D49" s="47" t="s">
        <v>15</v>
      </c>
      <c r="E49" s="7" t="s">
        <v>16</v>
      </c>
      <c r="F49" s="7" t="s">
        <v>58</v>
      </c>
      <c r="G49" s="7" t="s">
        <v>220</v>
      </c>
      <c r="H49" s="16">
        <v>364751</v>
      </c>
      <c r="I49" s="16">
        <v>0</v>
      </c>
      <c r="J49" s="16">
        <v>0</v>
      </c>
      <c r="K49" s="16">
        <v>0</v>
      </c>
      <c r="L49" s="17">
        <f t="shared" ref="L49:L70" si="13">H49-I49-J49-K49</f>
        <v>364751</v>
      </c>
      <c r="M49" s="17">
        <v>297722</v>
      </c>
      <c r="N49" s="48">
        <v>297722</v>
      </c>
    </row>
    <row r="50" spans="1:14" s="2" customFormat="1" ht="34.799999999999997" customHeight="1" x14ac:dyDescent="0.45">
      <c r="A50" s="10"/>
      <c r="B50" s="21"/>
      <c r="C50" s="19" t="s">
        <v>81</v>
      </c>
      <c r="D50" s="47" t="s">
        <v>15</v>
      </c>
      <c r="E50" s="7" t="s">
        <v>16</v>
      </c>
      <c r="F50" s="7" t="s">
        <v>72</v>
      </c>
      <c r="G50" s="7" t="s">
        <v>221</v>
      </c>
      <c r="H50" s="15">
        <v>200000</v>
      </c>
      <c r="I50" s="15">
        <v>10000</v>
      </c>
      <c r="J50" s="15">
        <v>0</v>
      </c>
      <c r="K50" s="15">
        <v>0</v>
      </c>
      <c r="L50" s="18">
        <f t="shared" si="13"/>
        <v>190000</v>
      </c>
      <c r="M50" s="18">
        <v>190000</v>
      </c>
      <c r="N50" s="49">
        <v>190000</v>
      </c>
    </row>
    <row r="51" spans="1:14" s="2" customFormat="1" ht="34.799999999999997" customHeight="1" x14ac:dyDescent="0.45">
      <c r="A51" s="10"/>
      <c r="B51" s="21"/>
      <c r="C51" s="19" t="s">
        <v>77</v>
      </c>
      <c r="D51" s="47" t="s">
        <v>15</v>
      </c>
      <c r="E51" s="7" t="s">
        <v>16</v>
      </c>
      <c r="F51" s="7" t="s">
        <v>72</v>
      </c>
      <c r="G51" s="7" t="s">
        <v>78</v>
      </c>
      <c r="H51" s="15">
        <v>115471</v>
      </c>
      <c r="I51" s="15">
        <v>0</v>
      </c>
      <c r="J51" s="15">
        <v>0</v>
      </c>
      <c r="K51" s="15">
        <v>0</v>
      </c>
      <c r="L51" s="18">
        <f t="shared" si="13"/>
        <v>115471</v>
      </c>
      <c r="M51" s="18">
        <v>115471</v>
      </c>
      <c r="N51" s="48">
        <v>115471</v>
      </c>
    </row>
    <row r="52" spans="1:14" s="2" customFormat="1" ht="34.799999999999997" customHeight="1" x14ac:dyDescent="0.45">
      <c r="A52" s="10"/>
      <c r="B52" s="21"/>
      <c r="C52" s="19" t="s">
        <v>82</v>
      </c>
      <c r="D52" s="47" t="s">
        <v>15</v>
      </c>
      <c r="E52" s="7" t="s">
        <v>16</v>
      </c>
      <c r="F52" s="7" t="s">
        <v>72</v>
      </c>
      <c r="G52" s="7" t="s">
        <v>222</v>
      </c>
      <c r="H52" s="15">
        <v>70000</v>
      </c>
      <c r="I52" s="15">
        <v>0</v>
      </c>
      <c r="J52" s="15">
        <v>0</v>
      </c>
      <c r="K52" s="15">
        <v>0</v>
      </c>
      <c r="L52" s="18">
        <f t="shared" si="13"/>
        <v>70000</v>
      </c>
      <c r="M52" s="18">
        <v>70000</v>
      </c>
      <c r="N52" s="48">
        <v>70000</v>
      </c>
    </row>
    <row r="53" spans="1:14" s="2" customFormat="1" ht="34.799999999999997" customHeight="1" x14ac:dyDescent="0.45">
      <c r="A53" s="10"/>
      <c r="B53" s="21"/>
      <c r="C53" s="19" t="s">
        <v>79</v>
      </c>
      <c r="D53" s="47" t="s">
        <v>15</v>
      </c>
      <c r="E53" s="7" t="s">
        <v>16</v>
      </c>
      <c r="F53" s="7" t="s">
        <v>72</v>
      </c>
      <c r="G53" s="7" t="s">
        <v>223</v>
      </c>
      <c r="H53" s="15">
        <v>56514</v>
      </c>
      <c r="I53" s="15">
        <v>0</v>
      </c>
      <c r="J53" s="15">
        <v>0</v>
      </c>
      <c r="K53" s="15">
        <v>0</v>
      </c>
      <c r="L53" s="18">
        <f t="shared" si="13"/>
        <v>56514</v>
      </c>
      <c r="M53" s="18">
        <v>13663</v>
      </c>
      <c r="N53" s="48">
        <v>13663</v>
      </c>
    </row>
    <row r="54" spans="1:14" s="2" customFormat="1" ht="34.799999999999997" customHeight="1" x14ac:dyDescent="0.45">
      <c r="A54" s="10"/>
      <c r="B54" s="21"/>
      <c r="C54" s="19" t="s">
        <v>57</v>
      </c>
      <c r="D54" s="47" t="s">
        <v>15</v>
      </c>
      <c r="E54" s="7" t="s">
        <v>16</v>
      </c>
      <c r="F54" s="7" t="s">
        <v>58</v>
      </c>
      <c r="G54" s="7" t="s">
        <v>224</v>
      </c>
      <c r="H54" s="15">
        <v>5442</v>
      </c>
      <c r="I54" s="15">
        <v>0</v>
      </c>
      <c r="J54" s="15">
        <v>0</v>
      </c>
      <c r="K54" s="15">
        <v>0</v>
      </c>
      <c r="L54" s="18">
        <f t="shared" si="13"/>
        <v>5442</v>
      </c>
      <c r="M54" s="18">
        <v>5442</v>
      </c>
      <c r="N54" s="48">
        <v>5442</v>
      </c>
    </row>
    <row r="55" spans="1:14" s="2" customFormat="1" ht="34.799999999999997" customHeight="1" x14ac:dyDescent="0.45">
      <c r="A55" s="10"/>
      <c r="B55" s="21"/>
      <c r="C55" s="19" t="s">
        <v>84</v>
      </c>
      <c r="D55" s="47" t="s">
        <v>83</v>
      </c>
      <c r="E55" s="7" t="s">
        <v>85</v>
      </c>
      <c r="F55" s="7" t="s">
        <v>86</v>
      </c>
      <c r="G55" s="69" t="s">
        <v>225</v>
      </c>
      <c r="H55" s="15">
        <v>90000</v>
      </c>
      <c r="I55" s="15">
        <v>0</v>
      </c>
      <c r="J55" s="15">
        <v>0</v>
      </c>
      <c r="K55" s="15">
        <v>0</v>
      </c>
      <c r="L55" s="15">
        <v>90000</v>
      </c>
      <c r="M55" s="18">
        <v>90000</v>
      </c>
      <c r="N55" s="70">
        <v>90000</v>
      </c>
    </row>
    <row r="56" spans="1:14" s="2" customFormat="1" ht="34.799999999999997" customHeight="1" x14ac:dyDescent="0.45">
      <c r="A56" s="10"/>
      <c r="B56" s="21"/>
      <c r="C56" s="19" t="s">
        <v>92</v>
      </c>
      <c r="D56" s="47" t="s">
        <v>83</v>
      </c>
      <c r="E56" s="7" t="s">
        <v>93</v>
      </c>
      <c r="F56" s="7" t="s">
        <v>94</v>
      </c>
      <c r="G56" s="7" t="s">
        <v>226</v>
      </c>
      <c r="H56" s="15">
        <v>23098</v>
      </c>
      <c r="I56" s="15">
        <v>0</v>
      </c>
      <c r="J56" s="15">
        <v>0</v>
      </c>
      <c r="K56" s="15">
        <v>0</v>
      </c>
      <c r="L56" s="18">
        <f>H56-I56-J56-K56</f>
        <v>23098</v>
      </c>
      <c r="M56" s="18">
        <v>23098</v>
      </c>
      <c r="N56" s="48">
        <v>23098</v>
      </c>
    </row>
    <row r="57" spans="1:14" s="2" customFormat="1" ht="34.799999999999997" customHeight="1" x14ac:dyDescent="0.45">
      <c r="A57" s="10"/>
      <c r="B57" s="21"/>
      <c r="C57" s="19" t="s">
        <v>71</v>
      </c>
      <c r="D57" s="47" t="s">
        <v>26</v>
      </c>
      <c r="E57" s="7" t="s">
        <v>16</v>
      </c>
      <c r="F57" s="7" t="s">
        <v>72</v>
      </c>
      <c r="G57" s="7" t="s">
        <v>73</v>
      </c>
      <c r="H57" s="15">
        <v>350000</v>
      </c>
      <c r="I57" s="15">
        <v>0</v>
      </c>
      <c r="J57" s="15">
        <v>0</v>
      </c>
      <c r="K57" s="15">
        <v>0</v>
      </c>
      <c r="L57" s="18">
        <f t="shared" si="13"/>
        <v>350000</v>
      </c>
      <c r="M57" s="18">
        <v>350000</v>
      </c>
      <c r="N57" s="48">
        <v>350000</v>
      </c>
    </row>
    <row r="58" spans="1:14" s="2" customFormat="1" ht="34.799999999999997" customHeight="1" x14ac:dyDescent="0.45">
      <c r="A58" s="10"/>
      <c r="B58" s="21"/>
      <c r="C58" s="19" t="s">
        <v>63</v>
      </c>
      <c r="D58" s="47" t="s">
        <v>26</v>
      </c>
      <c r="E58" s="7" t="s">
        <v>16</v>
      </c>
      <c r="F58" s="7" t="s">
        <v>58</v>
      </c>
      <c r="G58" s="7" t="s">
        <v>227</v>
      </c>
      <c r="H58" s="16">
        <v>320000</v>
      </c>
      <c r="I58" s="16">
        <v>0</v>
      </c>
      <c r="J58" s="16">
        <v>0</v>
      </c>
      <c r="K58" s="16">
        <v>0</v>
      </c>
      <c r="L58" s="17">
        <f t="shared" si="13"/>
        <v>320000</v>
      </c>
      <c r="M58" s="17">
        <v>320000</v>
      </c>
      <c r="N58" s="49">
        <v>320000</v>
      </c>
    </row>
    <row r="59" spans="1:14" s="2" customFormat="1" ht="34.799999999999997" customHeight="1" x14ac:dyDescent="0.45">
      <c r="A59" s="10"/>
      <c r="B59" s="21"/>
      <c r="C59" s="19" t="s">
        <v>66</v>
      </c>
      <c r="D59" s="47" t="s">
        <v>26</v>
      </c>
      <c r="E59" s="7" t="s">
        <v>16</v>
      </c>
      <c r="F59" s="7" t="s">
        <v>58</v>
      </c>
      <c r="G59" s="7" t="s">
        <v>67</v>
      </c>
      <c r="H59" s="16">
        <v>300000</v>
      </c>
      <c r="I59" s="16">
        <v>0</v>
      </c>
      <c r="J59" s="16">
        <v>0</v>
      </c>
      <c r="K59" s="16">
        <v>0</v>
      </c>
      <c r="L59" s="16">
        <f t="shared" si="13"/>
        <v>300000</v>
      </c>
      <c r="M59" s="17">
        <v>300000</v>
      </c>
      <c r="N59" s="48">
        <v>300000</v>
      </c>
    </row>
    <row r="60" spans="1:14" s="2" customFormat="1" ht="34.799999999999997" customHeight="1" x14ac:dyDescent="0.45">
      <c r="A60" s="10"/>
      <c r="B60" s="21"/>
      <c r="C60" s="19" t="s">
        <v>74</v>
      </c>
      <c r="D60" s="47" t="s">
        <v>26</v>
      </c>
      <c r="E60" s="7" t="s">
        <v>20</v>
      </c>
      <c r="F60" s="7" t="s">
        <v>72</v>
      </c>
      <c r="G60" s="7" t="s">
        <v>75</v>
      </c>
      <c r="H60" s="15">
        <v>144000</v>
      </c>
      <c r="I60" s="15">
        <v>0</v>
      </c>
      <c r="J60" s="15">
        <v>0</v>
      </c>
      <c r="K60" s="15">
        <v>0</v>
      </c>
      <c r="L60" s="18">
        <f t="shared" si="13"/>
        <v>144000</v>
      </c>
      <c r="M60" s="18">
        <v>144000</v>
      </c>
      <c r="N60" s="48">
        <v>144000</v>
      </c>
    </row>
    <row r="61" spans="1:14" s="2" customFormat="1" ht="34.799999999999997" customHeight="1" x14ac:dyDescent="0.45">
      <c r="A61" s="10"/>
      <c r="B61" s="21"/>
      <c r="C61" s="19" t="s">
        <v>30</v>
      </c>
      <c r="D61" s="47" t="s">
        <v>26</v>
      </c>
      <c r="E61" s="7" t="s">
        <v>16</v>
      </c>
      <c r="F61" s="7" t="s">
        <v>27</v>
      </c>
      <c r="G61" s="7" t="s">
        <v>228</v>
      </c>
      <c r="H61" s="16">
        <v>59381</v>
      </c>
      <c r="I61" s="16">
        <v>0</v>
      </c>
      <c r="J61" s="16">
        <v>0</v>
      </c>
      <c r="K61" s="16">
        <v>0</v>
      </c>
      <c r="L61" s="16">
        <f t="shared" si="13"/>
        <v>59381</v>
      </c>
      <c r="M61" s="17">
        <v>59381</v>
      </c>
      <c r="N61" s="49">
        <v>59381</v>
      </c>
    </row>
    <row r="62" spans="1:14" s="2" customFormat="1" ht="34.799999999999997" customHeight="1" x14ac:dyDescent="0.45">
      <c r="A62" s="10"/>
      <c r="B62" s="21"/>
      <c r="C62" s="19" t="s">
        <v>125</v>
      </c>
      <c r="D62" s="47" t="s">
        <v>26</v>
      </c>
      <c r="E62" s="7" t="s">
        <v>126</v>
      </c>
      <c r="F62" s="7" t="s">
        <v>130</v>
      </c>
      <c r="G62" s="7" t="s">
        <v>131</v>
      </c>
      <c r="H62" s="16">
        <v>23063</v>
      </c>
      <c r="I62" s="16">
        <v>0</v>
      </c>
      <c r="J62" s="16">
        <v>0</v>
      </c>
      <c r="K62" s="16">
        <v>0</v>
      </c>
      <c r="L62" s="16">
        <f t="shared" si="13"/>
        <v>23063</v>
      </c>
      <c r="M62" s="17">
        <v>23063</v>
      </c>
      <c r="N62" s="49">
        <v>23063</v>
      </c>
    </row>
    <row r="63" spans="1:14" s="2" customFormat="1" ht="34.799999999999997" customHeight="1" x14ac:dyDescent="0.45">
      <c r="A63" s="71"/>
      <c r="B63" s="50"/>
      <c r="C63" s="19" t="s">
        <v>136</v>
      </c>
      <c r="D63" s="47" t="s">
        <v>137</v>
      </c>
      <c r="E63" s="7" t="s">
        <v>126</v>
      </c>
      <c r="F63" s="7" t="s">
        <v>127</v>
      </c>
      <c r="G63" s="7" t="s">
        <v>229</v>
      </c>
      <c r="H63" s="15">
        <v>20000</v>
      </c>
      <c r="I63" s="15">
        <v>0</v>
      </c>
      <c r="J63" s="15">
        <v>0</v>
      </c>
      <c r="K63" s="15">
        <v>0</v>
      </c>
      <c r="L63" s="18">
        <f t="shared" si="13"/>
        <v>20000</v>
      </c>
      <c r="M63" s="18">
        <v>20000</v>
      </c>
      <c r="N63" s="49">
        <v>20000</v>
      </c>
    </row>
    <row r="64" spans="1:14" s="2" customFormat="1" ht="21" customHeight="1" x14ac:dyDescent="0.45">
      <c r="A64" s="72"/>
      <c r="B64" s="68" t="s">
        <v>201</v>
      </c>
      <c r="C64" s="51"/>
      <c r="D64" s="40"/>
      <c r="E64" s="73"/>
      <c r="F64" s="73"/>
      <c r="G64" s="73"/>
      <c r="H64" s="74">
        <f t="shared" ref="H64:N64" si="14">SUM(H65:H85)</f>
        <v>1517202</v>
      </c>
      <c r="I64" s="74">
        <f t="shared" si="14"/>
        <v>39534</v>
      </c>
      <c r="J64" s="74">
        <f t="shared" si="14"/>
        <v>0</v>
      </c>
      <c r="K64" s="74">
        <f t="shared" si="14"/>
        <v>47463</v>
      </c>
      <c r="L64" s="75">
        <f t="shared" si="14"/>
        <v>1430205</v>
      </c>
      <c r="M64" s="75">
        <f t="shared" si="14"/>
        <v>1430205</v>
      </c>
      <c r="N64" s="44">
        <f t="shared" si="14"/>
        <v>1414251</v>
      </c>
    </row>
    <row r="65" spans="1:14" s="2" customFormat="1" ht="34.799999999999997" customHeight="1" x14ac:dyDescent="0.45">
      <c r="A65" s="10"/>
      <c r="B65" s="21"/>
      <c r="C65" s="19" t="s">
        <v>55</v>
      </c>
      <c r="D65" s="47" t="s">
        <v>15</v>
      </c>
      <c r="E65" s="7" t="s">
        <v>16</v>
      </c>
      <c r="F65" s="7" t="s">
        <v>27</v>
      </c>
      <c r="G65" s="7" t="s">
        <v>56</v>
      </c>
      <c r="H65" s="76">
        <v>307703</v>
      </c>
      <c r="I65" s="76">
        <v>0</v>
      </c>
      <c r="J65" s="76">
        <v>0</v>
      </c>
      <c r="K65" s="76">
        <v>0</v>
      </c>
      <c r="L65" s="77">
        <f t="shared" si="13"/>
        <v>307703</v>
      </c>
      <c r="M65" s="76">
        <v>307703</v>
      </c>
      <c r="N65" s="48">
        <v>307703</v>
      </c>
    </row>
    <row r="66" spans="1:14" s="2" customFormat="1" ht="34.799999999999997" customHeight="1" x14ac:dyDescent="0.45">
      <c r="A66" s="10"/>
      <c r="B66" s="21"/>
      <c r="C66" s="19" t="s">
        <v>80</v>
      </c>
      <c r="D66" s="47" t="s">
        <v>15</v>
      </c>
      <c r="E66" s="7" t="s">
        <v>16</v>
      </c>
      <c r="F66" s="7" t="s">
        <v>72</v>
      </c>
      <c r="G66" s="7" t="s">
        <v>230</v>
      </c>
      <c r="H66" s="15">
        <v>200000</v>
      </c>
      <c r="I66" s="15">
        <v>0</v>
      </c>
      <c r="J66" s="15">
        <v>0</v>
      </c>
      <c r="K66" s="15">
        <v>0</v>
      </c>
      <c r="L66" s="15">
        <f t="shared" si="13"/>
        <v>200000</v>
      </c>
      <c r="M66" s="15">
        <v>200000</v>
      </c>
      <c r="N66" s="48">
        <v>194000</v>
      </c>
    </row>
    <row r="67" spans="1:14" s="2" customFormat="1" ht="34.799999999999997" customHeight="1" x14ac:dyDescent="0.45">
      <c r="A67" s="10"/>
      <c r="B67" s="21"/>
      <c r="C67" s="19" t="s">
        <v>53</v>
      </c>
      <c r="D67" s="78" t="s">
        <v>15</v>
      </c>
      <c r="E67" s="7" t="s">
        <v>49</v>
      </c>
      <c r="F67" s="7" t="s">
        <v>27</v>
      </c>
      <c r="G67" s="7" t="s">
        <v>54</v>
      </c>
      <c r="H67" s="15">
        <v>107156</v>
      </c>
      <c r="I67" s="15">
        <v>0</v>
      </c>
      <c r="J67" s="15">
        <v>0</v>
      </c>
      <c r="K67" s="15">
        <v>0</v>
      </c>
      <c r="L67" s="15">
        <f t="shared" si="13"/>
        <v>107156</v>
      </c>
      <c r="M67" s="15">
        <v>107156</v>
      </c>
      <c r="N67" s="48">
        <v>107156</v>
      </c>
    </row>
    <row r="68" spans="1:14" s="2" customFormat="1" ht="34.799999999999997" customHeight="1" x14ac:dyDescent="0.45">
      <c r="A68" s="10"/>
      <c r="B68" s="21"/>
      <c r="C68" s="19" t="s">
        <v>64</v>
      </c>
      <c r="D68" s="47" t="s">
        <v>15</v>
      </c>
      <c r="E68" s="7" t="s">
        <v>16</v>
      </c>
      <c r="F68" s="7" t="s">
        <v>58</v>
      </c>
      <c r="G68" s="7" t="s">
        <v>65</v>
      </c>
      <c r="H68" s="16">
        <v>69730</v>
      </c>
      <c r="I68" s="16">
        <v>0</v>
      </c>
      <c r="J68" s="16">
        <v>0</v>
      </c>
      <c r="K68" s="16">
        <v>0</v>
      </c>
      <c r="L68" s="16">
        <f t="shared" si="13"/>
        <v>69730</v>
      </c>
      <c r="M68" s="16">
        <v>69730</v>
      </c>
      <c r="N68" s="48">
        <v>69730</v>
      </c>
    </row>
    <row r="69" spans="1:14" s="2" customFormat="1" ht="34.799999999999997" customHeight="1" x14ac:dyDescent="0.45">
      <c r="A69" s="10"/>
      <c r="B69" s="21"/>
      <c r="C69" s="19" t="s">
        <v>181</v>
      </c>
      <c r="D69" s="47" t="s">
        <v>15</v>
      </c>
      <c r="E69" s="7" t="s">
        <v>178</v>
      </c>
      <c r="F69" s="7" t="s">
        <v>184</v>
      </c>
      <c r="G69" s="7" t="s">
        <v>185</v>
      </c>
      <c r="H69" s="15">
        <v>59090</v>
      </c>
      <c r="I69" s="15">
        <v>0</v>
      </c>
      <c r="J69" s="15">
        <v>0</v>
      </c>
      <c r="K69" s="15">
        <v>0</v>
      </c>
      <c r="L69" s="15">
        <f t="shared" si="13"/>
        <v>59090</v>
      </c>
      <c r="M69" s="15">
        <v>59090</v>
      </c>
      <c r="N69" s="48">
        <v>59090</v>
      </c>
    </row>
    <row r="70" spans="1:14" s="2" customFormat="1" ht="34.799999999999997" customHeight="1" x14ac:dyDescent="0.45">
      <c r="A70" s="10"/>
      <c r="B70" s="21"/>
      <c r="C70" s="19" t="s">
        <v>23</v>
      </c>
      <c r="D70" s="47" t="s">
        <v>15</v>
      </c>
      <c r="E70" s="7" t="s">
        <v>24</v>
      </c>
      <c r="F70" s="7" t="s">
        <v>231</v>
      </c>
      <c r="G70" s="7" t="s">
        <v>232</v>
      </c>
      <c r="H70" s="16">
        <v>53476</v>
      </c>
      <c r="I70" s="16">
        <v>0</v>
      </c>
      <c r="J70" s="16">
        <v>0</v>
      </c>
      <c r="K70" s="16">
        <v>0</v>
      </c>
      <c r="L70" s="16">
        <f t="shared" si="13"/>
        <v>53476</v>
      </c>
      <c r="M70" s="16">
        <v>53476</v>
      </c>
      <c r="N70" s="49">
        <v>53476</v>
      </c>
    </row>
    <row r="71" spans="1:14" s="2" customFormat="1" ht="34.799999999999997" customHeight="1" x14ac:dyDescent="0.45">
      <c r="A71" s="10"/>
      <c r="B71" s="21"/>
      <c r="C71" s="19" t="s">
        <v>87</v>
      </c>
      <c r="D71" s="47" t="s">
        <v>15</v>
      </c>
      <c r="E71" s="7" t="s">
        <v>88</v>
      </c>
      <c r="F71" s="7" t="s">
        <v>86</v>
      </c>
      <c r="G71" s="69" t="s">
        <v>233</v>
      </c>
      <c r="H71" s="15">
        <v>50000</v>
      </c>
      <c r="I71" s="15">
        <v>0</v>
      </c>
      <c r="J71" s="15">
        <v>0</v>
      </c>
      <c r="K71" s="15">
        <v>0</v>
      </c>
      <c r="L71" s="15">
        <v>50000</v>
      </c>
      <c r="M71" s="15">
        <v>50000</v>
      </c>
      <c r="N71" s="70">
        <v>50000</v>
      </c>
    </row>
    <row r="72" spans="1:14" s="2" customFormat="1" ht="34.799999999999997" customHeight="1" x14ac:dyDescent="0.45">
      <c r="A72" s="10"/>
      <c r="B72" s="21"/>
      <c r="C72" s="19" t="s">
        <v>129</v>
      </c>
      <c r="D72" s="47" t="s">
        <v>15</v>
      </c>
      <c r="E72" s="7" t="s">
        <v>133</v>
      </c>
      <c r="F72" s="7" t="s">
        <v>134</v>
      </c>
      <c r="G72" s="7" t="s">
        <v>135</v>
      </c>
      <c r="H72" s="15">
        <v>36000</v>
      </c>
      <c r="I72" s="15">
        <v>0</v>
      </c>
      <c r="J72" s="15">
        <v>0</v>
      </c>
      <c r="K72" s="15">
        <v>0</v>
      </c>
      <c r="L72" s="15">
        <f t="shared" ref="L72:L91" si="15">H72-I72-J72-K72</f>
        <v>36000</v>
      </c>
      <c r="M72" s="15">
        <v>36000</v>
      </c>
      <c r="N72" s="49">
        <v>36000</v>
      </c>
    </row>
    <row r="73" spans="1:14" s="2" customFormat="1" ht="34.799999999999997" customHeight="1" x14ac:dyDescent="0.45">
      <c r="A73" s="10"/>
      <c r="B73" s="21"/>
      <c r="C73" s="19" t="s">
        <v>51</v>
      </c>
      <c r="D73" s="47" t="s">
        <v>15</v>
      </c>
      <c r="E73" s="7" t="s">
        <v>49</v>
      </c>
      <c r="F73" s="7" t="s">
        <v>27</v>
      </c>
      <c r="G73" s="7" t="s">
        <v>52</v>
      </c>
      <c r="H73" s="15">
        <v>30000</v>
      </c>
      <c r="I73" s="15">
        <v>0</v>
      </c>
      <c r="J73" s="15">
        <v>0</v>
      </c>
      <c r="K73" s="15">
        <v>0</v>
      </c>
      <c r="L73" s="18">
        <f t="shared" si="15"/>
        <v>30000</v>
      </c>
      <c r="M73" s="18">
        <v>30000</v>
      </c>
      <c r="N73" s="48">
        <v>30000</v>
      </c>
    </row>
    <row r="74" spans="1:14" s="2" customFormat="1" ht="34.799999999999997" customHeight="1" x14ac:dyDescent="0.45">
      <c r="A74" s="10"/>
      <c r="B74" s="21"/>
      <c r="C74" s="19" t="s">
        <v>61</v>
      </c>
      <c r="D74" s="47" t="s">
        <v>15</v>
      </c>
      <c r="E74" s="7" t="s">
        <v>16</v>
      </c>
      <c r="F74" s="7" t="s">
        <v>58</v>
      </c>
      <c r="G74" s="7" t="s">
        <v>234</v>
      </c>
      <c r="H74" s="15">
        <v>10173</v>
      </c>
      <c r="I74" s="15">
        <v>0</v>
      </c>
      <c r="J74" s="15">
        <v>0</v>
      </c>
      <c r="K74" s="15">
        <v>0</v>
      </c>
      <c r="L74" s="18">
        <f t="shared" si="15"/>
        <v>10173</v>
      </c>
      <c r="M74" s="18">
        <v>10173</v>
      </c>
      <c r="N74" s="70">
        <v>10173</v>
      </c>
    </row>
    <row r="75" spans="1:14" s="2" customFormat="1" ht="34.799999999999997" customHeight="1" x14ac:dyDescent="0.45">
      <c r="A75" s="10"/>
      <c r="B75" s="21"/>
      <c r="C75" s="19" t="s">
        <v>147</v>
      </c>
      <c r="D75" s="47" t="s">
        <v>83</v>
      </c>
      <c r="E75" s="7" t="s">
        <v>142</v>
      </c>
      <c r="F75" s="7" t="s">
        <v>155</v>
      </c>
      <c r="G75" s="7" t="s">
        <v>158</v>
      </c>
      <c r="H75" s="15">
        <v>5100</v>
      </c>
      <c r="I75" s="15">
        <v>0</v>
      </c>
      <c r="J75" s="15">
        <v>0</v>
      </c>
      <c r="K75" s="15">
        <v>0</v>
      </c>
      <c r="L75" s="15">
        <f>H75-I75-J75-K75</f>
        <v>5100</v>
      </c>
      <c r="M75" s="15">
        <v>5100</v>
      </c>
      <c r="N75" s="48">
        <v>5100</v>
      </c>
    </row>
    <row r="76" spans="1:14" s="2" customFormat="1" ht="34.799999999999997" customHeight="1" x14ac:dyDescent="0.45">
      <c r="A76" s="10"/>
      <c r="B76" s="21"/>
      <c r="C76" s="19" t="s">
        <v>132</v>
      </c>
      <c r="D76" s="47" t="s">
        <v>137</v>
      </c>
      <c r="E76" s="7" t="s">
        <v>126</v>
      </c>
      <c r="F76" s="7" t="s">
        <v>138</v>
      </c>
      <c r="G76" s="7" t="s">
        <v>235</v>
      </c>
      <c r="H76" s="16">
        <v>162857</v>
      </c>
      <c r="I76" s="16">
        <v>0</v>
      </c>
      <c r="J76" s="16">
        <v>0</v>
      </c>
      <c r="K76" s="16">
        <v>0</v>
      </c>
      <c r="L76" s="16">
        <f>H76-I76-J76-K76</f>
        <v>162857</v>
      </c>
      <c r="M76" s="17">
        <v>162857</v>
      </c>
      <c r="N76" s="49">
        <v>162857</v>
      </c>
    </row>
    <row r="77" spans="1:14" s="2" customFormat="1" ht="34.799999999999997" customHeight="1" x14ac:dyDescent="0.45">
      <c r="A77" s="10"/>
      <c r="B77" s="21"/>
      <c r="C77" s="19" t="s">
        <v>29</v>
      </c>
      <c r="D77" s="47" t="s">
        <v>26</v>
      </c>
      <c r="E77" s="7" t="s">
        <v>16</v>
      </c>
      <c r="F77" s="7" t="s">
        <v>27</v>
      </c>
      <c r="G77" s="7" t="s">
        <v>236</v>
      </c>
      <c r="H77" s="16">
        <v>67918</v>
      </c>
      <c r="I77" s="16">
        <v>0</v>
      </c>
      <c r="J77" s="16">
        <v>0</v>
      </c>
      <c r="K77" s="16">
        <v>0</v>
      </c>
      <c r="L77" s="17">
        <f t="shared" si="15"/>
        <v>67918</v>
      </c>
      <c r="M77" s="17">
        <v>67918</v>
      </c>
      <c r="N77" s="49">
        <v>67918</v>
      </c>
    </row>
    <row r="78" spans="1:14" s="2" customFormat="1" ht="34.799999999999997" customHeight="1" x14ac:dyDescent="0.45">
      <c r="A78" s="10"/>
      <c r="B78" s="21"/>
      <c r="C78" s="19" t="s">
        <v>119</v>
      </c>
      <c r="D78" s="47" t="s">
        <v>26</v>
      </c>
      <c r="E78" s="7" t="s">
        <v>120</v>
      </c>
      <c r="F78" s="7" t="s">
        <v>121</v>
      </c>
      <c r="G78" s="7" t="s">
        <v>122</v>
      </c>
      <c r="H78" s="15">
        <v>60807</v>
      </c>
      <c r="I78" s="15">
        <v>0</v>
      </c>
      <c r="J78" s="15">
        <v>0</v>
      </c>
      <c r="K78" s="15">
        <v>0</v>
      </c>
      <c r="L78" s="18">
        <f t="shared" si="15"/>
        <v>60807</v>
      </c>
      <c r="M78" s="18">
        <v>60807</v>
      </c>
      <c r="N78" s="48">
        <v>60807</v>
      </c>
    </row>
    <row r="79" spans="1:14" s="2" customFormat="1" ht="34.799999999999997" customHeight="1" x14ac:dyDescent="0.45">
      <c r="A79" s="10"/>
      <c r="B79" s="21"/>
      <c r="C79" s="19" t="s">
        <v>60</v>
      </c>
      <c r="D79" s="47" t="s">
        <v>26</v>
      </c>
      <c r="E79" s="7" t="s">
        <v>16</v>
      </c>
      <c r="F79" s="7" t="s">
        <v>58</v>
      </c>
      <c r="G79" s="7" t="s">
        <v>237</v>
      </c>
      <c r="H79" s="16">
        <v>94926</v>
      </c>
      <c r="I79" s="16">
        <v>0</v>
      </c>
      <c r="J79" s="16">
        <v>0</v>
      </c>
      <c r="K79" s="16">
        <v>47463</v>
      </c>
      <c r="L79" s="17">
        <f t="shared" si="15"/>
        <v>47463</v>
      </c>
      <c r="M79" s="17">
        <v>47463</v>
      </c>
      <c r="N79" s="48">
        <v>47463</v>
      </c>
    </row>
    <row r="80" spans="1:14" s="2" customFormat="1" ht="34.799999999999997" customHeight="1" x14ac:dyDescent="0.45">
      <c r="A80" s="10"/>
      <c r="B80" s="21"/>
      <c r="C80" s="19" t="s">
        <v>25</v>
      </c>
      <c r="D80" s="47" t="s">
        <v>26</v>
      </c>
      <c r="E80" s="7" t="s">
        <v>16</v>
      </c>
      <c r="F80" s="7" t="s">
        <v>27</v>
      </c>
      <c r="G80" s="7" t="s">
        <v>28</v>
      </c>
      <c r="H80" s="16">
        <v>55131</v>
      </c>
      <c r="I80" s="16">
        <v>0</v>
      </c>
      <c r="J80" s="16">
        <v>0</v>
      </c>
      <c r="K80" s="16">
        <v>0</v>
      </c>
      <c r="L80" s="17">
        <f t="shared" si="15"/>
        <v>55131</v>
      </c>
      <c r="M80" s="17">
        <v>55131</v>
      </c>
      <c r="N80" s="48">
        <v>55131</v>
      </c>
    </row>
    <row r="81" spans="1:14" s="2" customFormat="1" ht="34.799999999999997" customHeight="1" x14ac:dyDescent="0.45">
      <c r="A81" s="10"/>
      <c r="B81" s="21"/>
      <c r="C81" s="19" t="s">
        <v>157</v>
      </c>
      <c r="D81" s="47" t="s">
        <v>26</v>
      </c>
      <c r="E81" s="7" t="s">
        <v>162</v>
      </c>
      <c r="F81" s="7" t="s">
        <v>163</v>
      </c>
      <c r="G81" s="7" t="s">
        <v>164</v>
      </c>
      <c r="H81" s="16">
        <v>27677</v>
      </c>
      <c r="I81" s="16">
        <v>0</v>
      </c>
      <c r="J81" s="16">
        <v>0</v>
      </c>
      <c r="K81" s="16">
        <v>0</v>
      </c>
      <c r="L81" s="17">
        <f t="shared" si="15"/>
        <v>27677</v>
      </c>
      <c r="M81" s="17">
        <v>27677</v>
      </c>
      <c r="N81" s="48">
        <v>27677</v>
      </c>
    </row>
    <row r="82" spans="1:14" s="2" customFormat="1" ht="34.799999999999997" customHeight="1" x14ac:dyDescent="0.45">
      <c r="A82" s="10"/>
      <c r="B82" s="21"/>
      <c r="C82" s="19" t="s">
        <v>100</v>
      </c>
      <c r="D82" s="47" t="s">
        <v>26</v>
      </c>
      <c r="E82" s="7" t="s">
        <v>101</v>
      </c>
      <c r="F82" s="7" t="s">
        <v>102</v>
      </c>
      <c r="G82" s="7" t="s">
        <v>238</v>
      </c>
      <c r="H82" s="15">
        <v>48400</v>
      </c>
      <c r="I82" s="15">
        <v>25666</v>
      </c>
      <c r="J82" s="15">
        <v>0</v>
      </c>
      <c r="K82" s="15">
        <v>0</v>
      </c>
      <c r="L82" s="18">
        <f t="shared" si="15"/>
        <v>22734</v>
      </c>
      <c r="M82" s="18">
        <v>22734</v>
      </c>
      <c r="N82" s="70">
        <v>22734</v>
      </c>
    </row>
    <row r="83" spans="1:14" s="2" customFormat="1" ht="34.799999999999997" customHeight="1" x14ac:dyDescent="0.45">
      <c r="A83" s="10"/>
      <c r="B83" s="21"/>
      <c r="C83" s="20" t="s">
        <v>89</v>
      </c>
      <c r="D83" s="47" t="s">
        <v>26</v>
      </c>
      <c r="E83" s="7" t="s">
        <v>90</v>
      </c>
      <c r="F83" s="7" t="s">
        <v>91</v>
      </c>
      <c r="G83" s="7" t="s">
        <v>239</v>
      </c>
      <c r="H83" s="15">
        <v>20000</v>
      </c>
      <c r="I83" s="15">
        <v>0</v>
      </c>
      <c r="J83" s="15">
        <v>0</v>
      </c>
      <c r="K83" s="15">
        <v>0</v>
      </c>
      <c r="L83" s="18">
        <f t="shared" si="15"/>
        <v>20000</v>
      </c>
      <c r="M83" s="18">
        <v>20000</v>
      </c>
      <c r="N83" s="48">
        <v>20000</v>
      </c>
    </row>
    <row r="84" spans="1:14" s="2" customFormat="1" ht="34.799999999999997" customHeight="1" x14ac:dyDescent="0.45">
      <c r="A84" s="9"/>
      <c r="B84" s="11"/>
      <c r="C84" s="19" t="s">
        <v>153</v>
      </c>
      <c r="D84" s="47" t="s">
        <v>26</v>
      </c>
      <c r="E84" s="7" t="s">
        <v>142</v>
      </c>
      <c r="F84" s="7" t="s">
        <v>159</v>
      </c>
      <c r="G84" s="7" t="s">
        <v>160</v>
      </c>
      <c r="H84" s="15">
        <v>30819</v>
      </c>
      <c r="I84" s="15">
        <v>13868</v>
      </c>
      <c r="J84" s="15">
        <v>0</v>
      </c>
      <c r="K84" s="15">
        <v>0</v>
      </c>
      <c r="L84" s="18">
        <f t="shared" si="15"/>
        <v>16951</v>
      </c>
      <c r="M84" s="18">
        <v>16951</v>
      </c>
      <c r="N84" s="48">
        <v>16951</v>
      </c>
    </row>
    <row r="85" spans="1:14" s="2" customFormat="1" ht="34.799999999999997" customHeight="1" x14ac:dyDescent="0.45">
      <c r="A85" s="10"/>
      <c r="B85" s="21"/>
      <c r="C85" s="79" t="s">
        <v>165</v>
      </c>
      <c r="D85" s="80" t="s">
        <v>26</v>
      </c>
      <c r="E85" s="81" t="s">
        <v>162</v>
      </c>
      <c r="F85" s="81" t="s">
        <v>163</v>
      </c>
      <c r="G85" s="81" t="s">
        <v>169</v>
      </c>
      <c r="H85" s="76">
        <v>20239</v>
      </c>
      <c r="I85" s="76">
        <v>0</v>
      </c>
      <c r="J85" s="76">
        <v>0</v>
      </c>
      <c r="K85" s="76">
        <v>0</v>
      </c>
      <c r="L85" s="76">
        <f t="shared" si="15"/>
        <v>20239</v>
      </c>
      <c r="M85" s="77">
        <v>20239</v>
      </c>
      <c r="N85" s="82">
        <v>10285</v>
      </c>
    </row>
    <row r="86" spans="1:14" s="2" customFormat="1" ht="21" customHeight="1" x14ac:dyDescent="0.45">
      <c r="A86" s="67"/>
      <c r="B86" s="68" t="s">
        <v>202</v>
      </c>
      <c r="C86" s="51"/>
      <c r="D86" s="40"/>
      <c r="E86" s="41"/>
      <c r="F86" s="41"/>
      <c r="G86" s="41"/>
      <c r="H86" s="52">
        <f>SUM(H87:H88)</f>
        <v>483523</v>
      </c>
      <c r="I86" s="52">
        <f t="shared" ref="I86:M86" si="16">SUM(I87:I88)</f>
        <v>0</v>
      </c>
      <c r="J86" s="52">
        <f t="shared" si="16"/>
        <v>0</v>
      </c>
      <c r="K86" s="52">
        <f t="shared" si="16"/>
        <v>0</v>
      </c>
      <c r="L86" s="53">
        <f t="shared" si="16"/>
        <v>483523</v>
      </c>
      <c r="M86" s="43">
        <f t="shared" si="16"/>
        <v>483523</v>
      </c>
      <c r="N86" s="83">
        <f t="shared" ref="N86" si="17">SUM(N87:N88)</f>
        <v>262836</v>
      </c>
    </row>
    <row r="87" spans="1:14" s="2" customFormat="1" ht="34.799999999999997" customHeight="1" x14ac:dyDescent="0.45">
      <c r="A87" s="10"/>
      <c r="B87" s="21"/>
      <c r="C87" s="20" t="s">
        <v>189</v>
      </c>
      <c r="D87" s="47" t="s">
        <v>83</v>
      </c>
      <c r="E87" s="7" t="s">
        <v>117</v>
      </c>
      <c r="F87" s="7" t="s">
        <v>123</v>
      </c>
      <c r="G87" s="7" t="s">
        <v>240</v>
      </c>
      <c r="H87" s="16">
        <v>441373</v>
      </c>
      <c r="I87" s="16">
        <v>0</v>
      </c>
      <c r="J87" s="16">
        <v>0</v>
      </c>
      <c r="K87" s="16">
        <v>0</v>
      </c>
      <c r="L87" s="17">
        <f t="shared" si="15"/>
        <v>441373</v>
      </c>
      <c r="M87" s="17">
        <v>441373</v>
      </c>
      <c r="N87" s="49">
        <v>220686</v>
      </c>
    </row>
    <row r="88" spans="1:14" s="2" customFormat="1" ht="34.799999999999997" customHeight="1" x14ac:dyDescent="0.45">
      <c r="A88" s="10"/>
      <c r="B88" s="50"/>
      <c r="C88" s="19" t="s">
        <v>48</v>
      </c>
      <c r="D88" s="47" t="s">
        <v>15</v>
      </c>
      <c r="E88" s="7" t="s">
        <v>49</v>
      </c>
      <c r="F88" s="7" t="s">
        <v>27</v>
      </c>
      <c r="G88" s="7" t="s">
        <v>50</v>
      </c>
      <c r="H88" s="15">
        <v>42150</v>
      </c>
      <c r="I88" s="15">
        <v>0</v>
      </c>
      <c r="J88" s="15">
        <v>0</v>
      </c>
      <c r="K88" s="15">
        <v>0</v>
      </c>
      <c r="L88" s="18">
        <f t="shared" si="15"/>
        <v>42150</v>
      </c>
      <c r="M88" s="18">
        <v>42150</v>
      </c>
      <c r="N88" s="70">
        <v>42150</v>
      </c>
    </row>
    <row r="89" spans="1:14" s="2" customFormat="1" ht="21" customHeight="1" x14ac:dyDescent="0.45">
      <c r="A89" s="67"/>
      <c r="B89" s="68" t="s">
        <v>10</v>
      </c>
      <c r="C89" s="51"/>
      <c r="D89" s="40"/>
      <c r="E89" s="41"/>
      <c r="F89" s="41"/>
      <c r="G89" s="41"/>
      <c r="H89" s="52">
        <f>SUM(H90:H91)</f>
        <v>256654</v>
      </c>
      <c r="I89" s="52">
        <f t="shared" ref="I89:M89" si="18">SUM(I90:I91)</f>
        <v>0</v>
      </c>
      <c r="J89" s="52">
        <f t="shared" si="18"/>
        <v>0</v>
      </c>
      <c r="K89" s="52">
        <f t="shared" si="18"/>
        <v>0</v>
      </c>
      <c r="L89" s="53">
        <f t="shared" si="18"/>
        <v>256654</v>
      </c>
      <c r="M89" s="43">
        <f t="shared" si="18"/>
        <v>256654</v>
      </c>
      <c r="N89" s="44">
        <f t="shared" ref="N89" si="19">SUM(N90:N91)</f>
        <v>256654</v>
      </c>
    </row>
    <row r="90" spans="1:14" s="2" customFormat="1" ht="34.799999999999997" customHeight="1" x14ac:dyDescent="0.45">
      <c r="A90" s="10"/>
      <c r="B90" s="21"/>
      <c r="C90" s="19" t="s">
        <v>95</v>
      </c>
      <c r="D90" s="47" t="s">
        <v>96</v>
      </c>
      <c r="E90" s="7" t="s">
        <v>97</v>
      </c>
      <c r="F90" s="7" t="s">
        <v>98</v>
      </c>
      <c r="G90" s="7" t="s">
        <v>99</v>
      </c>
      <c r="H90" s="15">
        <v>250000</v>
      </c>
      <c r="I90" s="15">
        <v>0</v>
      </c>
      <c r="J90" s="15">
        <v>0</v>
      </c>
      <c r="K90" s="15">
        <v>0</v>
      </c>
      <c r="L90" s="15">
        <f t="shared" si="15"/>
        <v>250000</v>
      </c>
      <c r="M90" s="18">
        <v>250000</v>
      </c>
      <c r="N90" s="48">
        <v>250000</v>
      </c>
    </row>
    <row r="91" spans="1:14" s="2" customFormat="1" ht="34.799999999999997" customHeight="1" thickBot="1" x14ac:dyDescent="0.5">
      <c r="A91" s="84"/>
      <c r="B91" s="85"/>
      <c r="C91" s="19" t="s">
        <v>33</v>
      </c>
      <c r="D91" s="47" t="s">
        <v>15</v>
      </c>
      <c r="E91" s="7" t="s">
        <v>16</v>
      </c>
      <c r="F91" s="7" t="s">
        <v>27</v>
      </c>
      <c r="G91" s="7" t="s">
        <v>241</v>
      </c>
      <c r="H91" s="16">
        <v>6654</v>
      </c>
      <c r="I91" s="16">
        <v>0</v>
      </c>
      <c r="J91" s="16">
        <v>0</v>
      </c>
      <c r="K91" s="16">
        <v>0</v>
      </c>
      <c r="L91" s="17">
        <f t="shared" si="15"/>
        <v>6654</v>
      </c>
      <c r="M91" s="17">
        <v>6654</v>
      </c>
      <c r="N91" s="48">
        <v>6654</v>
      </c>
    </row>
    <row r="92" spans="1:14" ht="22.95" customHeight="1" thickTop="1" thickBot="1" x14ac:dyDescent="0.5">
      <c r="A92" s="12"/>
      <c r="B92" s="13"/>
      <c r="C92" s="23"/>
      <c r="D92" s="87"/>
      <c r="E92" s="87"/>
      <c r="F92" s="87"/>
      <c r="G92" s="87"/>
      <c r="H92" s="26">
        <f t="shared" ref="H92:M92" si="20">SUM(H6,H31)</f>
        <v>11142095</v>
      </c>
      <c r="I92" s="27">
        <f t="shared" si="20"/>
        <v>567334</v>
      </c>
      <c r="J92" s="27">
        <f t="shared" si="20"/>
        <v>0</v>
      </c>
      <c r="K92" s="27">
        <f t="shared" si="20"/>
        <v>47463</v>
      </c>
      <c r="L92" s="27">
        <f t="shared" si="20"/>
        <v>10527298</v>
      </c>
      <c r="M92" s="86">
        <f t="shared" si="20"/>
        <v>10403566</v>
      </c>
      <c r="N92" s="28">
        <f>SUM(N6,N31)</f>
        <v>9867688</v>
      </c>
    </row>
    <row r="93" spans="1:14" ht="5.7" customHeight="1" x14ac:dyDescent="0.45"/>
    <row r="94" spans="1:14" x14ac:dyDescent="0.45">
      <c r="D94" s="1"/>
    </row>
    <row r="105" spans="5:14" s="3" customFormat="1" x14ac:dyDescent="0.45"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5:14" s="3" customFormat="1" x14ac:dyDescent="0.45"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5:14" s="3" customFormat="1" x14ac:dyDescent="0.45"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5:14" s="3" customFormat="1" x14ac:dyDescent="0.45"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5:14" s="3" customFormat="1" x14ac:dyDescent="0.45">
      <c r="E109" s="1"/>
      <c r="F109" s="1"/>
      <c r="G109" s="1"/>
      <c r="H109" s="1"/>
      <c r="I109" s="1"/>
      <c r="J109" s="1"/>
      <c r="K109" s="1"/>
      <c r="L109" s="1"/>
      <c r="M109" s="1"/>
      <c r="N109" s="1"/>
    </row>
  </sheetData>
  <autoFilter ref="A5:N92" xr:uid="{0B09664A-6562-452F-84CE-FFB4A26BABC3}">
    <filterColumn colId="3" showButton="0"/>
    <filterColumn colId="4" showButton="0"/>
    <filterColumn colId="5" showButton="0"/>
  </autoFilter>
  <sortState xmlns:xlrd2="http://schemas.microsoft.com/office/spreadsheetml/2017/richdata2" ref="A6:N88">
    <sortCondition ref="D16:D88"/>
    <sortCondition descending="1" ref="N16:N88"/>
  </sortState>
  <mergeCells count="14">
    <mergeCell ref="N4:N5"/>
    <mergeCell ref="C3:C5"/>
    <mergeCell ref="A3:B5"/>
    <mergeCell ref="I4:I5"/>
    <mergeCell ref="J4:J5"/>
    <mergeCell ref="K4:K5"/>
    <mergeCell ref="D92:G92"/>
    <mergeCell ref="H3:H5"/>
    <mergeCell ref="I3:M3"/>
    <mergeCell ref="G3:G5"/>
    <mergeCell ref="F3:F5"/>
    <mergeCell ref="E3:E5"/>
    <mergeCell ref="D3:D5"/>
    <mergeCell ref="L4:M4"/>
  </mergeCells>
  <phoneticPr fontId="3"/>
  <printOptions horizontalCentered="1"/>
  <pageMargins left="0.11811023622047245" right="0.11811023622047245" top="0.55118110236220474" bottom="0.55118110236220474" header="0.31496062992125984" footer="0.31496062992125984"/>
  <pageSetup paperSize="8" scale="99" fitToHeight="0" orientation="landscape" cellComments="asDisplayed" r:id="rId1"/>
  <headerFooter>
    <oddFooter>&amp;C&amp;"Meiryo UI,標準"&amp;P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表紙２－３</vt:lpstr>
      <vt:lpstr>資料２－３</vt:lpstr>
      <vt:lpstr>'資料２－３'!Print_Area</vt:lpstr>
      <vt:lpstr>'表紙２－３'!Print_Area</vt:lpstr>
      <vt:lpstr>'資料２－３'!Print_Titles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大阪府</dc:creator>
  <cp:keywords/>
  <dc:description/>
  <cp:lastModifiedBy>小川　真司</cp:lastModifiedBy>
  <cp:revision/>
  <cp:lastPrinted>2026-03-03T06:27:15Z</cp:lastPrinted>
  <dcterms:created xsi:type="dcterms:W3CDTF">2021-06-03T05:54:32Z</dcterms:created>
  <dcterms:modified xsi:type="dcterms:W3CDTF">2026-03-31T02:25:51Z</dcterms:modified>
  <cp:category/>
  <cp:contentStatus/>
</cp:coreProperties>
</file>