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16800sv001\健康管理\32_財形貯蓄\申請用紙（エクセル版）【保存版】\070501\"/>
    </mc:Choice>
  </mc:AlternateContent>
  <xr:revisionPtr revIDLastSave="0" documentId="13_ncr:1_{AD2B8936-AC21-4D7E-8C7E-9149758C0EE1}" xr6:coauthVersionLast="47" xr6:coauthVersionMax="47" xr10:uidLastSave="{00000000-0000-0000-0000-000000000000}"/>
  <workbookProtection workbookAlgorithmName="SHA-512" workbookHashValue="lfDnco01+w4sbSf61FAiNkKDERNqDSyKahH6OKw4yroAdxgyMFyo8BbjqbK7tig2gsthlUlocTFOMah2X4DChg==" workbookSaltValue="qbP93OeaVdo1izRb25W9Kg==" workbookSpinCount="100000" lockStructure="1"/>
  <bookViews>
    <workbookView xWindow="-108" yWindow="-108" windowWidth="23256" windowHeight="14160" xr2:uid="{00000000-000D-0000-FFFF-FFFF00000000}"/>
  </bookViews>
  <sheets>
    <sheet name="入力画面" sheetId="9" r:id="rId1"/>
    <sheet name="注意事項" sheetId="8" r:id="rId2"/>
    <sheet name="コード検索" sheetId="10" r:id="rId3"/>
    <sheet name="積立開始日" sheetId="11" state="hidden" r:id="rId4"/>
    <sheet name="日付" sheetId="12" state="hidden" r:id="rId5"/>
    <sheet name="印刷用" sheetId="7" r:id="rId6"/>
  </sheets>
  <definedNames>
    <definedName name="_xlnm._FilterDatabase" localSheetId="2" hidden="1">コード検索!$A$1:$K$877</definedName>
    <definedName name="H">日付!$B$4:$B$34</definedName>
    <definedName name="_xlnm.Print_Area" localSheetId="5">印刷用!$A$1:$BK$418</definedName>
    <definedName name="_xlnm.Print_Area" localSheetId="1">注意事項!$A$1:$S$46</definedName>
    <definedName name="_xlnm.Print_Area" localSheetId="0">入力画面!$A$1:$AF$29</definedName>
    <definedName name="S">日付!$A$4:$A$67</definedName>
    <definedName name="日２８">日付!$G$5:$G$32</definedName>
    <definedName name="日２９">日付!$S$5:$S$33</definedName>
    <definedName name="日３０">日付!$I$5:$I$34</definedName>
    <definedName name="日３１">日付!$F$5:$F$35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15" i="7" l="1"/>
  <c r="G42" i="8"/>
  <c r="G37" i="9" l="1"/>
  <c r="G38" i="9" s="1"/>
  <c r="E37" i="9"/>
  <c r="E38" i="9" s="1"/>
  <c r="C37" i="9"/>
  <c r="C38" i="9" s="1"/>
  <c r="H25" i="9"/>
  <c r="H11" i="9"/>
  <c r="H38" i="9" l="1"/>
  <c r="F38" i="9"/>
  <c r="D38" i="9"/>
  <c r="D42" i="9"/>
  <c r="D41" i="9"/>
  <c r="Y28" i="9"/>
  <c r="D43" i="9" l="1"/>
  <c r="AG28" i="9" s="1"/>
  <c r="J42" i="8"/>
  <c r="AK415" i="7" l="1"/>
  <c r="V5" i="12" l="1"/>
  <c r="V4" i="12"/>
  <c r="V3" i="12" l="1"/>
  <c r="U6" i="12"/>
  <c r="O35" i="7" l="1"/>
  <c r="M35" i="7"/>
  <c r="K35" i="7"/>
  <c r="I35" i="7"/>
  <c r="G35" i="7"/>
  <c r="E35" i="7"/>
  <c r="C21" i="7" l="1"/>
  <c r="E21" i="7"/>
  <c r="G21" i="7"/>
  <c r="I21" i="7"/>
  <c r="K21" i="7"/>
  <c r="M21" i="7"/>
  <c r="O10" i="7" l="1"/>
  <c r="N2" i="11"/>
  <c r="W10" i="7" l="1"/>
  <c r="U10" i="7"/>
  <c r="S10" i="7"/>
  <c r="Y10" i="7"/>
  <c r="Q10" i="7"/>
  <c r="M10" i="7"/>
  <c r="Z24" i="7" l="1"/>
  <c r="Z264" i="7" s="1"/>
  <c r="Z116" i="7" l="1"/>
  <c r="Z174" i="7"/>
  <c r="N99" i="11" l="1"/>
  <c r="L99" i="11"/>
  <c r="J99" i="11"/>
  <c r="G99" i="11"/>
  <c r="D99" i="11"/>
  <c r="N98" i="11"/>
  <c r="L98" i="11"/>
  <c r="J98" i="11"/>
  <c r="G98" i="11"/>
  <c r="D98" i="11"/>
  <c r="N97" i="11"/>
  <c r="L97" i="11"/>
  <c r="J97" i="11"/>
  <c r="G97" i="11"/>
  <c r="D97" i="11"/>
  <c r="N96" i="11"/>
  <c r="L96" i="11"/>
  <c r="J96" i="11"/>
  <c r="G96" i="11"/>
  <c r="D96" i="11"/>
  <c r="N95" i="11"/>
  <c r="L95" i="11"/>
  <c r="J95" i="11"/>
  <c r="G95" i="11"/>
  <c r="D95" i="11"/>
  <c r="N94" i="11"/>
  <c r="L94" i="11"/>
  <c r="J94" i="11"/>
  <c r="G94" i="11"/>
  <c r="D94" i="11"/>
  <c r="N93" i="11"/>
  <c r="L93" i="11"/>
  <c r="J93" i="11"/>
  <c r="G93" i="11"/>
  <c r="D93" i="11"/>
  <c r="N92" i="11"/>
  <c r="L92" i="11"/>
  <c r="J92" i="11"/>
  <c r="G92" i="11"/>
  <c r="D92" i="11"/>
  <c r="N91" i="11"/>
  <c r="L91" i="11"/>
  <c r="J91" i="11"/>
  <c r="G91" i="11"/>
  <c r="D91" i="11"/>
  <c r="N90" i="11"/>
  <c r="L90" i="11"/>
  <c r="J90" i="11"/>
  <c r="G90" i="11"/>
  <c r="D90" i="11"/>
  <c r="N89" i="11"/>
  <c r="L89" i="11"/>
  <c r="J89" i="11"/>
  <c r="G89" i="11"/>
  <c r="D89" i="11"/>
  <c r="N88" i="11"/>
  <c r="L88" i="11"/>
  <c r="J88" i="11"/>
  <c r="G88" i="11"/>
  <c r="D88" i="11"/>
  <c r="N87" i="11"/>
  <c r="L87" i="11"/>
  <c r="J87" i="11"/>
  <c r="G87" i="11"/>
  <c r="D87" i="11"/>
  <c r="N86" i="11"/>
  <c r="L86" i="11"/>
  <c r="J86" i="11"/>
  <c r="G86" i="11"/>
  <c r="D86" i="11"/>
  <c r="N85" i="11"/>
  <c r="L85" i="11"/>
  <c r="J85" i="11"/>
  <c r="G85" i="11"/>
  <c r="D85" i="11"/>
  <c r="N84" i="11"/>
  <c r="L84" i="11"/>
  <c r="J84" i="11"/>
  <c r="G84" i="11"/>
  <c r="D84" i="11"/>
  <c r="N83" i="11"/>
  <c r="L83" i="11"/>
  <c r="J83" i="11"/>
  <c r="G83" i="11"/>
  <c r="D83" i="11"/>
  <c r="N82" i="11"/>
  <c r="L82" i="11"/>
  <c r="J82" i="11"/>
  <c r="G82" i="11"/>
  <c r="D82" i="11"/>
  <c r="N81" i="11"/>
  <c r="L81" i="11"/>
  <c r="J81" i="11"/>
  <c r="G81" i="11"/>
  <c r="D81" i="11"/>
  <c r="N80" i="11"/>
  <c r="L80" i="11"/>
  <c r="J80" i="11"/>
  <c r="G80" i="11"/>
  <c r="D80" i="11"/>
  <c r="N79" i="11"/>
  <c r="L79" i="11"/>
  <c r="J79" i="11"/>
  <c r="G79" i="11"/>
  <c r="D79" i="11"/>
  <c r="N78" i="11"/>
  <c r="L78" i="11"/>
  <c r="J78" i="11"/>
  <c r="G78" i="11"/>
  <c r="D78" i="11"/>
  <c r="N77" i="11"/>
  <c r="L77" i="11"/>
  <c r="J77" i="11"/>
  <c r="G77" i="11"/>
  <c r="D77" i="11"/>
  <c r="N76" i="11"/>
  <c r="L76" i="11"/>
  <c r="J76" i="11"/>
  <c r="G76" i="11"/>
  <c r="D76" i="11"/>
  <c r="N75" i="11"/>
  <c r="L75" i="11"/>
  <c r="J75" i="11"/>
  <c r="G75" i="11"/>
  <c r="D75" i="11"/>
  <c r="N74" i="11"/>
  <c r="L74" i="11"/>
  <c r="J74" i="11"/>
  <c r="G74" i="11"/>
  <c r="D74" i="11"/>
  <c r="N73" i="11"/>
  <c r="L73" i="11"/>
  <c r="J73" i="11"/>
  <c r="G73" i="11"/>
  <c r="D73" i="11"/>
  <c r="N72" i="11"/>
  <c r="L72" i="11"/>
  <c r="J72" i="11"/>
  <c r="G72" i="11"/>
  <c r="D72" i="11"/>
  <c r="N71" i="11"/>
  <c r="L71" i="11"/>
  <c r="J71" i="11"/>
  <c r="G71" i="11"/>
  <c r="D71" i="11"/>
  <c r="N70" i="11"/>
  <c r="L70" i="11"/>
  <c r="J70" i="11"/>
  <c r="G70" i="11"/>
  <c r="D70" i="11"/>
  <c r="N69" i="11"/>
  <c r="L69" i="11"/>
  <c r="J69" i="11"/>
  <c r="G69" i="11"/>
  <c r="D69" i="11"/>
  <c r="N68" i="11"/>
  <c r="L68" i="11"/>
  <c r="J68" i="11"/>
  <c r="G68" i="11"/>
  <c r="D68" i="11"/>
  <c r="N67" i="11"/>
  <c r="L67" i="11"/>
  <c r="J67" i="11"/>
  <c r="G67" i="11"/>
  <c r="D67" i="11"/>
  <c r="N66" i="11"/>
  <c r="L66" i="11"/>
  <c r="J66" i="11"/>
  <c r="G66" i="11"/>
  <c r="D66" i="11"/>
  <c r="N65" i="11"/>
  <c r="L65" i="11"/>
  <c r="J65" i="11"/>
  <c r="G65" i="11"/>
  <c r="D65" i="11"/>
  <c r="N64" i="11"/>
  <c r="L64" i="11"/>
  <c r="J64" i="11"/>
  <c r="G64" i="11"/>
  <c r="D64" i="11"/>
  <c r="N63" i="11"/>
  <c r="L63" i="11"/>
  <c r="J63" i="11"/>
  <c r="G63" i="11"/>
  <c r="D63" i="11"/>
  <c r="N62" i="11"/>
  <c r="L62" i="11"/>
  <c r="J62" i="11"/>
  <c r="G62" i="11"/>
  <c r="D62" i="11"/>
  <c r="N61" i="11"/>
  <c r="L61" i="11"/>
  <c r="J61" i="11"/>
  <c r="G61" i="11"/>
  <c r="D61" i="11"/>
  <c r="N60" i="11"/>
  <c r="L60" i="11"/>
  <c r="J60" i="11"/>
  <c r="G60" i="11"/>
  <c r="D60" i="11"/>
  <c r="N59" i="11"/>
  <c r="L59" i="11"/>
  <c r="J59" i="11"/>
  <c r="G59" i="11"/>
  <c r="D59" i="11"/>
  <c r="N58" i="11"/>
  <c r="L58" i="11"/>
  <c r="J58" i="11"/>
  <c r="G58" i="11"/>
  <c r="D58" i="11"/>
  <c r="N57" i="11"/>
  <c r="L57" i="11"/>
  <c r="J57" i="11"/>
  <c r="G57" i="11"/>
  <c r="D57" i="11"/>
  <c r="N56" i="11"/>
  <c r="L56" i="11"/>
  <c r="J56" i="11"/>
  <c r="G56" i="11"/>
  <c r="D56" i="11"/>
  <c r="N55" i="11"/>
  <c r="L55" i="11"/>
  <c r="J55" i="11"/>
  <c r="G55" i="11"/>
  <c r="D55" i="11"/>
  <c r="N54" i="11"/>
  <c r="L54" i="11"/>
  <c r="J54" i="11"/>
  <c r="G54" i="11"/>
  <c r="D54" i="11"/>
  <c r="N53" i="11"/>
  <c r="L53" i="11"/>
  <c r="J53" i="11"/>
  <c r="G53" i="11"/>
  <c r="D53" i="11"/>
  <c r="N52" i="11"/>
  <c r="L52" i="11"/>
  <c r="J52" i="11"/>
  <c r="G52" i="11"/>
  <c r="D52" i="11"/>
  <c r="N51" i="11"/>
  <c r="L51" i="11"/>
  <c r="J51" i="11"/>
  <c r="G51" i="11"/>
  <c r="D51" i="11"/>
  <c r="N50" i="11"/>
  <c r="L50" i="11"/>
  <c r="J50" i="11"/>
  <c r="G50" i="11"/>
  <c r="D50" i="11"/>
  <c r="N49" i="11"/>
  <c r="L49" i="11"/>
  <c r="J49" i="11"/>
  <c r="G49" i="11"/>
  <c r="D49" i="11"/>
  <c r="N48" i="11"/>
  <c r="L48" i="11"/>
  <c r="J48" i="11"/>
  <c r="G48" i="11"/>
  <c r="D48" i="11"/>
  <c r="N47" i="11"/>
  <c r="L47" i="11"/>
  <c r="J47" i="11"/>
  <c r="G47" i="11"/>
  <c r="D47" i="11"/>
  <c r="N46" i="11"/>
  <c r="L46" i="11"/>
  <c r="J46" i="11"/>
  <c r="G46" i="11"/>
  <c r="D46" i="11"/>
  <c r="N45" i="11"/>
  <c r="L45" i="11"/>
  <c r="J45" i="11"/>
  <c r="G45" i="11"/>
  <c r="D45" i="11"/>
  <c r="N44" i="11"/>
  <c r="L44" i="11"/>
  <c r="J44" i="11"/>
  <c r="G44" i="11"/>
  <c r="D44" i="11"/>
  <c r="N43" i="11"/>
  <c r="L43" i="11"/>
  <c r="J43" i="11"/>
  <c r="G43" i="11"/>
  <c r="D43" i="11"/>
  <c r="N42" i="11"/>
  <c r="L42" i="11"/>
  <c r="J42" i="11"/>
  <c r="G42" i="11"/>
  <c r="D42" i="11"/>
  <c r="N41" i="11"/>
  <c r="L41" i="11"/>
  <c r="J41" i="11"/>
  <c r="G41" i="11"/>
  <c r="D41" i="11"/>
  <c r="N40" i="11"/>
  <c r="L40" i="11"/>
  <c r="J40" i="11"/>
  <c r="G40" i="11"/>
  <c r="D40" i="11"/>
  <c r="N39" i="11"/>
  <c r="L39" i="11"/>
  <c r="J39" i="11"/>
  <c r="G39" i="11"/>
  <c r="D39" i="11"/>
  <c r="N38" i="11"/>
  <c r="L38" i="11"/>
  <c r="J38" i="11"/>
  <c r="G38" i="11"/>
  <c r="D38" i="11"/>
  <c r="N37" i="11"/>
  <c r="L37" i="11"/>
  <c r="J37" i="11"/>
  <c r="G37" i="11"/>
  <c r="D37" i="11"/>
  <c r="N36" i="11"/>
  <c r="L36" i="11"/>
  <c r="J36" i="11"/>
  <c r="G36" i="11"/>
  <c r="D36" i="11"/>
  <c r="N35" i="11"/>
  <c r="L35" i="11"/>
  <c r="J35" i="11"/>
  <c r="G35" i="11"/>
  <c r="D35" i="11"/>
  <c r="N34" i="11"/>
  <c r="L34" i="11"/>
  <c r="J34" i="11"/>
  <c r="G34" i="11"/>
  <c r="D34" i="11"/>
  <c r="N33" i="11"/>
  <c r="L33" i="11"/>
  <c r="J33" i="11"/>
  <c r="G33" i="11"/>
  <c r="D33" i="11"/>
  <c r="N32" i="11"/>
  <c r="L32" i="11"/>
  <c r="J32" i="11"/>
  <c r="G32" i="11"/>
  <c r="D32" i="11"/>
  <c r="N31" i="11"/>
  <c r="L31" i="11"/>
  <c r="J31" i="11"/>
  <c r="G31" i="11"/>
  <c r="D31" i="11"/>
  <c r="N30" i="11"/>
  <c r="L30" i="11"/>
  <c r="J30" i="11"/>
  <c r="G30" i="11"/>
  <c r="D30" i="11"/>
  <c r="N29" i="11"/>
  <c r="L29" i="11"/>
  <c r="J29" i="11"/>
  <c r="G29" i="11"/>
  <c r="D29" i="11"/>
  <c r="N28" i="11"/>
  <c r="L28" i="11"/>
  <c r="J28" i="11"/>
  <c r="G28" i="11"/>
  <c r="D28" i="11"/>
  <c r="N27" i="11"/>
  <c r="L27" i="11"/>
  <c r="J27" i="11"/>
  <c r="G27" i="11"/>
  <c r="D27" i="11"/>
  <c r="N26" i="11"/>
  <c r="L26" i="11"/>
  <c r="J26" i="11"/>
  <c r="G26" i="11"/>
  <c r="D26" i="11"/>
  <c r="N25" i="11"/>
  <c r="L25" i="11"/>
  <c r="J25" i="11"/>
  <c r="G25" i="11"/>
  <c r="D25" i="11"/>
  <c r="N24" i="11"/>
  <c r="L24" i="11"/>
  <c r="J24" i="11"/>
  <c r="G24" i="11"/>
  <c r="D24" i="11"/>
  <c r="N23" i="11"/>
  <c r="L23" i="11"/>
  <c r="J23" i="11"/>
  <c r="G23" i="11"/>
  <c r="D23" i="11"/>
  <c r="N22" i="11"/>
  <c r="L22" i="11"/>
  <c r="J22" i="11"/>
  <c r="G22" i="11"/>
  <c r="D22" i="11"/>
  <c r="N21" i="11"/>
  <c r="L21" i="11"/>
  <c r="J21" i="11"/>
  <c r="G21" i="11"/>
  <c r="D21" i="11"/>
  <c r="N20" i="11"/>
  <c r="L20" i="11"/>
  <c r="J20" i="11"/>
  <c r="G20" i="11"/>
  <c r="D20" i="11"/>
  <c r="N19" i="11"/>
  <c r="L19" i="11"/>
  <c r="J19" i="11"/>
  <c r="G19" i="11"/>
  <c r="D19" i="11"/>
  <c r="N18" i="11"/>
  <c r="L18" i="11"/>
  <c r="J18" i="11"/>
  <c r="G18" i="11"/>
  <c r="D18" i="11"/>
  <c r="N17" i="11"/>
  <c r="L17" i="11"/>
  <c r="J17" i="11"/>
  <c r="G17" i="11"/>
  <c r="D17" i="11"/>
  <c r="N16" i="11"/>
  <c r="L16" i="11"/>
  <c r="J16" i="11"/>
  <c r="G16" i="11"/>
  <c r="D16" i="11"/>
  <c r="N15" i="11"/>
  <c r="L15" i="11"/>
  <c r="J15" i="11"/>
  <c r="G15" i="11"/>
  <c r="D15" i="11"/>
  <c r="N14" i="11"/>
  <c r="L14" i="11"/>
  <c r="J14" i="11"/>
  <c r="G14" i="11"/>
  <c r="D14" i="11"/>
  <c r="N13" i="11"/>
  <c r="L13" i="11"/>
  <c r="J13" i="11"/>
  <c r="G13" i="11"/>
  <c r="D13" i="11"/>
  <c r="N12" i="11"/>
  <c r="L12" i="11"/>
  <c r="J12" i="11"/>
  <c r="G12" i="11"/>
  <c r="D12" i="11"/>
  <c r="N11" i="11"/>
  <c r="L11" i="11"/>
  <c r="J11" i="11"/>
  <c r="G11" i="11"/>
  <c r="D11" i="11"/>
  <c r="N10" i="11"/>
  <c r="L10" i="11"/>
  <c r="J10" i="11"/>
  <c r="G10" i="11"/>
  <c r="D10" i="11"/>
  <c r="N9" i="11"/>
  <c r="L9" i="11"/>
  <c r="J9" i="11"/>
  <c r="G9" i="11"/>
  <c r="D9" i="11"/>
  <c r="N8" i="11"/>
  <c r="L8" i="11"/>
  <c r="J8" i="11"/>
  <c r="G8" i="11"/>
  <c r="D8" i="11"/>
  <c r="N7" i="11"/>
  <c r="L7" i="11"/>
  <c r="J7" i="11"/>
  <c r="G7" i="11"/>
  <c r="D7" i="11"/>
  <c r="N6" i="11"/>
  <c r="L6" i="11"/>
  <c r="J6" i="11"/>
  <c r="G6" i="11"/>
  <c r="D6" i="11"/>
  <c r="N5" i="11"/>
  <c r="L5" i="11"/>
  <c r="J5" i="11"/>
  <c r="G5" i="11"/>
  <c r="D5" i="11"/>
  <c r="N4" i="11"/>
  <c r="L4" i="11"/>
  <c r="J4" i="11"/>
  <c r="G4" i="11"/>
  <c r="D4" i="11"/>
  <c r="N3" i="11"/>
  <c r="L3" i="11"/>
  <c r="J3" i="11"/>
  <c r="G3" i="11"/>
  <c r="D3" i="11"/>
  <c r="P2" i="11"/>
  <c r="R6" i="11" s="1"/>
  <c r="L2" i="11"/>
  <c r="J2" i="11"/>
  <c r="G2" i="11"/>
  <c r="D2" i="11"/>
  <c r="R2" i="11" l="1"/>
  <c r="I46" i="8" s="1"/>
  <c r="AD116" i="7"/>
  <c r="AD24" i="7"/>
  <c r="AD264" i="7" s="1"/>
  <c r="I54" i="7" l="1"/>
  <c r="K54" i="7"/>
  <c r="E54" i="7"/>
  <c r="M54" i="7"/>
  <c r="G54" i="7"/>
  <c r="O54" i="7"/>
  <c r="R3" i="11"/>
  <c r="C54" i="7" s="1"/>
  <c r="AD174" i="7"/>
  <c r="C122" i="7" l="1"/>
  <c r="C180" i="7" s="1"/>
  <c r="C35" i="7"/>
  <c r="U24" i="7"/>
  <c r="Q24" i="7"/>
  <c r="O25" i="7"/>
  <c r="AW24" i="7"/>
  <c r="AW21" i="7"/>
  <c r="AY30" i="7" l="1"/>
  <c r="U264" i="7" l="1"/>
  <c r="Q264" i="7"/>
  <c r="U174" i="7"/>
  <c r="Q174" i="7"/>
  <c r="Q116" i="7" l="1"/>
  <c r="U116" i="7"/>
  <c r="O294" i="7"/>
  <c r="M294" i="7"/>
  <c r="K294" i="7"/>
  <c r="I294" i="7"/>
  <c r="G294" i="7"/>
  <c r="E294" i="7"/>
  <c r="C294" i="7"/>
  <c r="O204" i="7"/>
  <c r="M204" i="7"/>
  <c r="K204" i="7"/>
  <c r="I204" i="7"/>
  <c r="G204" i="7"/>
  <c r="E204" i="7"/>
  <c r="C204" i="7"/>
  <c r="C270" i="7"/>
  <c r="O148" i="7"/>
  <c r="M148" i="7"/>
  <c r="K148" i="7"/>
  <c r="I148" i="7"/>
  <c r="G148" i="7"/>
  <c r="E148" i="7"/>
  <c r="C148" i="7"/>
  <c r="S54" i="7"/>
  <c r="S148" i="7" s="1"/>
  <c r="AE54" i="7"/>
  <c r="AE148" i="7" s="1"/>
  <c r="AS54" i="7"/>
  <c r="AS148" i="7" s="1"/>
  <c r="AQ54" i="7"/>
  <c r="AQ148" i="7" s="1"/>
  <c r="AG54" i="7"/>
  <c r="AG148" i="7" s="1"/>
  <c r="AO54" i="7"/>
  <c r="AO148" i="7" s="1"/>
  <c r="AC54" i="7"/>
  <c r="AC148" i="7" s="1"/>
  <c r="U54" i="7"/>
  <c r="U204" i="7" s="1"/>
  <c r="Q54" i="7"/>
  <c r="Q148" i="7" s="1"/>
  <c r="M48" i="7"/>
  <c r="M141" i="7" s="1"/>
  <c r="K48" i="7"/>
  <c r="K141" i="7" s="1"/>
  <c r="I48" i="7"/>
  <c r="I141" i="7" s="1"/>
  <c r="G48" i="7"/>
  <c r="G141" i="7" s="1"/>
  <c r="BA28" i="7"/>
  <c r="BA178" i="7" s="1"/>
  <c r="AY28" i="7"/>
  <c r="AY178" i="7" s="1"/>
  <c r="AW28" i="7"/>
  <c r="AW120" i="7" s="1"/>
  <c r="AU28" i="7"/>
  <c r="AU120" i="7" s="1"/>
  <c r="AS28" i="7"/>
  <c r="AS120" i="7" s="1"/>
  <c r="AQ28" i="7"/>
  <c r="AQ120" i="7" s="1"/>
  <c r="AO28" i="7"/>
  <c r="AO120" i="7" s="1"/>
  <c r="AM28" i="7"/>
  <c r="AM120" i="7" s="1"/>
  <c r="AK28" i="7"/>
  <c r="AK120" i="7" s="1"/>
  <c r="AI28" i="7"/>
  <c r="AI120" i="7" s="1"/>
  <c r="AG28" i="7"/>
  <c r="AG120" i="7" s="1"/>
  <c r="AE28" i="7"/>
  <c r="AE120" i="7" s="1"/>
  <c r="AC28" i="7"/>
  <c r="AC120" i="7" s="1"/>
  <c r="AA28" i="7"/>
  <c r="AA120" i="7" s="1"/>
  <c r="Y28" i="7"/>
  <c r="Y120" i="7" s="1"/>
  <c r="W28" i="7"/>
  <c r="W120" i="7" s="1"/>
  <c r="U28" i="7"/>
  <c r="U120" i="7" s="1"/>
  <c r="S28" i="7"/>
  <c r="S120" i="7" s="1"/>
  <c r="Q28" i="7"/>
  <c r="Q120" i="7" s="1"/>
  <c r="O28" i="7"/>
  <c r="O120" i="7" s="1"/>
  <c r="M28" i="7"/>
  <c r="M120" i="7" s="1"/>
  <c r="K28" i="7"/>
  <c r="K120" i="7" s="1"/>
  <c r="I28" i="7"/>
  <c r="I120" i="7" s="1"/>
  <c r="G28" i="7"/>
  <c r="G120" i="7" s="1"/>
  <c r="E28" i="7"/>
  <c r="E120" i="7" s="1"/>
  <c r="C28" i="7"/>
  <c r="C120" i="7" s="1"/>
  <c r="O128" i="7"/>
  <c r="M128" i="7"/>
  <c r="K128" i="7"/>
  <c r="I128" i="7"/>
  <c r="G128" i="7"/>
  <c r="E128" i="7"/>
  <c r="C128" i="7"/>
  <c r="M24" i="7"/>
  <c r="M116" i="7" s="1"/>
  <c r="K24" i="7"/>
  <c r="K116" i="7" s="1"/>
  <c r="I24" i="7"/>
  <c r="I116" i="7" s="1"/>
  <c r="G24" i="7"/>
  <c r="G116" i="7" s="1"/>
  <c r="E24" i="7"/>
  <c r="E116" i="7" s="1"/>
  <c r="AY270" i="7"/>
  <c r="C24" i="7"/>
  <c r="C116" i="7" s="1"/>
  <c r="AZ116" i="7"/>
  <c r="AZ112" i="7"/>
  <c r="K112" i="7"/>
  <c r="I171" i="7"/>
  <c r="G112" i="7"/>
  <c r="E112" i="7"/>
  <c r="C112" i="7"/>
  <c r="Y101" i="7"/>
  <c r="W101" i="7"/>
  <c r="U101" i="7"/>
  <c r="S101" i="7"/>
  <c r="Q101" i="7"/>
  <c r="O101" i="7"/>
  <c r="M101" i="7"/>
  <c r="O117" i="7" l="1"/>
  <c r="O265" i="7"/>
  <c r="BA268" i="7"/>
  <c r="M174" i="7"/>
  <c r="AY180" i="7"/>
  <c r="E268" i="7"/>
  <c r="K264" i="7"/>
  <c r="AS204" i="7"/>
  <c r="U268" i="7"/>
  <c r="I261" i="7"/>
  <c r="AK268" i="7"/>
  <c r="M198" i="7"/>
  <c r="K288" i="7"/>
  <c r="I288" i="7"/>
  <c r="AC204" i="7"/>
  <c r="AO294" i="7"/>
  <c r="AE204" i="7"/>
  <c r="AQ204" i="7"/>
  <c r="I185" i="7"/>
  <c r="K185" i="7"/>
  <c r="C185" i="7"/>
  <c r="O185" i="7"/>
  <c r="C275" i="7"/>
  <c r="G185" i="7"/>
  <c r="K275" i="7"/>
  <c r="M268" i="7"/>
  <c r="AC268" i="7"/>
  <c r="AS268" i="7"/>
  <c r="K268" i="7"/>
  <c r="AA268" i="7"/>
  <c r="AQ268" i="7"/>
  <c r="C268" i="7"/>
  <c r="S268" i="7"/>
  <c r="AI268" i="7"/>
  <c r="AY268" i="7"/>
  <c r="E174" i="7"/>
  <c r="M264" i="7"/>
  <c r="G174" i="7"/>
  <c r="E264" i="7"/>
  <c r="K174" i="7"/>
  <c r="G264" i="7"/>
  <c r="K261" i="7"/>
  <c r="I112" i="7"/>
  <c r="C261" i="7"/>
  <c r="Q250" i="7"/>
  <c r="S250" i="7"/>
  <c r="Y250" i="7"/>
  <c r="O178" i="7"/>
  <c r="AE178" i="7"/>
  <c r="C264" i="7"/>
  <c r="S294" i="7"/>
  <c r="S178" i="7"/>
  <c r="I198" i="7"/>
  <c r="S204" i="7"/>
  <c r="AG204" i="7"/>
  <c r="M250" i="7"/>
  <c r="U250" i="7"/>
  <c r="E261" i="7"/>
  <c r="G268" i="7"/>
  <c r="O268" i="7"/>
  <c r="W268" i="7"/>
  <c r="AE268" i="7"/>
  <c r="AM268" i="7"/>
  <c r="AU268" i="7"/>
  <c r="G275" i="7"/>
  <c r="O275" i="7"/>
  <c r="M288" i="7"/>
  <c r="AC294" i="7"/>
  <c r="AQ294" i="7"/>
  <c r="M160" i="7"/>
  <c r="U160" i="7"/>
  <c r="E171" i="7"/>
  <c r="C174" i="7"/>
  <c r="G178" i="7"/>
  <c r="W178" i="7"/>
  <c r="AM178" i="7"/>
  <c r="AU178" i="7"/>
  <c r="AG294" i="7"/>
  <c r="O160" i="7"/>
  <c r="W160" i="7"/>
  <c r="G171" i="7"/>
  <c r="AW171" i="7"/>
  <c r="I178" i="7"/>
  <c r="Q178" i="7"/>
  <c r="Y178" i="7"/>
  <c r="AG178" i="7"/>
  <c r="AO178" i="7"/>
  <c r="AW178" i="7"/>
  <c r="G198" i="7"/>
  <c r="Q204" i="7"/>
  <c r="E275" i="7"/>
  <c r="M275" i="7"/>
  <c r="U294" i="7"/>
  <c r="Q160" i="7"/>
  <c r="Y160" i="7"/>
  <c r="AW174" i="7"/>
  <c r="C178" i="7"/>
  <c r="K178" i="7"/>
  <c r="AA178" i="7"/>
  <c r="AI178" i="7"/>
  <c r="AQ178" i="7"/>
  <c r="U148" i="7"/>
  <c r="S160" i="7"/>
  <c r="C171" i="7"/>
  <c r="K171" i="7"/>
  <c r="O175" i="7"/>
  <c r="I174" i="7"/>
  <c r="E178" i="7"/>
  <c r="M178" i="7"/>
  <c r="U178" i="7"/>
  <c r="AC178" i="7"/>
  <c r="AK178" i="7"/>
  <c r="AS178" i="7"/>
  <c r="E185" i="7"/>
  <c r="M185" i="7"/>
  <c r="K198" i="7"/>
  <c r="AO204" i="7"/>
  <c r="O250" i="7"/>
  <c r="W250" i="7"/>
  <c r="G261" i="7"/>
  <c r="AW261" i="7"/>
  <c r="I264" i="7"/>
  <c r="AW264" i="7"/>
  <c r="I268" i="7"/>
  <c r="Q268" i="7"/>
  <c r="Y268" i="7"/>
  <c r="AG268" i="7"/>
  <c r="AO268" i="7"/>
  <c r="AW268" i="7"/>
  <c r="I275" i="7"/>
  <c r="G288" i="7"/>
  <c r="Q294" i="7"/>
  <c r="AE294" i="7"/>
  <c r="AS294" i="7"/>
  <c r="O48" i="7"/>
  <c r="O141" i="7" l="1"/>
  <c r="O288" i="7"/>
  <c r="O198" i="7"/>
  <c r="M112" i="7" l="1"/>
  <c r="M171" i="7"/>
  <c r="M26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7" authorId="0" shapeId="0" xr:uid="{0B4A7571-6FE9-4EBA-9BB4-BE25574C8CA7}">
      <text>
        <r>
          <rPr>
            <sz val="9"/>
            <color indexed="81"/>
            <rFont val="MS P ゴシック"/>
            <family val="3"/>
            <charset val="128"/>
          </rPr>
          <t>本日現在の「年」が自動で入ります。下段は１文字ごとに分けたもの。</t>
        </r>
      </text>
    </comment>
    <comment ref="E37" authorId="0" shapeId="0" xr:uid="{55C6D79A-DB4D-4409-9D73-E13701D593BE}">
      <text>
        <r>
          <rPr>
            <sz val="9"/>
            <color indexed="81"/>
            <rFont val="MS P ゴシック"/>
            <family val="3"/>
            <charset val="128"/>
          </rPr>
          <t>本日現在の「月」が自動で入ります。下段は１文字ごとに分けたもの。</t>
        </r>
      </text>
    </comment>
    <comment ref="G37" authorId="0" shapeId="0" xr:uid="{CF39920A-2E42-41E1-AA6F-5C1A3843ADBD}">
      <text>
        <r>
          <rPr>
            <sz val="9"/>
            <color indexed="81"/>
            <rFont val="MS P ゴシック"/>
            <family val="3"/>
            <charset val="128"/>
          </rPr>
          <t>本日現在の「日」が自動で入ります。下段は１文字ごとに分けたもの。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 authorId="0" shapeId="0" xr:uid="{00000000-0006-0000-0200-000001000000}">
      <text>
        <r>
          <rPr>
            <b/>
            <sz val="9"/>
            <color indexed="81"/>
            <rFont val="MS P ゴシック"/>
            <family val="3"/>
            <charset val="128"/>
          </rPr>
          <t xml:space="preserve">検索方法
</t>
        </r>
        <r>
          <rPr>
            <sz val="9"/>
            <color indexed="81"/>
            <rFont val="MS P ゴシック"/>
            <family val="3"/>
            <charset val="128"/>
          </rPr>
          <t>①▼ボタンをクリック
②「検索」と表示された箇所に学校名を入力
③「ＯＫ」をクリック
→自動的に、学校名と所属CDが抽出されます。</t>
        </r>
      </text>
    </comment>
    <comment ref="G1" authorId="0" shapeId="0" xr:uid="{00000000-0006-0000-0200-000002000000}">
      <text>
        <r>
          <rPr>
            <b/>
            <sz val="9"/>
            <color indexed="81"/>
            <rFont val="MS P ゴシック"/>
            <family val="3"/>
            <charset val="128"/>
          </rPr>
          <t xml:space="preserve">注意！
</t>
        </r>
        <r>
          <rPr>
            <sz val="9"/>
            <color indexed="81"/>
            <rFont val="MS P ゴシック"/>
            <family val="3"/>
            <charset val="128"/>
          </rPr>
          <t>大阪府財形独自で採番されたコードです。
よって、金融機関からの通知や普通預金通帳等に記載された銀行コードとは異なるコードです。
コード入力の際は、必ずこちらのコード一覧からご確認ください。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R6" authorId="0" shapeId="0" xr:uid="{00000000-0006-0000-0300-000001000000}">
      <text>
        <r>
          <rPr>
            <sz val="9"/>
            <color indexed="81"/>
            <rFont val="MS P ゴシック"/>
            <family val="3"/>
            <charset val="128"/>
          </rPr>
          <t>「注意事項」F52に反映。土日の場合は前倒しするよう設定している。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V3" authorId="0" shapeId="0" xr:uid="{00000000-0006-0000-0400-000001000000}">
      <text>
        <r>
          <rPr>
            <sz val="9"/>
            <color indexed="81"/>
            <rFont val="MS P ゴシック"/>
            <family val="3"/>
            <charset val="128"/>
          </rPr>
          <t>うるう年かどうか判定する数式</t>
        </r>
      </text>
    </comment>
    <comment ref="U6" authorId="0" shapeId="0" xr:uid="{00000000-0006-0000-0400-000002000000}">
      <text>
        <r>
          <rPr>
            <sz val="9"/>
            <color indexed="81"/>
            <rFont val="MS P ゴシック"/>
            <family val="3"/>
            <charset val="128"/>
          </rPr>
          <t>「入力画面」生年月日の「日」入力規則の数式
生年月日が令和の職員が存在する年（令和１８年）までは操作する必要はないと思います。</t>
        </r>
      </text>
    </comment>
    <comment ref="V6" authorId="0" shapeId="0" xr:uid="{00000000-0006-0000-0400-000003000000}">
      <text>
        <r>
          <rPr>
            <sz val="9"/>
            <color indexed="81"/>
            <rFont val="MS P ゴシック"/>
            <family val="3"/>
            <charset val="128"/>
          </rPr>
          <t>(参考)うるう年の２月は1～29を選べるようにするための数式</t>
        </r>
      </text>
    </comment>
    <comment ref="W6" authorId="0" shapeId="0" xr:uid="{00000000-0006-0000-0400-000004000000}">
      <text>
        <r>
          <rPr>
            <sz val="9"/>
            <color indexed="81"/>
            <rFont val="MS P ゴシック"/>
            <family val="3"/>
            <charset val="128"/>
          </rPr>
          <t>(参考)月によって選べる日の範囲(28,30,31)を変えるための数式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AZ3" authorId="0" shapeId="0" xr:uid="{E9B81B06-061D-4974-AE9F-28C47F7C7327}">
      <text>
        <r>
          <rPr>
            <b/>
            <sz val="28"/>
            <color indexed="81"/>
            <rFont val="MS P ゴシック"/>
            <family val="3"/>
            <charset val="128"/>
          </rPr>
          <t xml:space="preserve">入力内容が正しいかどうか、
</t>
        </r>
        <r>
          <rPr>
            <b/>
            <u/>
            <sz val="28"/>
            <color indexed="81"/>
            <rFont val="MS P ゴシック"/>
            <family val="3"/>
            <charset val="128"/>
          </rPr>
          <t>再度ご確認ください！</t>
        </r>
      </text>
    </comment>
    <comment ref="BC28" authorId="0" shapeId="0" xr:uid="{A14CC2E3-926E-4ECB-B26F-AD72F32F8018}">
      <text>
        <r>
          <rPr>
            <sz val="14"/>
            <color indexed="81"/>
            <rFont val="MS P ゴシック"/>
            <family val="3"/>
            <charset val="128"/>
          </rPr>
          <t xml:space="preserve">
</t>
        </r>
        <r>
          <rPr>
            <b/>
            <u/>
            <sz val="20"/>
            <color indexed="81"/>
            <rFont val="MS P ゴシック"/>
            <family val="3"/>
            <charset val="128"/>
          </rPr>
          <t>届出印</t>
        </r>
        <r>
          <rPr>
            <u/>
            <sz val="16"/>
            <color indexed="81"/>
            <rFont val="MS P ゴシック"/>
            <family val="3"/>
            <charset val="128"/>
          </rPr>
          <t>も忘れず押印してください！</t>
        </r>
      </text>
    </comment>
    <comment ref="C30" authorId="1" shapeId="0" xr:uid="{00000000-0006-0000-0500-000002000000}">
      <text>
        <r>
          <rPr>
            <sz val="18"/>
            <color indexed="81"/>
            <rFont val="MS P ゴシック"/>
            <family val="3"/>
            <charset val="128"/>
          </rPr>
          <t>　</t>
        </r>
        <r>
          <rPr>
            <u/>
            <sz val="18"/>
            <color indexed="81"/>
            <rFont val="MS P ゴシック"/>
            <family val="3"/>
            <charset val="128"/>
          </rPr>
          <t>１枚目には、</t>
        </r>
        <r>
          <rPr>
            <b/>
            <u/>
            <sz val="22"/>
            <color indexed="81"/>
            <rFont val="MS P ゴシック"/>
            <family val="3"/>
            <charset val="128"/>
          </rPr>
          <t>氏名自署欄</t>
        </r>
        <r>
          <rPr>
            <u/>
            <sz val="18"/>
            <color indexed="81"/>
            <rFont val="MS P ゴシック"/>
            <family val="3"/>
            <charset val="128"/>
          </rPr>
          <t xml:space="preserve">があります。
</t>
        </r>
        <r>
          <rPr>
            <sz val="18"/>
            <color indexed="81"/>
            <rFont val="MS P ゴシック"/>
            <family val="3"/>
            <charset val="128"/>
          </rPr>
          <t>　</t>
        </r>
        <r>
          <rPr>
            <u/>
            <sz val="22"/>
            <color indexed="81"/>
            <rFont val="MS P ゴシック"/>
            <family val="3"/>
            <charset val="128"/>
          </rPr>
          <t>必ず自署してください！！</t>
        </r>
        <r>
          <rPr>
            <sz val="9"/>
            <color indexed="81"/>
            <rFont val="MS P ゴシック"/>
            <family val="3"/>
            <charset val="128"/>
          </rPr>
          <t xml:space="preserve">
</t>
        </r>
        <r>
          <rPr>
            <sz val="14"/>
            <color indexed="81"/>
            <rFont val="MS P ゴシック"/>
            <family val="3"/>
            <charset val="128"/>
          </rPr>
          <t xml:space="preserve">
　　記入がない場合、不備で返却となり
　　今年度申込に間に合わない可能性があります。　　　</t>
        </r>
      </text>
    </comment>
  </commentList>
</comments>
</file>

<file path=xl/sharedStrings.xml><?xml version="1.0" encoding="utf-8"?>
<sst xmlns="http://schemas.openxmlformats.org/spreadsheetml/2006/main" count="1659" uniqueCount="1272">
  <si>
    <t>財形貯蓄の種類</t>
    <rPh sb="0" eb="2">
      <t>ザイケイ</t>
    </rPh>
    <rPh sb="2" eb="4">
      <t>チョチク</t>
    </rPh>
    <rPh sb="5" eb="7">
      <t>シュルイ</t>
    </rPh>
    <phoneticPr fontId="2"/>
  </si>
  <si>
    <t>期日指定定期預金</t>
    <rPh sb="0" eb="2">
      <t>キジツ</t>
    </rPh>
    <rPh sb="2" eb="4">
      <t>シテイ</t>
    </rPh>
    <rPh sb="4" eb="6">
      <t>テイキ</t>
    </rPh>
    <rPh sb="6" eb="8">
      <t>ヨキン</t>
    </rPh>
    <phoneticPr fontId="2"/>
  </si>
  <si>
    <t>積立定期預金</t>
    <rPh sb="0" eb="2">
      <t>ツミタテ</t>
    </rPh>
    <rPh sb="2" eb="4">
      <t>テイキ</t>
    </rPh>
    <rPh sb="4" eb="6">
      <t>ヨキン</t>
    </rPh>
    <phoneticPr fontId="2"/>
  </si>
  <si>
    <t>金銭信託</t>
    <rPh sb="0" eb="2">
      <t>キンセン</t>
    </rPh>
    <rPh sb="2" eb="4">
      <t>シンタク</t>
    </rPh>
    <phoneticPr fontId="2"/>
  </si>
  <si>
    <t>利付金融債</t>
    <rPh sb="0" eb="2">
      <t>リツキ</t>
    </rPh>
    <rPh sb="2" eb="5">
      <t>キンユウサイ</t>
    </rPh>
    <phoneticPr fontId="2"/>
  </si>
  <si>
    <t>公社債投資信託</t>
    <rPh sb="0" eb="3">
      <t>コウシャサイ</t>
    </rPh>
    <rPh sb="3" eb="5">
      <t>トウシ</t>
    </rPh>
    <rPh sb="5" eb="7">
      <t>シンタク</t>
    </rPh>
    <phoneticPr fontId="2"/>
  </si>
  <si>
    <t>国債＋社債</t>
    <rPh sb="0" eb="2">
      <t>コクサイ</t>
    </rPh>
    <rPh sb="3" eb="5">
      <t>シャサイ</t>
    </rPh>
    <phoneticPr fontId="2"/>
  </si>
  <si>
    <t>貯蓄積立保険</t>
    <rPh sb="0" eb="2">
      <t>チョチク</t>
    </rPh>
    <rPh sb="2" eb="4">
      <t>ツミタテ</t>
    </rPh>
    <rPh sb="4" eb="6">
      <t>ホケン</t>
    </rPh>
    <phoneticPr fontId="2"/>
  </si>
  <si>
    <t>傷害保険</t>
    <rPh sb="0" eb="2">
      <t>ショウガイ</t>
    </rPh>
    <rPh sb="2" eb="4">
      <t>ホケン</t>
    </rPh>
    <phoneticPr fontId="2"/>
  </si>
  <si>
    <t>３年以上</t>
    <rPh sb="1" eb="2">
      <t>ネン</t>
    </rPh>
    <rPh sb="2" eb="4">
      <t>イジョウ</t>
    </rPh>
    <phoneticPr fontId="2"/>
  </si>
  <si>
    <t>継続預入の</t>
    <rPh sb="0" eb="2">
      <t>ケイゾク</t>
    </rPh>
    <rPh sb="2" eb="4">
      <t>アズケイレ</t>
    </rPh>
    <phoneticPr fontId="2"/>
  </si>
  <si>
    <t>特約</t>
    <phoneticPr fontId="2"/>
  </si>
  <si>
    <t>積立開始日</t>
    <rPh sb="0" eb="2">
      <t>ツミタテ</t>
    </rPh>
    <rPh sb="2" eb="5">
      <t>カイシビ</t>
    </rPh>
    <phoneticPr fontId="2"/>
  </si>
  <si>
    <t>積立額</t>
    <rPh sb="0" eb="2">
      <t>ツミタテ</t>
    </rPh>
    <rPh sb="2" eb="3">
      <t>ガク</t>
    </rPh>
    <phoneticPr fontId="2"/>
  </si>
  <si>
    <t>月例給与</t>
    <rPh sb="0" eb="2">
      <t>ゲツレイ</t>
    </rPh>
    <rPh sb="2" eb="4">
      <t>キュウヨ</t>
    </rPh>
    <phoneticPr fontId="2"/>
  </si>
  <si>
    <t>申　込区　分</t>
    <rPh sb="0" eb="1">
      <t>サル</t>
    </rPh>
    <rPh sb="2" eb="3">
      <t>コミ</t>
    </rPh>
    <rPh sb="3" eb="4">
      <t>ク</t>
    </rPh>
    <rPh sb="5" eb="6">
      <t>ブン</t>
    </rPh>
    <phoneticPr fontId="2"/>
  </si>
  <si>
    <t>金融機関
商品コード</t>
    <rPh sb="0" eb="2">
      <t>キンユウ</t>
    </rPh>
    <rPh sb="2" eb="4">
      <t>キカン</t>
    </rPh>
    <rPh sb="5" eb="7">
      <t>ショウヒン</t>
    </rPh>
    <phoneticPr fontId="2"/>
  </si>
  <si>
    <t>届出印鑑</t>
    <rPh sb="0" eb="2">
      <t>トドケデ</t>
    </rPh>
    <rPh sb="2" eb="4">
      <t>インカン</t>
    </rPh>
    <phoneticPr fontId="2"/>
  </si>
  <si>
    <t>自宅住所</t>
    <rPh sb="0" eb="2">
      <t>ジタク</t>
    </rPh>
    <rPh sb="2" eb="4">
      <t>ジュウショ</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</si>
  <si>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</si>
  <si>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</si>
  <si>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</si>
  <si>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</si>
  <si>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</si>
  <si>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注）所属の受付印のないものは控除できません。</t>
    <rPh sb="0" eb="1">
      <t>チュウ</t>
    </rPh>
    <rPh sb="2" eb="4">
      <t>ショゾク</t>
    </rPh>
    <rPh sb="5" eb="8">
      <t>ウケツケイン</t>
    </rPh>
    <rPh sb="14" eb="16">
      <t>コウジョ</t>
    </rPh>
    <phoneticPr fontId="2"/>
  </si>
  <si>
    <t>金融機関用</t>
    <rPh sb="0" eb="2">
      <t>キンユウ</t>
    </rPh>
    <rPh sb="2" eb="5">
      <t>キカンヨウ</t>
    </rPh>
    <phoneticPr fontId="2"/>
  </si>
  <si>
    <t>〈申込内容〉</t>
    <rPh sb="1" eb="3">
      <t>モウシコ</t>
    </rPh>
    <rPh sb="3" eb="5">
      <t>ナイヨウ</t>
    </rPh>
    <phoneticPr fontId="2"/>
  </si>
  <si>
    <t>財産形成貯蓄申込書〔一般財形〕</t>
    <rPh sb="0" eb="2">
      <t>ザイサン</t>
    </rPh>
    <rPh sb="2" eb="4">
      <t>ケイセイ</t>
    </rPh>
    <rPh sb="4" eb="6">
      <t>チョチク</t>
    </rPh>
    <rPh sb="6" eb="8">
      <t>モウシコミ</t>
    </rPh>
    <rPh sb="8" eb="9">
      <t>ショ</t>
    </rPh>
    <rPh sb="10" eb="12">
      <t>イッパン</t>
    </rPh>
    <rPh sb="12" eb="14">
      <t>ザイケイ</t>
    </rPh>
    <phoneticPr fontId="2"/>
  </si>
  <si>
    <t>（兼控除預入依頼書）</t>
    <rPh sb="1" eb="2">
      <t>ケン</t>
    </rPh>
    <rPh sb="2" eb="4">
      <t>コウジョ</t>
    </rPh>
    <rPh sb="4" eb="6">
      <t>アズケイレ</t>
    </rPh>
    <rPh sb="6" eb="9">
      <t>イライショ</t>
    </rPh>
    <phoneticPr fontId="2"/>
  </si>
  <si>
    <t>所　　　　属　　　　名</t>
    <rPh sb="0" eb="1">
      <t>トコロ</t>
    </rPh>
    <rPh sb="5" eb="6">
      <t>ゾク</t>
    </rPh>
    <rPh sb="10" eb="11">
      <t>メイ</t>
    </rPh>
    <phoneticPr fontId="2"/>
  </si>
  <si>
    <t>Ｈ</t>
    <phoneticPr fontId="2"/>
  </si>
  <si>
    <t>定額貯金</t>
    <rPh sb="0" eb="2">
      <t>テイガク</t>
    </rPh>
    <rPh sb="2" eb="4">
      <t>チョキン</t>
    </rPh>
    <phoneticPr fontId="2"/>
  </si>
  <si>
    <t>処理区分</t>
    <rPh sb="0" eb="2">
      <t>ショリ</t>
    </rPh>
    <rPh sb="2" eb="4">
      <t>クブン</t>
    </rPh>
    <phoneticPr fontId="2"/>
  </si>
  <si>
    <t>Ｃ＃</t>
    <phoneticPr fontId="2"/>
  </si>
  <si>
    <t>Ｇ</t>
    <phoneticPr fontId="2"/>
  </si>
  <si>
    <t>（所属受付印）</t>
    <phoneticPr fontId="2"/>
  </si>
  <si>
    <t>※満期日</t>
    <rPh sb="1" eb="4">
      <t>マンキビ</t>
    </rPh>
    <phoneticPr fontId="2"/>
  </si>
  <si>
    <t>年</t>
    <rPh sb="0" eb="1">
      <t>ネン</t>
    </rPh>
    <phoneticPr fontId="2"/>
  </si>
  <si>
    <t>月</t>
    <rPh sb="0" eb="1">
      <t>ガツ</t>
    </rPh>
    <phoneticPr fontId="2"/>
  </si>
  <si>
    <t>日</t>
    <rPh sb="0" eb="1">
      <t>ニチ</t>
    </rPh>
    <phoneticPr fontId="2"/>
  </si>
  <si>
    <t xml:space="preserve"> の３か月前まで</t>
    <rPh sb="4" eb="5">
      <t>ゲツ</t>
    </rPh>
    <rPh sb="5" eb="6">
      <t>マエ</t>
    </rPh>
    <phoneticPr fontId="2"/>
  </si>
  <si>
    <t>一　般</t>
    <rPh sb="0" eb="1">
      <t>イッ</t>
    </rPh>
    <rPh sb="2" eb="3">
      <t>ハン</t>
    </rPh>
    <phoneticPr fontId="2"/>
  </si>
  <si>
    <t>本　人　用</t>
    <rPh sb="0" eb="1">
      <t>ホン</t>
    </rPh>
    <rPh sb="2" eb="3">
      <t>ヒト</t>
    </rPh>
    <rPh sb="4" eb="5">
      <t>ヨウ</t>
    </rPh>
    <phoneticPr fontId="2"/>
  </si>
  <si>
    <t>電算報告用</t>
    <rPh sb="0" eb="2">
      <t>デンサン</t>
    </rPh>
    <rPh sb="2" eb="5">
      <t>ホウコクヨウ</t>
    </rPh>
    <phoneticPr fontId="2"/>
  </si>
  <si>
    <t>所　　　　　属　　　　　名</t>
    <rPh sb="0" eb="1">
      <t>トコロ</t>
    </rPh>
    <rPh sb="6" eb="7">
      <t>ゾク</t>
    </rPh>
    <rPh sb="12" eb="13">
      <t>メイ</t>
    </rPh>
    <phoneticPr fontId="2"/>
  </si>
  <si>
    <t>氏　　　名　　（　フ　リ　ガ　ナ　）</t>
    <rPh sb="0" eb="1">
      <t>シ</t>
    </rPh>
    <rPh sb="4" eb="5">
      <t>ナ</t>
    </rPh>
    <phoneticPr fontId="2"/>
  </si>
  <si>
    <t>年</t>
    <rPh sb="0" eb="1">
      <t>ネン</t>
    </rPh>
    <phoneticPr fontId="7"/>
  </si>
  <si>
    <t>月</t>
    <rPh sb="0" eb="1">
      <t>ガツ</t>
    </rPh>
    <phoneticPr fontId="7"/>
  </si>
  <si>
    <t>日</t>
    <rPh sb="0" eb="1">
      <t>ニチ</t>
    </rPh>
    <phoneticPr fontId="7"/>
  </si>
  <si>
    <t>千</t>
    <rPh sb="0" eb="1">
      <t>セン</t>
    </rPh>
    <phoneticPr fontId="7"/>
  </si>
  <si>
    <t>円</t>
    <rPh sb="0" eb="1">
      <t>エン</t>
    </rPh>
    <phoneticPr fontId="7"/>
  </si>
  <si>
    <t>※契約内容は「手続き方法と商品案内」の冊子の契約金融機関等のページで必ずご確認ください。</t>
    <rPh sb="1" eb="3">
      <t>ケイヤク</t>
    </rPh>
    <rPh sb="3" eb="5">
      <t>ナイヨウ</t>
    </rPh>
    <rPh sb="7" eb="9">
      <t>テツヅ</t>
    </rPh>
    <rPh sb="10" eb="12">
      <t>ホウホウ</t>
    </rPh>
    <rPh sb="13" eb="15">
      <t>ショウヒン</t>
    </rPh>
    <rPh sb="15" eb="17">
      <t>アンナイ</t>
    </rPh>
    <rPh sb="19" eb="21">
      <t>サッシ</t>
    </rPh>
    <rPh sb="22" eb="24">
      <t>ケイヤク</t>
    </rPh>
    <rPh sb="24" eb="26">
      <t>キンユウ</t>
    </rPh>
    <rPh sb="26" eb="28">
      <t>キカン</t>
    </rPh>
    <rPh sb="28" eb="29">
      <t>トウ</t>
    </rPh>
    <rPh sb="34" eb="35">
      <t>カナラ</t>
    </rPh>
    <rPh sb="37" eb="39">
      <t>カクニン</t>
    </rPh>
    <phoneticPr fontId="2"/>
  </si>
  <si>
    <t>GH022</t>
    <phoneticPr fontId="2"/>
  </si>
  <si>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2"/>
  </si>
  <si>
    <t>元号</t>
    <rPh sb="0" eb="2">
      <t>ゲンゴウ</t>
    </rPh>
    <phoneticPr fontId="7"/>
  </si>
  <si>
    <t>注）所属の受付印のないものは控除できません。
　　所属控、本人用にも押印してください。</t>
    <rPh sb="0" eb="1">
      <t>チュウ</t>
    </rPh>
    <rPh sb="2" eb="4">
      <t>ショゾク</t>
    </rPh>
    <rPh sb="5" eb="8">
      <t>ウケツケイン</t>
    </rPh>
    <rPh sb="14" eb="16">
      <t>コウジョ</t>
    </rPh>
    <rPh sb="25" eb="27">
      <t>ショゾク</t>
    </rPh>
    <rPh sb="27" eb="28">
      <t>ヒカ</t>
    </rPh>
    <rPh sb="29" eb="31">
      <t>ホンニン</t>
    </rPh>
    <rPh sb="31" eb="32">
      <t>ヨウ</t>
    </rPh>
    <phoneticPr fontId="2"/>
  </si>
  <si>
    <t>（所属受付印）</t>
  </si>
  <si>
    <t>所属控、本人用にも押印してください。↑</t>
    <rPh sb="0" eb="2">
      <t>ショゾク</t>
    </rPh>
    <rPh sb="2" eb="3">
      <t>ヒカ</t>
    </rPh>
    <rPh sb="4" eb="6">
      <t>ホンニン</t>
    </rPh>
    <rPh sb="6" eb="7">
      <t>ヨウ</t>
    </rPh>
    <rPh sb="9" eb="11">
      <t>オウイン</t>
    </rPh>
    <phoneticPr fontId="2"/>
  </si>
  <si>
    <t>）</t>
    <phoneticPr fontId="2"/>
  </si>
  <si>
    <t>（</t>
    <phoneticPr fontId="2"/>
  </si>
  <si>
    <r>
      <t>氏　　名（フリガナ）　　</t>
    </r>
    <r>
      <rPr>
        <sz val="9"/>
        <rFont val="ＭＳ ゴシック"/>
        <family val="3"/>
        <charset val="128"/>
      </rPr>
      <t>※氏名欄は自署してください。</t>
    </r>
    <rPh sb="0" eb="1">
      <t>ウジ</t>
    </rPh>
    <rPh sb="3" eb="4">
      <t>ナ</t>
    </rPh>
    <rPh sb="13" eb="15">
      <t>シメイ</t>
    </rPh>
    <rPh sb="15" eb="16">
      <t>ラン</t>
    </rPh>
    <rPh sb="17" eb="19">
      <t>ジショ</t>
    </rPh>
    <phoneticPr fontId="2"/>
  </si>
  <si>
    <t>元号</t>
    <rPh sb="0" eb="2">
      <t>ゲンゴウ</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</si>
  <si>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rPh sb="2" eb="3">
      <t>ネガ</t>
    </rPh>
    <rPh sb="7" eb="10">
      <t>モウシコミショ</t>
    </rPh>
    <rPh sb="15" eb="17">
      <t>トリアツカ</t>
    </rPh>
    <rPh sb="17" eb="19">
      <t>キンユウ</t>
    </rPh>
    <rPh sb="19" eb="21">
      <t>キカン</t>
    </rPh>
    <rPh sb="22" eb="24">
      <t>ジュウブン</t>
    </rPh>
    <rPh sb="24" eb="26">
      <t>ソウダン</t>
    </rPh>
    <rPh sb="30" eb="32">
      <t>ヒツヨウ</t>
    </rPh>
    <rPh sb="32" eb="34">
      <t>ジコウ</t>
    </rPh>
    <rPh sb="35" eb="37">
      <t>キニュウ</t>
    </rPh>
    <rPh sb="38" eb="40">
      <t>テイシュツ</t>
    </rPh>
    <phoneticPr fontId="2"/>
  </si>
  <si>
    <t>　私は勤労者財産形成促進法第６条第１項による財産形成貯蓄を行いたいので、貴行（金庫・組合・社）所定の財産形成預金規定、財産形成信託取扱規定、指定金銭信託約款、勤労者財産形成貯蓄約款、勤労者財産形成貯蓄積立保険約款、財産形成定額貯金規定、財形貯蓄傷害保険普通保険約款等の規定を承認し、次により財産形成貯蓄の預入等を印鑑届出のうえ申込みます。私はこの貯蓄について、預入等をした日から１年間は払出しをいたしません。有価証券を購入する場合には、その有価証券は全て貴行（社）に寄託するとともに、大券保管されることに同意します。この貯蓄については、大阪府が私の給料等から次の積立額を控除し、私に代わって預入します。なお、預入金額等を変更するときは、あらかじめ文章をもって届出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チョチク</t>
    </rPh>
    <rPh sb="29" eb="30">
      <t>オコナ</t>
    </rPh>
    <rPh sb="39" eb="41">
      <t>キンコ</t>
    </rPh>
    <rPh sb="42" eb="44">
      <t>クミアイ</t>
    </rPh>
    <rPh sb="45" eb="46">
      <t>シャ</t>
    </rPh>
    <rPh sb="47" eb="49">
      <t>ショテイ</t>
    </rPh>
    <rPh sb="50" eb="52">
      <t>ザイサン</t>
    </rPh>
    <rPh sb="52" eb="54">
      <t>ケイセイ</t>
    </rPh>
    <rPh sb="54" eb="56">
      <t>ヨキン</t>
    </rPh>
    <rPh sb="56" eb="58">
      <t>キテイ</t>
    </rPh>
    <rPh sb="59" eb="61">
      <t>ザイサン</t>
    </rPh>
    <rPh sb="61" eb="63">
      <t>ケイセイ</t>
    </rPh>
    <rPh sb="63" eb="65">
      <t>シンタク</t>
    </rPh>
    <rPh sb="67" eb="69">
      <t>キテイ</t>
    </rPh>
    <phoneticPr fontId="2"/>
  </si>
  <si>
    <t>一般</t>
    <rPh sb="0" eb="2">
      <t>イッパン</t>
    </rPh>
    <phoneticPr fontId="2"/>
  </si>
  <si>
    <t>積　　立　　額</t>
    <rPh sb="0" eb="1">
      <t>セキ</t>
    </rPh>
    <rPh sb="3" eb="4">
      <t>リツ</t>
    </rPh>
    <rPh sb="6" eb="7">
      <t>ガク</t>
    </rPh>
    <phoneticPr fontId="2"/>
  </si>
  <si>
    <t>期末勤勉手当（12月）</t>
    <rPh sb="0" eb="2">
      <t>キマツ</t>
    </rPh>
    <rPh sb="2" eb="4">
      <t>キンベン</t>
    </rPh>
    <rPh sb="4" eb="6">
      <t>テアテ</t>
    </rPh>
    <rPh sb="9" eb="10">
      <t>ツキ</t>
    </rPh>
    <phoneticPr fontId="2"/>
  </si>
  <si>
    <t>期末勤勉手当（6月）</t>
    <rPh sb="0" eb="2">
      <t>キマツ</t>
    </rPh>
    <rPh sb="2" eb="4">
      <t>キンベン</t>
    </rPh>
    <rPh sb="4" eb="6">
      <t>テアテ</t>
    </rPh>
    <rPh sb="8" eb="9">
      <t>ツキ</t>
    </rPh>
    <phoneticPr fontId="2"/>
  </si>
  <si>
    <t>積　立　期　間</t>
    <rPh sb="0" eb="1">
      <t>セキ</t>
    </rPh>
    <rPh sb="2" eb="3">
      <t>リツ</t>
    </rPh>
    <rPh sb="4" eb="5">
      <t>キ</t>
    </rPh>
    <rPh sb="6" eb="7">
      <t>アイダ</t>
    </rPh>
    <phoneticPr fontId="2"/>
  </si>
  <si>
    <t>※積立定期預金申込の場合のみ、記入してください。</t>
    <rPh sb="1" eb="3">
      <t>ツミタテ</t>
    </rPh>
    <rPh sb="3" eb="5">
      <t>テイキ</t>
    </rPh>
    <rPh sb="5" eb="7">
      <t>ヨキン</t>
    </rPh>
    <rPh sb="7" eb="9">
      <t>モウシコミ</t>
    </rPh>
    <rPh sb="10" eb="12">
      <t>バアイ</t>
    </rPh>
    <rPh sb="15" eb="17">
      <t>キニュウ</t>
    </rPh>
    <phoneticPr fontId="2"/>
  </si>
  <si>
    <t>満期日は、積立期間が３年以上のご希望年月日を記入してください。</t>
    <phoneticPr fontId="2"/>
  </si>
  <si>
    <t>①</t>
    <phoneticPr fontId="2"/>
  </si>
  <si>
    <t>②</t>
    <phoneticPr fontId="2"/>
  </si>
  <si>
    <t>③</t>
    <phoneticPr fontId="2"/>
  </si>
  <si>
    <t>④</t>
    <phoneticPr fontId="2"/>
  </si>
  <si>
    <t>ゆうちょ銀行</t>
    <rPh sb="4" eb="6">
      <t>ギンコウ</t>
    </rPh>
    <phoneticPr fontId="2"/>
  </si>
  <si>
    <t>※</t>
    <phoneticPr fontId="2"/>
  </si>
  <si>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</si>
  <si>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</si>
  <si>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</si>
  <si>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R</t>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</si>
  <si>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</si>
  <si>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</si>
  <si>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</si>
  <si>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</si>
  <si>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氏名（漢字）</t>
    <rPh sb="0" eb="2">
      <t>シメイ</t>
    </rPh>
    <rPh sb="3" eb="5">
      <t>カンジ</t>
    </rPh>
    <phoneticPr fontId="2"/>
  </si>
  <si>
    <t>№</t>
    <phoneticPr fontId="2"/>
  </si>
  <si>
    <t>所属名</t>
    <rPh sb="0" eb="2">
      <t>ショゾク</t>
    </rPh>
    <rPh sb="2" eb="3">
      <t>メイ</t>
    </rPh>
    <phoneticPr fontId="2"/>
  </si>
  <si>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</si>
  <si>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</si>
  <si>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</si>
  <si>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</si>
  <si>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</si>
  <si>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</si>
  <si>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</si>
  <si>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</si>
  <si>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岸和田市立城内小学校</t>
  </si>
  <si>
    <t>0102</t>
    <phoneticPr fontId="2"/>
  </si>
  <si>
    <r>
      <t>旧大和銀行。期日指定定期預金、</t>
    </r>
    <r>
      <rPr>
        <b/>
        <sz val="11"/>
        <color rgb="FFFF0000"/>
        <rFont val="ＭＳ Ｐゴシック"/>
        <family val="3"/>
        <charset val="128"/>
      </rPr>
      <t>一般財形契約のみ</t>
    </r>
    <rPh sb="0" eb="1">
      <t>キュウ</t>
    </rPh>
    <rPh sb="1" eb="3">
      <t>ダイワ</t>
    </rPh>
    <rPh sb="3" eb="5">
      <t>ギンコウ</t>
    </rPh>
    <rPh sb="6" eb="8">
      <t>キジツ</t>
    </rPh>
    <rPh sb="8" eb="10">
      <t>シテイ</t>
    </rPh>
    <rPh sb="10" eb="12">
      <t>テイキ</t>
    </rPh>
    <rPh sb="12" eb="14">
      <t>ヨキン</t>
    </rPh>
    <rPh sb="15" eb="17">
      <t>イッパン</t>
    </rPh>
    <rPh sb="17" eb="19">
      <t>ザイケイ</t>
    </rPh>
    <rPh sb="19" eb="21">
      <t>ケイヤク</t>
    </rPh>
    <phoneticPr fontId="2"/>
  </si>
  <si>
    <t>岸和田市立浜小学校</t>
  </si>
  <si>
    <t>岸和田市立朝陽小学校</t>
  </si>
  <si>
    <t>岸和田市立東光小学校</t>
  </si>
  <si>
    <t>三菱ＵＦＪ銀行</t>
    <rPh sb="0" eb="2">
      <t>ミツビシ</t>
    </rPh>
    <rPh sb="5" eb="7">
      <t>ギンコウ</t>
    </rPh>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</si>
  <si>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</si>
  <si>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</si>
  <si>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</si>
  <si>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</si>
  <si>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</si>
  <si>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</si>
  <si>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</si>
  <si>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</si>
  <si>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</si>
  <si>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</si>
  <si>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</si>
  <si>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</si>
  <si>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</si>
  <si>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</si>
  <si>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</si>
  <si>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</si>
  <si>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0306</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</si>
  <si>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</si>
  <si>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</si>
  <si>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</si>
  <si>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</si>
  <si>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</si>
  <si>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</si>
  <si>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</si>
  <si>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</si>
  <si>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</si>
  <si>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</si>
  <si>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</si>
  <si>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</si>
  <si>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</si>
  <si>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</si>
  <si>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</si>
  <si>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</si>
  <si>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</si>
  <si>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</si>
  <si>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</si>
  <si>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</si>
  <si>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</si>
  <si>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</si>
  <si>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</si>
  <si>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</si>
  <si>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</si>
  <si>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</si>
  <si>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</si>
  <si>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</si>
  <si>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</si>
  <si>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</si>
  <si>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</si>
  <si>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</si>
  <si>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</si>
  <si>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岸和田市立太田小学校</t>
  </si>
  <si>
    <t>岸和田市立岸城中学校</t>
  </si>
  <si>
    <t>岸和田市立光陽中学校</t>
  </si>
  <si>
    <t>岸和田市立葛城中学校</t>
  </si>
  <si>
    <t>岸和田市立久米田中学校</t>
  </si>
  <si>
    <t>岸和田市立春木中学校</t>
  </si>
  <si>
    <t>岸和田市立山滝中学校</t>
  </si>
  <si>
    <t>岸和田市立山直中学校</t>
  </si>
  <si>
    <t>岸和田市立北中学校</t>
  </si>
  <si>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</si>
  <si>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</si>
  <si>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</si>
  <si>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</si>
  <si>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</si>
  <si>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</si>
  <si>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</si>
  <si>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</si>
  <si>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</si>
  <si>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</si>
  <si>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</si>
  <si>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</si>
  <si>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豊中市立桜塚小学校</t>
  </si>
  <si>
    <t>豊中市立大池小学校</t>
  </si>
  <si>
    <t>1207</t>
    <phoneticPr fontId="2"/>
  </si>
  <si>
    <t>第一生命保険</t>
    <rPh sb="0" eb="2">
      <t>ダイイチ</t>
    </rPh>
    <rPh sb="2" eb="4">
      <t>セイメイ</t>
    </rPh>
    <rPh sb="4" eb="6">
      <t>ホケン</t>
    </rPh>
    <phoneticPr fontId="2"/>
  </si>
  <si>
    <t>豊中市立螢池小学校</t>
  </si>
  <si>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</si>
  <si>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</si>
  <si>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</si>
  <si>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</si>
  <si>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</si>
  <si>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</si>
  <si>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</si>
  <si>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</si>
  <si>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</si>
  <si>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</si>
  <si>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</si>
  <si>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</si>
  <si>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</si>
  <si>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</si>
  <si>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</si>
  <si>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豊中市立小曾根小学校</t>
  </si>
  <si>
    <t>豊中市立豊南小学校</t>
  </si>
  <si>
    <t>豊中市立上野小学校</t>
  </si>
  <si>
    <t>豊中市立南桜塚小学校</t>
  </si>
  <si>
    <t>豊中市立新田小学校</t>
  </si>
  <si>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</si>
  <si>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</si>
  <si>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</si>
  <si>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</si>
  <si>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</si>
  <si>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</si>
  <si>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</si>
  <si>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</si>
  <si>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</si>
  <si>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</si>
  <si>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</si>
  <si>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</si>
  <si>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</si>
  <si>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</si>
  <si>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</si>
  <si>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</si>
  <si>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</si>
  <si>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</si>
  <si>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</si>
  <si>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</si>
  <si>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</si>
  <si>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</si>
  <si>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</si>
  <si>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</si>
  <si>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</si>
  <si>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</si>
  <si>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</si>
  <si>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</si>
  <si>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</si>
  <si>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</si>
  <si>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</si>
  <si>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</si>
  <si>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</si>
  <si>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</si>
  <si>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</si>
  <si>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</si>
  <si>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</si>
  <si>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</si>
  <si>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</si>
  <si>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</si>
  <si>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</si>
  <si>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</si>
  <si>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</si>
  <si>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</si>
  <si>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</si>
  <si>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</si>
  <si>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</si>
  <si>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</si>
  <si>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</si>
  <si>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</si>
  <si>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</si>
  <si>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</si>
  <si>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</si>
  <si>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</si>
  <si>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</si>
  <si>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</si>
  <si>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</si>
  <si>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</si>
  <si>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</si>
  <si>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</si>
  <si>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</si>
  <si>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</si>
  <si>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</si>
  <si>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</si>
  <si>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</si>
  <si>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</si>
  <si>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</si>
  <si>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</si>
  <si>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</si>
  <si>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</si>
  <si>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</si>
  <si>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</si>
  <si>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</si>
  <si>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</si>
  <si>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</si>
  <si>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</si>
  <si>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</si>
  <si>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</si>
  <si>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</si>
  <si>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</si>
  <si>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</si>
  <si>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</si>
  <si>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</si>
  <si>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</si>
  <si>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</si>
  <si>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</si>
  <si>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</si>
  <si>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</si>
  <si>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</si>
  <si>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</si>
  <si>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</si>
  <si>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</si>
  <si>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</si>
  <si>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</si>
  <si>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</si>
  <si>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</si>
  <si>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</si>
  <si>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</si>
  <si>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</si>
  <si>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</si>
  <si>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</si>
  <si>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</si>
  <si>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</si>
  <si>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</si>
  <si>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</si>
  <si>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</si>
  <si>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</si>
  <si>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</si>
  <si>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</si>
  <si>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</si>
  <si>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</si>
  <si>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</si>
  <si>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</si>
  <si>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</si>
  <si>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</si>
  <si>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</si>
  <si>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</si>
  <si>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</si>
  <si>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</si>
  <si>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</si>
  <si>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</si>
  <si>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</si>
  <si>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</si>
  <si>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</si>
  <si>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</si>
  <si>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</si>
  <si>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</si>
  <si>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</si>
  <si>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</si>
  <si>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</si>
  <si>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</si>
  <si>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</si>
  <si>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</si>
  <si>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</si>
  <si>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</si>
  <si>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</si>
  <si>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</si>
  <si>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</si>
  <si>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</si>
  <si>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</si>
  <si>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</si>
  <si>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</si>
  <si>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</si>
  <si>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</si>
  <si>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</si>
  <si>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</si>
  <si>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</si>
  <si>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</si>
  <si>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</si>
  <si>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</si>
  <si>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</si>
  <si>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</si>
  <si>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</si>
  <si>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</si>
  <si>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</si>
  <si>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</si>
  <si>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</si>
  <si>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</si>
  <si>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</si>
  <si>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</si>
  <si>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</si>
  <si>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</si>
  <si>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</si>
  <si>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</si>
  <si>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</si>
  <si>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</si>
  <si>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</si>
  <si>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</si>
  <si>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</si>
  <si>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</si>
  <si>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</si>
  <si>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</si>
  <si>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</si>
  <si>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</si>
  <si>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</si>
  <si>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</si>
  <si>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</si>
  <si>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</si>
  <si>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</si>
  <si>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</si>
  <si>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</si>
  <si>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</si>
  <si>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</si>
  <si>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</si>
  <si>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</si>
  <si>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</si>
  <si>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</si>
  <si>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</si>
  <si>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</si>
  <si>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</si>
  <si>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</si>
  <si>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</si>
  <si>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</si>
  <si>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</si>
  <si>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</si>
  <si>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</si>
  <si>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</si>
  <si>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</si>
  <si>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</si>
  <si>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</si>
  <si>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</si>
  <si>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</si>
  <si>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</si>
  <si>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</si>
  <si>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</si>
  <si>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</si>
  <si>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</si>
  <si>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</si>
  <si>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</si>
  <si>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</si>
  <si>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</si>
  <si>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</si>
  <si>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</si>
  <si>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</si>
  <si>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</si>
  <si>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</si>
  <si>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</si>
  <si>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</si>
  <si>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</si>
  <si>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</si>
  <si>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</si>
  <si>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</si>
  <si>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</si>
  <si>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</si>
  <si>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</si>
  <si>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</si>
  <si>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</si>
  <si>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</si>
  <si>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</si>
  <si>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</si>
  <si>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</si>
  <si>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</si>
  <si>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</si>
  <si>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</si>
  <si>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</si>
  <si>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</si>
  <si>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</si>
  <si>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</si>
  <si>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</si>
  <si>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</si>
  <si>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</si>
  <si>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</si>
  <si>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</si>
  <si>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</si>
  <si>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</si>
  <si>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</si>
  <si>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</si>
  <si>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</si>
  <si>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</si>
  <si>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</si>
  <si>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</si>
  <si>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</si>
  <si>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</si>
  <si>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</si>
  <si>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</si>
  <si>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</si>
  <si>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</si>
  <si>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</si>
  <si>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</si>
  <si>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</si>
  <si>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</si>
  <si>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</si>
  <si>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</si>
  <si>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</si>
  <si>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</si>
  <si>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</si>
  <si>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</si>
  <si>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</si>
  <si>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</si>
  <si>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</si>
  <si>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</si>
  <si>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</si>
  <si>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</si>
  <si>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</si>
  <si>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</si>
  <si>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</si>
  <si>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</si>
  <si>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</si>
  <si>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</si>
  <si>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</si>
  <si>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</si>
  <si>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</si>
  <si>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</si>
  <si>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</si>
  <si>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</si>
  <si>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</si>
  <si>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</si>
  <si>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</si>
  <si>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</si>
  <si>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</si>
  <si>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</si>
  <si>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</si>
  <si>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</si>
  <si>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</si>
  <si>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</si>
  <si>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</si>
  <si>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</si>
  <si>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</si>
  <si>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</si>
  <si>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</si>
  <si>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</si>
  <si>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</si>
  <si>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</si>
  <si>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</si>
  <si>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</si>
  <si>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</si>
  <si>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</si>
  <si>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</si>
  <si>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</si>
  <si>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</si>
  <si>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</si>
  <si>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</si>
  <si>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</si>
  <si>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</si>
  <si>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</si>
  <si>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</si>
  <si>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</si>
  <si>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</si>
  <si>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</si>
  <si>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</si>
  <si>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</si>
  <si>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</si>
  <si>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</si>
  <si>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</si>
  <si>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</si>
  <si>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</si>
  <si>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</si>
  <si>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</si>
  <si>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</si>
  <si>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</si>
  <si>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</si>
  <si>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</si>
  <si>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</si>
  <si>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</si>
  <si>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</si>
  <si>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</si>
  <si>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</si>
  <si>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</si>
  <si>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</si>
  <si>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</si>
  <si>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</si>
  <si>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</si>
  <si>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</si>
  <si>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</si>
  <si>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</si>
  <si>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</si>
  <si>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</si>
  <si>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</si>
  <si>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</si>
  <si>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</si>
  <si>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</si>
  <si>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</si>
  <si>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</si>
  <si>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</si>
  <si>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</si>
  <si>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</si>
  <si>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</si>
  <si>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</si>
  <si>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</si>
  <si>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</si>
  <si>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</si>
  <si>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</si>
  <si>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</si>
  <si>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</si>
  <si>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</si>
  <si>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</si>
  <si>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</si>
  <si>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</si>
  <si>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</si>
  <si>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</si>
  <si>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</si>
  <si>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</si>
  <si>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</si>
  <si>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</si>
  <si>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</si>
  <si>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</si>
  <si>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</si>
  <si>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</si>
  <si>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</si>
  <si>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</si>
  <si>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</si>
  <si>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</si>
  <si>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</si>
  <si>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</si>
  <si>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</si>
  <si>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</si>
  <si>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</si>
  <si>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</si>
  <si>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</si>
  <si>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</si>
  <si>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</si>
  <si>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</si>
  <si>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</si>
  <si>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</si>
  <si>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</si>
  <si>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</si>
  <si>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</si>
  <si>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</si>
  <si>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</si>
  <si>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</si>
  <si>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</si>
  <si>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</si>
  <si>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</si>
  <si>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</si>
  <si>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</si>
  <si>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</si>
  <si>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</si>
  <si>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</si>
  <si>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</si>
  <si>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</si>
  <si>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</si>
  <si>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</si>
  <si>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</si>
  <si>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</si>
  <si>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</si>
  <si>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</si>
  <si>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</si>
  <si>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</si>
  <si>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</si>
  <si>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</si>
  <si>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</si>
  <si>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</si>
  <si>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</si>
  <si>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</si>
  <si>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</si>
  <si>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</si>
  <si>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</si>
  <si>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</si>
  <si>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</si>
  <si>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</si>
  <si>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</si>
  <si>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</si>
  <si>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</si>
  <si>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</si>
  <si>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</si>
  <si>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</si>
  <si>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</si>
  <si>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</si>
  <si>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</si>
  <si>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</si>
  <si>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</si>
  <si>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</si>
  <si>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</si>
  <si>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</si>
  <si>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</si>
  <si>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</si>
  <si>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</si>
  <si>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</si>
  <si>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</si>
  <si>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</si>
  <si>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</si>
  <si>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</si>
  <si>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</si>
  <si>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</si>
  <si>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</si>
  <si>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</si>
  <si>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</si>
  <si>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</si>
  <si>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</si>
  <si>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</si>
  <si>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</si>
  <si>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</si>
  <si>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</si>
  <si>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</si>
  <si>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</si>
  <si>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</si>
  <si>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</si>
  <si>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</si>
  <si>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</si>
  <si>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</si>
  <si>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</si>
  <si>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</si>
  <si>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</si>
  <si>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</si>
  <si>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</si>
  <si>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</si>
  <si>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</si>
  <si>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</si>
  <si>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</si>
  <si>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</si>
  <si>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</si>
  <si>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</si>
  <si>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</si>
  <si>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</si>
  <si>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</si>
  <si>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</si>
  <si>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</si>
  <si>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</si>
  <si>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</si>
  <si>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</si>
  <si>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</si>
  <si>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</si>
  <si>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</si>
  <si>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</si>
  <si>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</si>
  <si>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</si>
  <si>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</si>
  <si>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</si>
  <si>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</si>
  <si>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</si>
  <si>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</si>
  <si>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</si>
  <si>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</si>
  <si>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</si>
  <si>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</si>
  <si>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</si>
  <si>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</si>
  <si>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</si>
  <si>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</si>
  <si>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</si>
  <si>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</si>
  <si>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</si>
  <si>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</si>
  <si>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</si>
  <si>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</si>
  <si>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</si>
  <si>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</si>
  <si>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</si>
  <si>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</si>
  <si>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</si>
  <si>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</si>
  <si>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</si>
  <si>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</si>
  <si>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</si>
  <si>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</si>
  <si>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</si>
  <si>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</si>
  <si>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</si>
  <si>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</si>
  <si>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</si>
  <si>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</si>
  <si>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</si>
  <si>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</si>
  <si>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</si>
  <si>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</si>
  <si>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</si>
  <si>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</si>
  <si>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</si>
  <si>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</si>
  <si>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</si>
  <si>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</si>
  <si>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</si>
  <si>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</si>
  <si>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</si>
  <si>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</si>
  <si>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</si>
  <si>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</si>
  <si>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</si>
  <si>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</si>
  <si>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</si>
  <si>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</si>
  <si>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</si>
  <si>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</si>
  <si>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</si>
  <si>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</si>
  <si>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</si>
  <si>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</si>
  <si>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</si>
  <si>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</si>
  <si>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</si>
  <si>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</si>
  <si>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</si>
  <si>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</si>
  <si>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</si>
  <si>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</si>
  <si>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</si>
  <si>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</si>
  <si>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</si>
  <si>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</si>
  <si>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</si>
  <si>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</si>
  <si>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</si>
  <si>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</si>
  <si>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</si>
  <si>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</si>
  <si>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</si>
  <si>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</si>
  <si>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</si>
  <si>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</si>
  <si>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</si>
  <si>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</si>
  <si>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</si>
  <si>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</si>
  <si>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</si>
  <si>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</si>
  <si>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</si>
  <si>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</si>
  <si>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</si>
  <si>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</si>
  <si>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</si>
  <si>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</si>
  <si>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</si>
  <si>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</si>
  <si>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</si>
  <si>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</si>
  <si>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</si>
  <si>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</si>
  <si>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</si>
  <si>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</si>
  <si>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</si>
  <si>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</si>
  <si>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</si>
  <si>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</si>
  <si>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</si>
  <si>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</si>
  <si>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</si>
  <si>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</si>
  <si>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</si>
  <si>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</si>
  <si>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</si>
  <si>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</si>
  <si>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</si>
  <si>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</si>
  <si>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</si>
  <si>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</si>
  <si>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</si>
  <si>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</si>
  <si>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</si>
  <si>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</si>
  <si>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</si>
  <si>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</si>
  <si>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</si>
  <si>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</si>
  <si>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</si>
  <si>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</si>
  <si>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</si>
  <si>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</si>
  <si>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</si>
  <si>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</si>
  <si>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</si>
  <si>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</si>
  <si>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</si>
  <si>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</si>
  <si>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</si>
  <si>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</si>
  <si>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</si>
  <si>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</si>
  <si>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</si>
  <si>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</si>
  <si>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</si>
  <si>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</si>
  <si>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</si>
  <si>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</si>
  <si>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</si>
  <si>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</si>
  <si>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</si>
  <si>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</si>
  <si>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</si>
  <si>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</si>
  <si>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</si>
  <si>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</si>
  <si>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</si>
  <si>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</si>
  <si>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</si>
  <si>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</si>
  <si>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</si>
  <si>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</si>
  <si>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</si>
  <si>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</si>
  <si>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</si>
  <si>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</si>
  <si>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</si>
  <si>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</si>
  <si>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</si>
  <si>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</si>
  <si>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</si>
  <si>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</si>
  <si>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</si>
  <si>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</si>
  <si>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</si>
  <si>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</si>
  <si>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</si>
  <si>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</si>
  <si>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</si>
  <si>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</si>
  <si>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</si>
  <si>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</si>
  <si>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</si>
  <si>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</si>
  <si>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</si>
  <si>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</si>
  <si>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</si>
  <si>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</si>
  <si>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</si>
  <si>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</si>
  <si>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</si>
  <si>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</si>
  <si>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</si>
  <si>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</si>
  <si>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</si>
  <si>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</si>
  <si>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</si>
  <si>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</si>
  <si>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</si>
  <si>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</si>
  <si>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</si>
  <si>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</si>
  <si>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</si>
  <si>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</si>
  <si>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</si>
  <si>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</si>
  <si>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</si>
  <si>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</si>
  <si>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</si>
  <si>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</si>
  <si>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</si>
  <si>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</si>
  <si>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</si>
  <si>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</si>
  <si>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</si>
  <si>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</si>
  <si>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</si>
  <si>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</si>
  <si>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</si>
  <si>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</si>
  <si>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</si>
  <si>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</si>
  <si>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</si>
  <si>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</si>
  <si>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</si>
  <si>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</si>
  <si>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</si>
  <si>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</si>
  <si>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</si>
  <si>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</si>
  <si>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</si>
  <si>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</si>
  <si>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</si>
  <si>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</si>
  <si>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</si>
  <si>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</si>
  <si>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</si>
  <si>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</si>
  <si>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</si>
  <si>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</si>
  <si>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</si>
  <si>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</si>
  <si>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</si>
  <si>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</si>
  <si>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</si>
  <si>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</si>
  <si>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</si>
  <si>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</si>
  <si>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</si>
  <si>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</si>
  <si>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</si>
  <si>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</si>
  <si>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</si>
  <si>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</si>
  <si>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</si>
  <si>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</si>
  <si>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</si>
  <si>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</si>
  <si>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</si>
  <si>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</si>
  <si>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</si>
  <si>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</si>
  <si>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</si>
  <si>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</si>
  <si>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</si>
  <si>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</si>
  <si>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</si>
  <si>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</si>
  <si>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</si>
  <si>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</si>
  <si>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</si>
  <si>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</si>
  <si>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</si>
  <si>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</si>
  <si>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</si>
  <si>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</si>
  <si>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</si>
  <si>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</si>
  <si>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</si>
  <si>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</si>
  <si>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</si>
  <si>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</si>
  <si>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</si>
  <si>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</si>
  <si>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</si>
  <si>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</si>
  <si>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</si>
  <si>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</si>
  <si>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</si>
  <si>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</si>
  <si>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</si>
  <si>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</si>
  <si>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</si>
  <si>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</si>
  <si>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</si>
  <si>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</si>
  <si>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</si>
  <si>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</si>
  <si>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</si>
  <si>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</si>
  <si>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</si>
  <si>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</si>
  <si>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</si>
  <si>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</si>
  <si>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</si>
  <si>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</si>
  <si>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</si>
  <si>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</si>
  <si>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</si>
  <si>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</si>
  <si>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</si>
  <si>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期末勤勉手当（6月）</t>
    <rPh sb="0" eb="2">
      <t>キマツ</t>
    </rPh>
    <rPh sb="2" eb="4">
      <t>キンベン</t>
    </rPh>
    <rPh sb="4" eb="6">
      <t>テアテ</t>
    </rPh>
    <rPh sb="8" eb="9">
      <t>ガツ</t>
    </rPh>
    <phoneticPr fontId="2"/>
  </si>
  <si>
    <t>期末勤勉手当（12月）</t>
    <rPh sb="0" eb="2">
      <t>キマツ</t>
    </rPh>
    <rPh sb="2" eb="4">
      <t>キンベン</t>
    </rPh>
    <rPh sb="4" eb="6">
      <t>テアテ</t>
    </rPh>
    <rPh sb="9" eb="10">
      <t>ガツ</t>
    </rPh>
    <phoneticPr fontId="2"/>
  </si>
  <si>
    <t>控除額</t>
    <rPh sb="0" eb="2">
      <t>コウジョ</t>
    </rPh>
    <rPh sb="2" eb="3">
      <t>ガク</t>
    </rPh>
    <phoneticPr fontId="2"/>
  </si>
  <si>
    <t>千</t>
    <rPh sb="0" eb="1">
      <t>セン</t>
    </rPh>
    <phoneticPr fontId="2"/>
  </si>
  <si>
    <t>円</t>
    <rPh sb="0" eb="1">
      <t>エン</t>
    </rPh>
    <phoneticPr fontId="2"/>
  </si>
  <si>
    <t>年</t>
    <rPh sb="0" eb="1">
      <t>ネン</t>
    </rPh>
    <phoneticPr fontId="2"/>
  </si>
  <si>
    <t>月</t>
    <rPh sb="0" eb="1">
      <t>ガツ</t>
    </rPh>
    <phoneticPr fontId="2"/>
  </si>
  <si>
    <t>日</t>
    <rPh sb="0" eb="1">
      <t>ヒ</t>
    </rPh>
    <phoneticPr fontId="2"/>
  </si>
  <si>
    <t>電　話　番　号</t>
    <rPh sb="0" eb="1">
      <t>デン</t>
    </rPh>
    <rPh sb="2" eb="3">
      <t>ハナシ</t>
    </rPh>
    <rPh sb="4" eb="5">
      <t>バン</t>
    </rPh>
    <rPh sb="6" eb="7">
      <t>ゴウ</t>
    </rPh>
    <phoneticPr fontId="2"/>
  </si>
  <si>
    <t>　私は、財形貯蓄をしたいので、次により給料等から控除して預入することを依頼します。なお、預入金額等を変更するときは、あらかじめ
文書をもって届出ます。</t>
    <rPh sb="1" eb="2">
      <t>ワタシ</t>
    </rPh>
    <rPh sb="4" eb="6">
      <t>ザイケイ</t>
    </rPh>
    <rPh sb="6" eb="8">
      <t>チョチク</t>
    </rPh>
    <rPh sb="15" eb="16">
      <t>ツギ</t>
    </rPh>
    <rPh sb="19" eb="21">
      <t>キュウリョウ</t>
    </rPh>
    <rPh sb="21" eb="22">
      <t>トウ</t>
    </rPh>
    <rPh sb="24" eb="26">
      <t>コウジョ</t>
    </rPh>
    <rPh sb="28" eb="30">
      <t>アズケイレ</t>
    </rPh>
    <rPh sb="35" eb="37">
      <t>イライ</t>
    </rPh>
    <rPh sb="44" eb="46">
      <t>アズケイレ</t>
    </rPh>
    <rPh sb="46" eb="47">
      <t>キン</t>
    </rPh>
    <rPh sb="47" eb="48">
      <t>ガク</t>
    </rPh>
    <rPh sb="48" eb="49">
      <t>トウ</t>
    </rPh>
    <rPh sb="50" eb="52">
      <t>ヘンコウ</t>
    </rPh>
    <rPh sb="64" eb="66">
      <t>ブンショ</t>
    </rPh>
    <rPh sb="70" eb="72">
      <t>トドケデ</t>
    </rPh>
    <phoneticPr fontId="2"/>
  </si>
  <si>
    <t>申込
区分</t>
    <rPh sb="0" eb="1">
      <t>サル</t>
    </rPh>
    <rPh sb="1" eb="2">
      <t>コミ</t>
    </rPh>
    <rPh sb="3" eb="4">
      <t>ク</t>
    </rPh>
    <rPh sb="4" eb="5">
      <t>ブン</t>
    </rPh>
    <phoneticPr fontId="2"/>
  </si>
  <si>
    <t>貯蓄
種類</t>
    <rPh sb="0" eb="2">
      <t>チョチク</t>
    </rPh>
    <rPh sb="3" eb="4">
      <t>タネ</t>
    </rPh>
    <rPh sb="4" eb="5">
      <t>タグイ</t>
    </rPh>
    <phoneticPr fontId="2"/>
  </si>
  <si>
    <t>所　属　控</t>
    <rPh sb="0" eb="1">
      <t>ショ</t>
    </rPh>
    <rPh sb="2" eb="3">
      <t>ゾク</t>
    </rPh>
    <rPh sb="4" eb="5">
      <t>ヒカ</t>
    </rPh>
    <phoneticPr fontId="2"/>
  </si>
  <si>
    <t>氏　　名　（　フ　リ　ガ　ナ　）</t>
    <rPh sb="0" eb="1">
      <t>ウジ</t>
    </rPh>
    <rPh sb="3" eb="4">
      <t>ナ</t>
    </rPh>
    <phoneticPr fontId="2"/>
  </si>
  <si>
    <t>満期日後は私から特に申出をしないかぎり、引き続き貴店（移管が行われた場合は当該移管
後の店舗）における財産形成貯蓄としてお取扱ください。更新された財産形成貯蓄の満期日
後についても以後同様にお取扱いください。</t>
    <rPh sb="0" eb="3">
      <t>マンキビ</t>
    </rPh>
    <rPh sb="3" eb="4">
      <t>ゴ</t>
    </rPh>
    <rPh sb="5" eb="6">
      <t>ワタシ</t>
    </rPh>
    <rPh sb="8" eb="9">
      <t>トク</t>
    </rPh>
    <rPh sb="10" eb="12">
      <t>モウシデ</t>
    </rPh>
    <rPh sb="20" eb="21">
      <t>ヒ</t>
    </rPh>
    <rPh sb="22" eb="23">
      <t>ツヅ</t>
    </rPh>
    <rPh sb="24" eb="26">
      <t>キテン</t>
    </rPh>
    <rPh sb="27" eb="29">
      <t>イカン</t>
    </rPh>
    <rPh sb="30" eb="31">
      <t>オコナ</t>
    </rPh>
    <rPh sb="34" eb="36">
      <t>バアイ</t>
    </rPh>
    <rPh sb="37" eb="39">
      <t>トウガイ</t>
    </rPh>
    <rPh sb="39" eb="41">
      <t>イカン</t>
    </rPh>
    <rPh sb="42" eb="43">
      <t>ゴ</t>
    </rPh>
    <rPh sb="44" eb="46">
      <t>テンポ</t>
    </rPh>
    <rPh sb="51" eb="53">
      <t>ザイサン</t>
    </rPh>
    <rPh sb="53" eb="55">
      <t>ケイセイ</t>
    </rPh>
    <rPh sb="55" eb="57">
      <t>チョチク</t>
    </rPh>
    <rPh sb="61" eb="63">
      <t>トリアツカイ</t>
    </rPh>
    <rPh sb="68" eb="70">
      <t>コウシン</t>
    </rPh>
    <rPh sb="73" eb="75">
      <t>ザイサン</t>
    </rPh>
    <rPh sb="75" eb="77">
      <t>ケイセイ</t>
    </rPh>
    <rPh sb="77" eb="79">
      <t>チョチク</t>
    </rPh>
    <rPh sb="80" eb="83">
      <t>マンキビ</t>
    </rPh>
    <rPh sb="84" eb="85">
      <t>ゴ</t>
    </rPh>
    <rPh sb="90" eb="92">
      <t>イゴ</t>
    </rPh>
    <rPh sb="92" eb="94">
      <t>ドウヨウ</t>
    </rPh>
    <rPh sb="96" eb="98">
      <t>トリアツカイ</t>
    </rPh>
    <phoneticPr fontId="2"/>
  </si>
  <si>
    <t>〒</t>
    <phoneticPr fontId="2"/>
  </si>
  <si>
    <t>－</t>
    <phoneticPr fontId="2"/>
  </si>
  <si>
    <t>貯 蓄
種 類</t>
    <rPh sb="0" eb="1">
      <t>チョ</t>
    </rPh>
    <rPh sb="2" eb="3">
      <t>チク</t>
    </rPh>
    <rPh sb="4" eb="5">
      <t>タネ</t>
    </rPh>
    <rPh sb="6" eb="7">
      <t>タグイ</t>
    </rPh>
    <phoneticPr fontId="2"/>
  </si>
  <si>
    <t>所 属 コ ー ド</t>
    <rPh sb="0" eb="1">
      <t>ショ</t>
    </rPh>
    <rPh sb="2" eb="3">
      <t>ゾク</t>
    </rPh>
    <phoneticPr fontId="2"/>
  </si>
  <si>
    <t>職　員　番　号</t>
    <rPh sb="0" eb="1">
      <t>ショク</t>
    </rPh>
    <rPh sb="2" eb="3">
      <t>イン</t>
    </rPh>
    <rPh sb="4" eb="5">
      <t>バン</t>
    </rPh>
    <rPh sb="6" eb="7">
      <t>ゴウ</t>
    </rPh>
    <phoneticPr fontId="2"/>
  </si>
  <si>
    <t>生　年　月　日</t>
    <rPh sb="0" eb="1">
      <t>セイ</t>
    </rPh>
    <rPh sb="2" eb="3">
      <t>ネン</t>
    </rPh>
    <rPh sb="4" eb="5">
      <t>ガツ</t>
    </rPh>
    <rPh sb="6" eb="7">
      <t>ヒ</t>
    </rPh>
    <phoneticPr fontId="2"/>
  </si>
  <si>
    <t>入力</t>
    <rPh sb="0" eb="2">
      <t>ニュウリョク</t>
    </rPh>
    <phoneticPr fontId="2"/>
  </si>
  <si>
    <t>印刷</t>
    <rPh sb="0" eb="2">
      <t>インサツ</t>
    </rPh>
    <phoneticPr fontId="2"/>
  </si>
  <si>
    <t>署名・押印</t>
    <rPh sb="0" eb="2">
      <t>ショメイ</t>
    </rPh>
    <rPh sb="3" eb="5">
      <t>オウイン</t>
    </rPh>
    <phoneticPr fontId="2"/>
  </si>
  <si>
    <t>⇒</t>
    <phoneticPr fontId="2"/>
  </si>
  <si>
    <t>15日</t>
    <rPh sb="2" eb="3">
      <t>ヒ</t>
    </rPh>
    <phoneticPr fontId="2"/>
  </si>
  <si>
    <t>16日</t>
    <rPh sb="2" eb="3">
      <t>ヒ</t>
    </rPh>
    <phoneticPr fontId="2"/>
  </si>
  <si>
    <t>17日</t>
    <rPh sb="2" eb="3">
      <t>ヒ</t>
    </rPh>
    <phoneticPr fontId="2"/>
  </si>
  <si>
    <t>18日</t>
    <rPh sb="2" eb="3">
      <t>ヒ</t>
    </rPh>
    <phoneticPr fontId="2"/>
  </si>
  <si>
    <t>本データ操作時の年</t>
    <rPh sb="0" eb="1">
      <t>ホン</t>
    </rPh>
    <rPh sb="4" eb="6">
      <t>ソウサ</t>
    </rPh>
    <rPh sb="6" eb="7">
      <t>ジ</t>
    </rPh>
    <rPh sb="8" eb="9">
      <t>ネン</t>
    </rPh>
    <phoneticPr fontId="2"/>
  </si>
  <si>
    <t>6月</t>
    <rPh sb="1" eb="2">
      <t>ガツ</t>
    </rPh>
    <phoneticPr fontId="2"/>
  </si>
  <si>
    <t>12月</t>
    <rPh sb="2" eb="3">
      <t>ガツ</t>
    </rPh>
    <phoneticPr fontId="2"/>
  </si>
  <si>
    <t>判定</t>
    <rPh sb="0" eb="2">
      <t>ハンテイ</t>
    </rPh>
    <phoneticPr fontId="2"/>
  </si>
  <si>
    <t>自　　宅　　住　　所</t>
    <rPh sb="0" eb="1">
      <t>ジ</t>
    </rPh>
    <rPh sb="3" eb="4">
      <t>タク</t>
    </rPh>
    <rPh sb="6" eb="7">
      <t>ジュウ</t>
    </rPh>
    <rPh sb="9" eb="10">
      <t>ショ</t>
    </rPh>
    <phoneticPr fontId="2"/>
  </si>
  <si>
    <t>シート左端の</t>
    <rPh sb="3" eb="4">
      <t>ヒダリ</t>
    </rPh>
    <rPh sb="4" eb="5">
      <t>ハシ</t>
    </rPh>
    <phoneticPr fontId="2"/>
  </si>
  <si>
    <t>シート右端の</t>
    <rPh sb="3" eb="4">
      <t>ミギ</t>
    </rPh>
    <rPh sb="4" eb="5">
      <t>ハタ</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</si>
  <si>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</si>
  <si>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</si>
  <si>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t>《注意事項》</t>
    <rPh sb="1" eb="3">
      <t>チュウイ</t>
    </rPh>
    <rPh sb="3" eb="5">
      <t>ジコウ</t>
    </rPh>
    <phoneticPr fontId="2"/>
  </si>
  <si>
    <t>②契約内容</t>
    <rPh sb="1" eb="3">
      <t>ケイヤク</t>
    </rPh>
    <rPh sb="3" eb="5">
      <t>ナイヨウ</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</si>
  <si>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</si>
  <si>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</si>
  <si>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</si>
  <si>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</si>
  <si>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</si>
  <si>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</si>
  <si>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</si>
  <si>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</si>
  <si>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任意入力</t>
    <rPh sb="0" eb="4">
      <t>ニンイニュウリョク</t>
    </rPh>
    <phoneticPr fontId="2"/>
  </si>
  <si>
    <t>※期末勤勉手当については、
 　積立額の設定は任意です。</t>
    <rPh sb="1" eb="3">
      <t>キマツ</t>
    </rPh>
    <rPh sb="3" eb="5">
      <t>キンベン</t>
    </rPh>
    <rPh sb="5" eb="7">
      <t>テアテ</t>
    </rPh>
    <rPh sb="16" eb="18">
      <t>ツミタテ</t>
    </rPh>
    <rPh sb="18" eb="19">
      <t>ガク</t>
    </rPh>
    <rPh sb="20" eb="22">
      <t>セッテイ</t>
    </rPh>
    <rPh sb="23" eb="25">
      <t>ニンイ</t>
    </rPh>
    <phoneticPr fontId="2"/>
  </si>
  <si>
    <t>　</t>
    <phoneticPr fontId="2"/>
  </si>
  <si>
    <t>提出前チェックシート</t>
  </si>
  <si>
    <t>所属CD</t>
    <phoneticPr fontId="2"/>
  </si>
  <si>
    <t>性別</t>
    <rPh sb="0" eb="2">
      <t>セイベツ</t>
    </rPh>
    <phoneticPr fontId="2"/>
  </si>
  <si>
    <t>生年月日</t>
    <rPh sb="0" eb="2">
      <t>セイネン</t>
    </rPh>
    <rPh sb="2" eb="4">
      <t>ガッピ</t>
    </rPh>
    <phoneticPr fontId="2"/>
  </si>
  <si>
    <t>半角カナ入力</t>
  </si>
  <si>
    <t>月</t>
  </si>
  <si>
    <t>日</t>
  </si>
  <si>
    <t>04</t>
  </si>
  <si>
    <t>06</t>
  </si>
  <si>
    <t>和暦</t>
    <rPh sb="0" eb="2">
      <t>ワレキ</t>
    </rPh>
    <phoneticPr fontId="2"/>
  </si>
  <si>
    <t>S</t>
    <phoneticPr fontId="2"/>
  </si>
  <si>
    <t>H</t>
    <phoneticPr fontId="2"/>
  </si>
  <si>
    <t>月</t>
    <rPh sb="0" eb="1">
      <t>ツキ</t>
    </rPh>
    <phoneticPr fontId="2"/>
  </si>
  <si>
    <t>01</t>
    <phoneticPr fontId="2"/>
  </si>
  <si>
    <t>02</t>
    <phoneticPr fontId="2"/>
  </si>
  <si>
    <t>03</t>
  </si>
  <si>
    <t>05</t>
  </si>
  <si>
    <t>07</t>
  </si>
  <si>
    <t>08</t>
  </si>
  <si>
    <t>09</t>
  </si>
  <si>
    <t>昭和</t>
    <rPh sb="0" eb="2">
      <t>ショウワ</t>
    </rPh>
    <phoneticPr fontId="2"/>
  </si>
  <si>
    <t>01</t>
  </si>
  <si>
    <t>平成</t>
    <rPh sb="0" eb="2">
      <t>ヘイセイ</t>
    </rPh>
    <phoneticPr fontId="2"/>
  </si>
  <si>
    <t>02</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</si>
  <si>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</si>
  <si>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</si>
  <si>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</si>
  <si>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</si>
  <si>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</si>
  <si>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</si>
  <si>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</si>
  <si>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</si>
  <si>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</si>
  <si>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</si>
  <si>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</si>
  <si>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</si>
  <si>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</si>
  <si>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</si>
  <si>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</si>
  <si>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</si>
  <si>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</si>
  <si>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</si>
  <si>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</si>
  <si>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</si>
  <si>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</si>
  <si>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</si>
  <si>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</si>
  <si>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</si>
  <si>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</si>
  <si>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</si>
  <si>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</si>
  <si>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</si>
  <si>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</si>
  <si>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</si>
  <si>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</si>
  <si>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</si>
  <si>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</si>
  <si>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</si>
  <si>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</si>
  <si>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</si>
  <si>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</si>
  <si>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</si>
  <si>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</si>
  <si>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</si>
  <si>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</si>
  <si>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</si>
  <si>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</si>
  <si>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</si>
  <si>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</si>
  <si>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</si>
  <si>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</si>
  <si>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</si>
  <si>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</si>
  <si>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</si>
  <si>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</si>
  <si>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</si>
  <si>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</si>
  <si>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</si>
  <si>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</si>
  <si>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</si>
  <si>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</si>
  <si>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</si>
  <si>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</si>
  <si>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</si>
  <si>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</si>
  <si>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</si>
  <si>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</si>
  <si>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</si>
  <si>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</si>
  <si>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</si>
  <si>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</si>
  <si>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</si>
  <si>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</si>
  <si>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</si>
  <si>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</si>
  <si>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</si>
  <si>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</si>
  <si>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</si>
  <si>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</si>
  <si>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</si>
  <si>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</si>
  <si>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</si>
  <si>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</si>
  <si>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</si>
  <si>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</si>
  <si>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</si>
  <si>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</si>
  <si>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</si>
  <si>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</si>
  <si>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</si>
  <si>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</si>
  <si>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</si>
  <si>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</si>
  <si>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</si>
  <si>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金融機関コード</t>
    <rPh sb="0" eb="2">
      <t>キンユウ</t>
    </rPh>
    <rPh sb="2" eb="4">
      <t>キカン</t>
    </rPh>
    <phoneticPr fontId="2"/>
  </si>
  <si>
    <t>契約金融機関</t>
    <rPh sb="0" eb="2">
      <t>ケイヤク</t>
    </rPh>
    <rPh sb="2" eb="4">
      <t>キンユウ</t>
    </rPh>
    <rPh sb="4" eb="6">
      <t>キカン</t>
    </rPh>
    <phoneticPr fontId="2"/>
  </si>
  <si>
    <r>
      <rPr>
        <b/>
        <sz val="22"/>
        <rFont val="Meiryo UI"/>
        <family val="3"/>
        <charset val="128"/>
      </rPr>
      <t>A４用紙の片面印刷</t>
    </r>
    <r>
      <rPr>
        <sz val="22"/>
        <rFont val="Meiryo UI"/>
        <family val="3"/>
        <charset val="128"/>
      </rPr>
      <t>ですか。</t>
    </r>
    <r>
      <rPr>
        <b/>
        <sz val="22"/>
        <rFont val="Meiryo UI"/>
        <family val="3"/>
        <charset val="128"/>
      </rPr>
      <t>印刷ズレ</t>
    </r>
    <r>
      <rPr>
        <sz val="22"/>
        <rFont val="Meiryo UI"/>
        <family val="3"/>
        <charset val="128"/>
      </rPr>
      <t>はありませんか。</t>
    </r>
    <phoneticPr fontId="2"/>
  </si>
  <si>
    <r>
      <t>所属受付印</t>
    </r>
    <r>
      <rPr>
        <sz val="22"/>
        <rFont val="Meiryo UI"/>
        <family val="3"/>
        <charset val="128"/>
      </rPr>
      <t>はありますか。</t>
    </r>
    <phoneticPr fontId="2"/>
  </si>
  <si>
    <r>
      <t>申込内容（金融機関コード等）</t>
    </r>
    <r>
      <rPr>
        <sz val="20"/>
        <rFont val="Meiryo UI"/>
        <family val="3"/>
        <charset val="128"/>
      </rPr>
      <t>は全て入力しましたか。
内容に誤りはありませんか。</t>
    </r>
    <rPh sb="0" eb="2">
      <t>モウシコミ</t>
    </rPh>
    <rPh sb="2" eb="4">
      <t>ナイヨウ</t>
    </rPh>
    <rPh sb="5" eb="7">
      <t>キンユウ</t>
    </rPh>
    <rPh sb="7" eb="9">
      <t>キカン</t>
    </rPh>
    <rPh sb="12" eb="13">
      <t>ナド</t>
    </rPh>
    <rPh sb="15" eb="16">
      <t>スベ</t>
    </rPh>
    <rPh sb="17" eb="19">
      <t>ニュウリョク</t>
    </rPh>
    <rPh sb="26" eb="28">
      <t>ナイヨウ</t>
    </rPh>
    <rPh sb="29" eb="30">
      <t>アヤマ</t>
    </rPh>
    <phoneticPr fontId="2"/>
  </si>
  <si>
    <r>
      <rPr>
        <b/>
        <sz val="22"/>
        <rFont val="Meiryo UI"/>
        <family val="3"/>
        <charset val="128"/>
      </rPr>
      <t>「金融機関用」「電算報告用」</t>
    </r>
    <r>
      <rPr>
        <sz val="22"/>
        <rFont val="Meiryo UI"/>
        <family val="3"/>
        <charset val="128"/>
      </rPr>
      <t>のみの提出ですか。</t>
    </r>
    <r>
      <rPr>
        <b/>
        <sz val="22"/>
        <rFont val="Meiryo UI"/>
        <family val="3"/>
        <charset val="128"/>
      </rPr>
      <t xml:space="preserve">
</t>
    </r>
    <r>
      <rPr>
        <sz val="16"/>
        <rFont val="Meiryo UI"/>
        <family val="3"/>
        <charset val="128"/>
      </rPr>
      <t>＊「所属控」「本人用」は控えのため提出は不要です。</t>
    </r>
    <phoneticPr fontId="2"/>
  </si>
  <si>
    <t>(金融機関コードをもとに自動で表示されます)</t>
    <rPh sb="1" eb="5">
      <t>キンユウキカン</t>
    </rPh>
    <rPh sb="12" eb="14">
      <t>ジドウ</t>
    </rPh>
    <rPh sb="15" eb="17">
      <t>ヒョウジ</t>
    </rPh>
    <phoneticPr fontId="2"/>
  </si>
  <si>
    <t>年</t>
    <rPh sb="0" eb="1">
      <t>ネン</t>
    </rPh>
    <phoneticPr fontId="2"/>
  </si>
  <si>
    <t>入力例：【ｵｵｻｶ　ﾀﾛｳ】</t>
    <phoneticPr fontId="2"/>
  </si>
  <si>
    <t>①基本情報</t>
    <rPh sb="1" eb="3">
      <t>キホン</t>
    </rPh>
    <rPh sb="3" eb="5">
      <t>ジョウホウ</t>
    </rPh>
    <phoneticPr fontId="2"/>
  </si>
  <si>
    <t>でご確認ください。</t>
    <phoneticPr fontId="2"/>
  </si>
  <si>
    <t>期限厳守</t>
    <phoneticPr fontId="2"/>
  </si>
  <si>
    <t>提出期限</t>
    <rPh sb="0" eb="4">
      <t>テイシュツキゲン</t>
    </rPh>
    <phoneticPr fontId="2"/>
  </si>
  <si>
    <t>申込年月日自動反映用</t>
    <rPh sb="0" eb="2">
      <t>モウシコミ</t>
    </rPh>
    <rPh sb="2" eb="5">
      <t>ネンガッピ</t>
    </rPh>
    <rPh sb="5" eb="9">
      <t>ジドウハンエイ</t>
    </rPh>
    <rPh sb="9" eb="10">
      <t>ヨウ</t>
    </rPh>
    <phoneticPr fontId="2"/>
  </si>
  <si>
    <t>入力例：【大阪　太郎】</t>
    <phoneticPr fontId="2"/>
  </si>
  <si>
    <t>入力必須</t>
    <rPh sb="0" eb="2">
      <t>ニュウリョク</t>
    </rPh>
    <rPh sb="2" eb="4">
      <t>ヒッス</t>
    </rPh>
    <phoneticPr fontId="2"/>
  </si>
  <si>
    <t>プルダウンから選択してください。</t>
    <rPh sb="7" eb="9">
      <t>センタク</t>
    </rPh>
    <phoneticPr fontId="2"/>
  </si>
  <si>
    <t>IF($K$22="02",INDIRECT("日２８"),IF(OR($K$22="04",$K$22="06",$K$22="09",$K$22="11"),INDIRECT("日３０"),INDIRECT("日３１"))))</t>
  </si>
  <si>
    <t>IF(OR(AND($H$22="H",$K$22="02",日付!V4="うるう年"),AND($H$22="S",$K$22="02",日付!V3="うるう年")),INDIRECT("日２９")</t>
  </si>
  <si>
    <t>令和</t>
    <rPh sb="0" eb="2">
      <t>レイワ</t>
    </rPh>
    <phoneticPr fontId="2"/>
  </si>
  <si>
    <t>提出先</t>
    <rPh sb="0" eb="2">
      <t>テイシュツ</t>
    </rPh>
    <rPh sb="2" eb="3">
      <t>サキ</t>
    </rPh>
    <phoneticPr fontId="2"/>
  </si>
  <si>
    <t>:</t>
    <phoneticPr fontId="2"/>
  </si>
  <si>
    <t>提出期限</t>
    <rPh sb="0" eb="4">
      <t>テイシュツキゲン</t>
    </rPh>
    <phoneticPr fontId="2"/>
  </si>
  <si>
    <t>必着</t>
    <phoneticPr fontId="2"/>
  </si>
  <si>
    <r>
      <rPr>
        <sz val="16"/>
        <rFont val="Meiryo UI"/>
        <family val="3"/>
        <charset val="128"/>
      </rPr>
      <t>大阪府教育庁教職員室福利課　健康・福祉グループ</t>
    </r>
    <r>
      <rPr>
        <sz val="11"/>
        <rFont val="Meiryo UI"/>
        <family val="3"/>
        <charset val="128"/>
      </rPr>
      <t xml:space="preserve">
（郵送の場合：〒540-8571　大阪市中央区大手前２丁目　大阪府庁別館３階）</t>
    </r>
    <phoneticPr fontId="2"/>
  </si>
  <si>
    <t>《申込の流れ》</t>
    <rPh sb="1" eb="3">
      <t>モウシコミ</t>
    </rPh>
    <rPh sb="4" eb="5">
      <t>ナガ</t>
    </rPh>
    <phoneticPr fontId="2"/>
  </si>
  <si>
    <t>を選択し、上から順番に必要事項を入力してください。</t>
    <rPh sb="1" eb="3">
      <t>センタク</t>
    </rPh>
    <rPh sb="11" eb="13">
      <t>ヒツヨウ</t>
    </rPh>
    <rPh sb="13" eb="15">
      <t>ジコウ</t>
    </rPh>
    <phoneticPr fontId="2"/>
  </si>
  <si>
    <t>を選択し、</t>
    <rPh sb="1" eb="3">
      <t>センタク</t>
    </rPh>
    <phoneticPr fontId="2"/>
  </si>
  <si>
    <t>入力内容が正しく反映されているか確認のうえ、A4片面印刷してください。</t>
    <phoneticPr fontId="2"/>
  </si>
  <si>
    <t>◆</t>
    <phoneticPr fontId="2"/>
  </si>
  <si>
    <t>加入資格のある方　　</t>
    <phoneticPr fontId="2"/>
  </si>
  <si>
    <t>：</t>
    <phoneticPr fontId="2"/>
  </si>
  <si>
    <t>加入資格のない方</t>
    <phoneticPr fontId="2"/>
  </si>
  <si>
    <t>臨時的任用職員、任期付採用職員（3年以上任期がある場合を除く）、非常勤職員、</t>
    <phoneticPr fontId="2"/>
  </si>
  <si>
    <t>府から給与支給のない派遣職員等</t>
    <phoneticPr fontId="2"/>
  </si>
  <si>
    <t>《財形貯蓄制度及び商品内容について》</t>
    <rPh sb="1" eb="3">
      <t>ザイケイ</t>
    </rPh>
    <rPh sb="3" eb="5">
      <t>チョチク</t>
    </rPh>
    <rPh sb="5" eb="7">
      <t>セイド</t>
    </rPh>
    <rPh sb="7" eb="8">
      <t>オヨ</t>
    </rPh>
    <rPh sb="9" eb="11">
      <t>ショウヒン</t>
    </rPh>
    <rPh sb="11" eb="13">
      <t>ナイヨウ</t>
    </rPh>
    <phoneticPr fontId="2"/>
  </si>
  <si>
    <t>財形貯蓄新規申込をされる方は、ご自身で制度及び商品内容を十分ご理解のうえ、お申込みください。</t>
    <rPh sb="0" eb="2">
      <t>ザイケイ</t>
    </rPh>
    <rPh sb="2" eb="4">
      <t>チョチク</t>
    </rPh>
    <rPh sb="4" eb="6">
      <t>シンキ</t>
    </rPh>
    <rPh sb="6" eb="8">
      <t>モウシコミ</t>
    </rPh>
    <rPh sb="12" eb="13">
      <t>カタ</t>
    </rPh>
    <rPh sb="16" eb="18">
      <t>ジシン</t>
    </rPh>
    <phoneticPr fontId="2"/>
  </si>
  <si>
    <t>商品詳細についてご不明な場合は、金融機関へ直接お問い合わせください。</t>
    <rPh sb="2" eb="4">
      <t>ショウサイ</t>
    </rPh>
    <rPh sb="9" eb="11">
      <t>フメイ</t>
    </rPh>
    <rPh sb="12" eb="14">
      <t>バアイ</t>
    </rPh>
    <rPh sb="16" eb="18">
      <t>キンユウ</t>
    </rPh>
    <rPh sb="18" eb="20">
      <t>キカン</t>
    </rPh>
    <rPh sb="21" eb="23">
      <t>チョクセツ</t>
    </rPh>
    <rPh sb="24" eb="25">
      <t>ト</t>
    </rPh>
    <rPh sb="26" eb="27">
      <t>ア</t>
    </rPh>
    <phoneticPr fontId="2"/>
  </si>
  <si>
    <t>入力に関して</t>
    <phoneticPr fontId="2"/>
  </si>
  <si>
    <t>（印・氏名について）旧姓使用不可です。戸籍上の氏名での契約が必須となります。</t>
    <rPh sb="1" eb="2">
      <t>イン</t>
    </rPh>
    <rPh sb="3" eb="5">
      <t>シメイ</t>
    </rPh>
    <rPh sb="10" eb="12">
      <t>キュウセイ</t>
    </rPh>
    <rPh sb="12" eb="14">
      <t>シヨウ</t>
    </rPh>
    <rPh sb="14" eb="16">
      <t>フカ</t>
    </rPh>
    <rPh sb="19" eb="21">
      <t>コセキ</t>
    </rPh>
    <rPh sb="21" eb="22">
      <t>ジョウ</t>
    </rPh>
    <rPh sb="23" eb="25">
      <t>シメイ</t>
    </rPh>
    <rPh sb="27" eb="29">
      <t>ケイヤク</t>
    </rPh>
    <rPh sb="30" eb="32">
      <t>ヒッス</t>
    </rPh>
    <phoneticPr fontId="2"/>
  </si>
  <si>
    <t>印刷に関して</t>
    <rPh sb="0" eb="2">
      <t>インサツ</t>
    </rPh>
    <rPh sb="3" eb="4">
      <t>カン</t>
    </rPh>
    <phoneticPr fontId="2"/>
  </si>
  <si>
    <t>提出に関して</t>
    <rPh sb="0" eb="2">
      <t>テイシュツ</t>
    </rPh>
    <rPh sb="3" eb="4">
      <t>カン</t>
    </rPh>
    <phoneticPr fontId="2"/>
  </si>
  <si>
    <t>届出印は必ず保管してください。新規申込後、当該財形貯蓄に係る各種申請時に、届出印が必要となります。</t>
    <rPh sb="0" eb="3">
      <t>トドケデイン</t>
    </rPh>
    <rPh sb="4" eb="5">
      <t>カナラ</t>
    </rPh>
    <rPh sb="6" eb="8">
      <t>ホカン</t>
    </rPh>
    <rPh sb="15" eb="17">
      <t>シンキ</t>
    </rPh>
    <rPh sb="17" eb="19">
      <t>モウシコミ</t>
    </rPh>
    <rPh sb="19" eb="20">
      <t>ゴ</t>
    </rPh>
    <rPh sb="21" eb="23">
      <t>トウガイ</t>
    </rPh>
    <rPh sb="23" eb="25">
      <t>ザイケイ</t>
    </rPh>
    <rPh sb="25" eb="27">
      <t>チョチク</t>
    </rPh>
    <rPh sb="28" eb="29">
      <t>カカ</t>
    </rPh>
    <rPh sb="30" eb="32">
      <t>カクシュ</t>
    </rPh>
    <rPh sb="32" eb="34">
      <t>シンセイ</t>
    </rPh>
    <rPh sb="34" eb="35">
      <t>ジ</t>
    </rPh>
    <rPh sb="37" eb="40">
      <t>トドケデイン</t>
    </rPh>
    <rPh sb="41" eb="43">
      <t>ヒツヨウ</t>
    </rPh>
    <phoneticPr fontId="2"/>
  </si>
  <si>
    <t>所属受付印の押印が必要です！</t>
    <rPh sb="9" eb="11">
      <t>ヒツヨウ</t>
    </rPh>
    <phoneticPr fontId="2"/>
  </si>
  <si>
    <t>（「金融機関用」1枚目、「電算報告用」、「所属控」、「本人用」。所属校事務担当者様にて押印ください。）</t>
    <rPh sb="43" eb="45">
      <t>オウイン</t>
    </rPh>
    <phoneticPr fontId="2"/>
  </si>
  <si>
    <t>「所属控」・「本人用」は控えとなりますので、福利課への提出は不要です。</t>
    <rPh sb="1" eb="3">
      <t>ショゾク</t>
    </rPh>
    <rPh sb="3" eb="4">
      <t>ヒカ</t>
    </rPh>
    <rPh sb="7" eb="9">
      <t>ホンニン</t>
    </rPh>
    <rPh sb="9" eb="10">
      <t>ヨウ</t>
    </rPh>
    <rPh sb="12" eb="13">
      <t>ヒカ</t>
    </rPh>
    <rPh sb="22" eb="24">
      <t>フクリ</t>
    </rPh>
    <rPh sb="24" eb="25">
      <t>カ</t>
    </rPh>
    <rPh sb="27" eb="29">
      <t>テイシュツ</t>
    </rPh>
    <rPh sb="30" eb="32">
      <t>フヨウ</t>
    </rPh>
    <phoneticPr fontId="2"/>
  </si>
  <si>
    <t>【提出先】</t>
    <rPh sb="1" eb="3">
      <t>テイシュツ</t>
    </rPh>
    <rPh sb="3" eb="4">
      <t>サキ</t>
    </rPh>
    <phoneticPr fontId="2"/>
  </si>
  <si>
    <t>・・・</t>
    <phoneticPr fontId="2"/>
  </si>
  <si>
    <t>大阪府教育庁教職員室福利課 健康・福祉グループ</t>
    <phoneticPr fontId="2"/>
  </si>
  <si>
    <t>【提出物】</t>
    <rPh sb="1" eb="3">
      <t>テイシュツ</t>
    </rPh>
    <rPh sb="3" eb="4">
      <t>ブツ</t>
    </rPh>
    <phoneticPr fontId="2"/>
  </si>
  <si>
    <t>【提出期限】</t>
    <rPh sb="1" eb="3">
      <t>テイシュツ</t>
    </rPh>
    <rPh sb="3" eb="5">
      <t>キゲン</t>
    </rPh>
    <phoneticPr fontId="2"/>
  </si>
  <si>
    <t>上記期限までに、不備の無い状態で提出された申請のみ、新規申込手続きが可能です。</t>
    <rPh sb="0" eb="2">
      <t>ジョウキ</t>
    </rPh>
    <rPh sb="2" eb="4">
      <t>キゲン</t>
    </rPh>
    <rPh sb="8" eb="10">
      <t>フビ</t>
    </rPh>
    <rPh sb="11" eb="12">
      <t>ナ</t>
    </rPh>
    <rPh sb="13" eb="15">
      <t>ジョウタイ</t>
    </rPh>
    <rPh sb="16" eb="18">
      <t>テイシュツ</t>
    </rPh>
    <rPh sb="21" eb="23">
      <t>シンセイ</t>
    </rPh>
    <rPh sb="26" eb="29">
      <t>シンキモウ</t>
    </rPh>
    <rPh sb="29" eb="30">
      <t>コ</t>
    </rPh>
    <rPh sb="30" eb="32">
      <t>テツヅ</t>
    </rPh>
    <rPh sb="34" eb="36">
      <t>カノウ</t>
    </rPh>
    <phoneticPr fontId="2"/>
  </si>
  <si>
    <t>不備のある申請書類は所属校へ返却しますので、再提出期限までに提出ください。</t>
    <rPh sb="0" eb="2">
      <t>フビ</t>
    </rPh>
    <rPh sb="5" eb="7">
      <t>シンセイ</t>
    </rPh>
    <rPh sb="7" eb="9">
      <t>ショルイ</t>
    </rPh>
    <rPh sb="10" eb="12">
      <t>ショゾク</t>
    </rPh>
    <rPh sb="12" eb="13">
      <t>コウ</t>
    </rPh>
    <rPh sb="14" eb="16">
      <t>ヘンキャク</t>
    </rPh>
    <rPh sb="22" eb="25">
      <t>サイテイシュツ</t>
    </rPh>
    <rPh sb="25" eb="27">
      <t>キゲン</t>
    </rPh>
    <rPh sb="30" eb="32">
      <t>テイシュツ</t>
    </rPh>
    <phoneticPr fontId="2"/>
  </si>
  <si>
    <t>新規申込書（一般）</t>
    <rPh sb="6" eb="8">
      <t>イッパン</t>
    </rPh>
    <phoneticPr fontId="2"/>
  </si>
  <si>
    <t>計5枚印刷されます。（「金融機関用」、「電算報告用」、「所属控」、「本人用」、「提出前チェックシート」）</t>
    <rPh sb="0" eb="1">
      <t>ケイ</t>
    </rPh>
    <rPh sb="2" eb="3">
      <t>マイ</t>
    </rPh>
    <rPh sb="3" eb="5">
      <t>インサツ</t>
    </rPh>
    <rPh sb="12" eb="14">
      <t>キンユウ</t>
    </rPh>
    <rPh sb="14" eb="17">
      <t>キカンヨウ</t>
    </rPh>
    <rPh sb="20" eb="22">
      <t>デンサン</t>
    </rPh>
    <rPh sb="22" eb="25">
      <t>ホウコクヨウ</t>
    </rPh>
    <rPh sb="28" eb="30">
      <t>ショゾク</t>
    </rPh>
    <rPh sb="30" eb="31">
      <t>ヒカ</t>
    </rPh>
    <rPh sb="34" eb="36">
      <t>ホンニン</t>
    </rPh>
    <rPh sb="36" eb="37">
      <t>ヨウ</t>
    </rPh>
    <rPh sb="40" eb="42">
      <t>テイシュツ</t>
    </rPh>
    <rPh sb="42" eb="43">
      <t>マエ</t>
    </rPh>
    <phoneticPr fontId="2"/>
  </si>
  <si>
    <t>「金融機関用」  +  「電算報告用」（計2枚）</t>
    <phoneticPr fontId="2"/>
  </si>
  <si>
    <t>府の経済に属する一般職の職員</t>
    <phoneticPr fontId="2"/>
  </si>
  <si>
    <t>《一般財形貯蓄加入資格》</t>
    <rPh sb="1" eb="3">
      <t>イッパン</t>
    </rPh>
    <rPh sb="3" eb="5">
      <t>ザイケイ</t>
    </rPh>
    <rPh sb="5" eb="7">
      <t>チョチク</t>
    </rPh>
    <rPh sb="7" eb="9">
      <t>カニュウ</t>
    </rPh>
    <rPh sb="9" eb="11">
      <t>シカク</t>
    </rPh>
    <phoneticPr fontId="2"/>
  </si>
  <si>
    <r>
      <t xml:space="preserve">自宅住所（フリガナ） </t>
    </r>
    <r>
      <rPr>
        <sz val="12"/>
        <color rgb="FFFF0000"/>
        <rFont val="Meiryo UI"/>
        <family val="3"/>
        <charset val="128"/>
      </rPr>
      <t>半角ｶﾅ入力</t>
    </r>
    <rPh sb="0" eb="2">
      <t>ジタク</t>
    </rPh>
    <rPh sb="2" eb="4">
      <t>ジュウショ</t>
    </rPh>
    <rPh sb="11" eb="13">
      <t>ハンカク</t>
    </rPh>
    <rPh sb="15" eb="17">
      <t>ニュウリョク</t>
    </rPh>
    <phoneticPr fontId="2"/>
  </si>
  <si>
    <t>（ゆうちょ銀行、南都銀行のみ）
期末勤勉手当から控除希望の場合、
6・12月控除額は要同額設定</t>
    <phoneticPr fontId="2"/>
  </si>
  <si>
    <t>申込年月日</t>
    <rPh sb="0" eb="5">
      <t>モウシコミネンガッピ</t>
    </rPh>
    <phoneticPr fontId="2"/>
  </si>
  <si>
    <t>控除額（賞与）</t>
    <rPh sb="0" eb="3">
      <t>コウジョガク</t>
    </rPh>
    <rPh sb="4" eb="6">
      <t>ショウヨ</t>
    </rPh>
    <phoneticPr fontId="2"/>
  </si>
  <si>
    <t>氏名（フリガナ）</t>
    <rPh sb="0" eb="2">
      <t>シメイ</t>
    </rPh>
    <phoneticPr fontId="2"/>
  </si>
  <si>
    <r>
      <t>所属受付印を押印し、「</t>
    </r>
    <r>
      <rPr>
        <b/>
        <sz val="11"/>
        <rFont val="Meiryo UI"/>
        <family val="3"/>
        <charset val="128"/>
      </rPr>
      <t>金融機関用</t>
    </r>
    <r>
      <rPr>
        <sz val="11"/>
        <rFont val="Meiryo UI"/>
        <family val="3"/>
        <charset val="128"/>
      </rPr>
      <t>」・「</t>
    </r>
    <r>
      <rPr>
        <b/>
        <sz val="11"/>
        <rFont val="Meiryo UI"/>
        <family val="3"/>
        <charset val="128"/>
      </rPr>
      <t>電算報告用</t>
    </r>
    <r>
      <rPr>
        <sz val="11"/>
        <rFont val="Meiryo UI"/>
        <family val="3"/>
        <charset val="128"/>
      </rPr>
      <t>」を福利課へ提出してください。</t>
    </r>
    <rPh sb="0" eb="2">
      <t>ショゾク</t>
    </rPh>
    <rPh sb="2" eb="4">
      <t>ウケツケ</t>
    </rPh>
    <rPh sb="4" eb="5">
      <t>イン</t>
    </rPh>
    <rPh sb="6" eb="8">
      <t>オウイン</t>
    </rPh>
    <rPh sb="11" eb="13">
      <t>キンユウ</t>
    </rPh>
    <rPh sb="13" eb="16">
      <t>キカンヨウ</t>
    </rPh>
    <rPh sb="19" eb="21">
      <t>デンサン</t>
    </rPh>
    <rPh sb="21" eb="24">
      <t>ホウコクヨウ</t>
    </rPh>
    <rPh sb="26" eb="28">
      <t>フクリ</t>
    </rPh>
    <rPh sb="28" eb="29">
      <t>カ</t>
    </rPh>
    <rPh sb="30" eb="32">
      <t>テイシュツ</t>
    </rPh>
    <phoneticPr fontId="2"/>
  </si>
  <si>
    <r>
      <t>各金融機関の商品詳細については、グループウェアに掲載している</t>
    </r>
    <r>
      <rPr>
        <b/>
        <sz val="10.5"/>
        <color rgb="FFFF0000"/>
        <rFont val="Meiryo UI"/>
        <family val="3"/>
        <charset val="128"/>
      </rPr>
      <t>「手続方法と商品案内」</t>
    </r>
    <r>
      <rPr>
        <sz val="10.5"/>
        <rFont val="Meiryo UI"/>
        <family val="3"/>
        <charset val="128"/>
      </rPr>
      <t>をご確認ください。</t>
    </r>
    <rPh sb="0" eb="1">
      <t>カク</t>
    </rPh>
    <rPh sb="1" eb="5">
      <t>キンユウキカン</t>
    </rPh>
    <rPh sb="6" eb="8">
      <t>ショウヒン</t>
    </rPh>
    <rPh sb="8" eb="10">
      <t>ショウサイ</t>
    </rPh>
    <rPh sb="24" eb="26">
      <t>ケイサイ</t>
    </rPh>
    <rPh sb="31" eb="33">
      <t>テツヅキ</t>
    </rPh>
    <rPh sb="33" eb="35">
      <t>ホウホウ</t>
    </rPh>
    <rPh sb="36" eb="38">
      <t>ショウヒン</t>
    </rPh>
    <rPh sb="38" eb="40">
      <t>アンナイ</t>
    </rPh>
    <rPh sb="43" eb="45">
      <t>カクニン</t>
    </rPh>
    <phoneticPr fontId="2"/>
  </si>
  <si>
    <r>
      <t>入力必須と記載のある項目は、必ずすべて入力してください。</t>
    </r>
    <r>
      <rPr>
        <sz val="11"/>
        <color rgb="FFFF0000"/>
        <rFont val="Meiryo UI"/>
        <family val="3"/>
        <charset val="128"/>
      </rPr>
      <t>※入力もれ等があると不備となります。</t>
    </r>
    <rPh sb="0" eb="4">
      <t>ニュウリョクヒッス</t>
    </rPh>
    <rPh sb="5" eb="7">
      <t>キサイ</t>
    </rPh>
    <rPh sb="10" eb="12">
      <t>コウモク</t>
    </rPh>
    <rPh sb="14" eb="15">
      <t>カナラ</t>
    </rPh>
    <rPh sb="19" eb="21">
      <t>ニュウリョク</t>
    </rPh>
    <phoneticPr fontId="2"/>
  </si>
  <si>
    <r>
      <t>「片面印刷」「縦方向」「A4」であることを確認のうえ印刷してください。</t>
    </r>
    <r>
      <rPr>
        <sz val="11"/>
        <color rgb="FFFF0000"/>
        <rFont val="Meiryo UI"/>
        <family val="3"/>
        <charset val="128"/>
      </rPr>
      <t>※印刷ミス等の場合は不備となります。</t>
    </r>
    <rPh sb="1" eb="3">
      <t>カタメン</t>
    </rPh>
    <rPh sb="3" eb="5">
      <t>インサツ</t>
    </rPh>
    <rPh sb="7" eb="10">
      <t>タテホウコウ</t>
    </rPh>
    <rPh sb="21" eb="23">
      <t>カクニン</t>
    </rPh>
    <rPh sb="26" eb="28">
      <t>インサツ</t>
    </rPh>
    <phoneticPr fontId="2"/>
  </si>
  <si>
    <r>
      <rPr>
        <sz val="11"/>
        <color rgb="FFFF0000"/>
        <rFont val="Meiryo UI"/>
        <family val="3"/>
        <charset val="128"/>
      </rPr>
      <t>「金融機関用」のみ、ご本人の</t>
    </r>
    <r>
      <rPr>
        <b/>
        <sz val="11"/>
        <color rgb="FFFF0000"/>
        <rFont val="Meiryo UI"/>
        <family val="3"/>
        <charset val="128"/>
      </rPr>
      <t>署名</t>
    </r>
    <r>
      <rPr>
        <sz val="11"/>
        <color rgb="FFFF0000"/>
        <rFont val="Meiryo UI"/>
        <family val="3"/>
        <charset val="128"/>
      </rPr>
      <t>が必要です！</t>
    </r>
    <r>
      <rPr>
        <sz val="11"/>
        <rFont val="Meiryo UI"/>
        <family val="3"/>
        <charset val="128"/>
      </rPr>
      <t>（自動印字されません）</t>
    </r>
    <rPh sb="17" eb="19">
      <t>ヒツヨウ</t>
    </rPh>
    <phoneticPr fontId="2"/>
  </si>
  <si>
    <r>
      <rPr>
        <b/>
        <sz val="10.5"/>
        <color rgb="FFFF0000"/>
        <rFont val="Meiryo UI"/>
        <family val="3"/>
        <charset val="128"/>
      </rPr>
      <t>届出印の押印が必要です！</t>
    </r>
    <r>
      <rPr>
        <sz val="10.5"/>
        <rFont val="Meiryo UI"/>
        <family val="3"/>
        <charset val="128"/>
      </rPr>
      <t>（「金融機関用」、「所属控」、「本人用」）</t>
    </r>
    <rPh sb="0" eb="3">
      <t>トドケデイン</t>
    </rPh>
    <rPh sb="4" eb="6">
      <t>オウイン</t>
    </rPh>
    <rPh sb="7" eb="9">
      <t>ヒツヨウ</t>
    </rPh>
    <phoneticPr fontId="2"/>
  </si>
  <si>
    <r>
      <t>訂正は、</t>
    </r>
    <r>
      <rPr>
        <b/>
        <sz val="11"/>
        <rFont val="Meiryo UI"/>
        <family val="3"/>
        <charset val="128"/>
      </rPr>
      <t>【訂正箇所を二重線抹消、届出印を訂正印として押印】</t>
    </r>
    <r>
      <rPr>
        <sz val="11"/>
        <rFont val="Meiryo UI"/>
        <family val="3"/>
        <charset val="128"/>
      </rPr>
      <t>してください。※小型訂正印は不可。</t>
    </r>
    <rPh sb="0" eb="2">
      <t>テイセイ</t>
    </rPh>
    <rPh sb="5" eb="7">
      <t>テイセイ</t>
    </rPh>
    <rPh sb="7" eb="9">
      <t>カショ</t>
    </rPh>
    <rPh sb="10" eb="13">
      <t>ニジュウセン</t>
    </rPh>
    <rPh sb="13" eb="15">
      <t>マッショウ</t>
    </rPh>
    <rPh sb="16" eb="19">
      <t>トドケデイン</t>
    </rPh>
    <rPh sb="20" eb="22">
      <t>テイセイ</t>
    </rPh>
    <rPh sb="22" eb="23">
      <t>イン</t>
    </rPh>
    <rPh sb="26" eb="28">
      <t>オウイン</t>
    </rPh>
    <rPh sb="37" eb="39">
      <t>コガタ</t>
    </rPh>
    <rPh sb="39" eb="41">
      <t>テイセイ</t>
    </rPh>
    <rPh sb="41" eb="42">
      <t>イン</t>
    </rPh>
    <rPh sb="43" eb="45">
      <t>フカ</t>
    </rPh>
    <phoneticPr fontId="2"/>
  </si>
  <si>
    <r>
      <t>積立開始日は、</t>
    </r>
    <r>
      <rPr>
        <b/>
        <sz val="11"/>
        <color rgb="FFFF0000"/>
        <rFont val="Meiryo UI"/>
        <family val="3"/>
        <charset val="128"/>
      </rPr>
      <t>9月給与支給日（</t>
    </r>
    <rPh sb="0" eb="2">
      <t>ツミタテ</t>
    </rPh>
    <rPh sb="2" eb="5">
      <t>カイシビ</t>
    </rPh>
    <rPh sb="8" eb="9">
      <t>ガツ</t>
    </rPh>
    <rPh sb="9" eb="11">
      <t>キュウヨ</t>
    </rPh>
    <rPh sb="11" eb="13">
      <t>シキュウ</t>
    </rPh>
    <rPh sb="13" eb="14">
      <t>ビ</t>
    </rPh>
    <phoneticPr fontId="2"/>
  </si>
  <si>
    <r>
      <rPr>
        <b/>
        <sz val="11"/>
        <color rgb="FFFF0000"/>
        <rFont val="Meiryo UI"/>
        <family val="3"/>
        <charset val="128"/>
      </rPr>
      <t>）</t>
    </r>
    <r>
      <rPr>
        <sz val="11"/>
        <rFont val="Meiryo UI"/>
        <family val="3"/>
        <charset val="128"/>
      </rPr>
      <t>となります。</t>
    </r>
    <phoneticPr fontId="2"/>
  </si>
  <si>
    <r>
      <rPr>
        <b/>
        <sz val="11"/>
        <color rgb="FFFF0000"/>
        <rFont val="Meiryo UI"/>
        <family val="3"/>
        <charset val="128"/>
      </rPr>
      <t>月例給与からの控除は必須</t>
    </r>
    <r>
      <rPr>
        <sz val="11"/>
        <rFont val="Meiryo UI"/>
        <family val="3"/>
        <charset val="128"/>
      </rPr>
      <t>です。
1,000円以上の額で設定してください。</t>
    </r>
    <rPh sb="0" eb="2">
      <t>ゲツレイ</t>
    </rPh>
    <rPh sb="2" eb="4">
      <t>キュウヨ</t>
    </rPh>
    <rPh sb="7" eb="9">
      <t>コウジョ</t>
    </rPh>
    <rPh sb="10" eb="12">
      <t>ヒッス</t>
    </rPh>
    <phoneticPr fontId="2"/>
  </si>
  <si>
    <t>賞与控除額同額判定欄</t>
    <rPh sb="0" eb="2">
      <t>ショウヨ</t>
    </rPh>
    <rPh sb="2" eb="4">
      <t>コウジョ</t>
    </rPh>
    <rPh sb="4" eb="5">
      <t>ガク</t>
    </rPh>
    <rPh sb="5" eb="7">
      <t>ドウガク</t>
    </rPh>
    <rPh sb="7" eb="9">
      <t>ハンテイ</t>
    </rPh>
    <rPh sb="9" eb="10">
      <t>ラン</t>
    </rPh>
    <phoneticPr fontId="2"/>
  </si>
  <si>
    <t>「コード検索」シート</t>
    <phoneticPr fontId="2"/>
  </si>
  <si>
    <t>証券
会社</t>
    <rPh sb="0" eb="2">
      <t>ショウケン</t>
    </rPh>
    <phoneticPr fontId="2"/>
  </si>
  <si>
    <t>＊</t>
    <phoneticPr fontId="2"/>
  </si>
  <si>
    <r>
      <t>入力後、</t>
    </r>
    <r>
      <rPr>
        <sz val="16"/>
        <color rgb="FFFF0000"/>
        <rFont val="Meiryo UI"/>
        <family val="3"/>
        <charset val="128"/>
      </rPr>
      <t>「</t>
    </r>
    <r>
      <rPr>
        <b/>
        <u val="double"/>
        <sz val="16"/>
        <color rgb="FFFF0000"/>
        <rFont val="Meiryo UI"/>
        <family val="3"/>
        <charset val="128"/>
      </rPr>
      <t>印刷用」シート</t>
    </r>
    <r>
      <rPr>
        <sz val="16"/>
        <rFont val="Meiryo UI"/>
        <family val="3"/>
        <charset val="128"/>
      </rPr>
      <t xml:space="preserve"> にて印刷してください。（A4 片面印刷 計 6 枚）</t>
    </r>
    <rPh sb="0" eb="3">
      <t>ニュウリョクゴ</t>
    </rPh>
    <rPh sb="5" eb="8">
      <t>インサツヨウ</t>
    </rPh>
    <rPh sb="15" eb="17">
      <t>インサツ</t>
    </rPh>
    <rPh sb="28" eb="30">
      <t>カタメン</t>
    </rPh>
    <rPh sb="30" eb="32">
      <t>インサツ</t>
    </rPh>
    <rPh sb="33" eb="34">
      <t>ケイ</t>
    </rPh>
    <rPh sb="37" eb="38">
      <t>マイ</t>
    </rPh>
    <phoneticPr fontId="2"/>
  </si>
  <si>
    <r>
      <t>すべて</t>
    </r>
    <r>
      <rPr>
        <b/>
        <sz val="16"/>
        <rFont val="Meiryo UI"/>
        <family val="3"/>
        <charset val="128"/>
      </rPr>
      <t>上から入力</t>
    </r>
    <r>
      <rPr>
        <sz val="16"/>
        <rFont val="Meiryo UI"/>
        <family val="3"/>
        <charset val="128"/>
      </rPr>
      <t>してください。</t>
    </r>
    <rPh sb="3" eb="4">
      <t>ウエ</t>
    </rPh>
    <rPh sb="6" eb="8">
      <t>ニュウリョク</t>
    </rPh>
    <phoneticPr fontId="2"/>
  </si>
  <si>
    <r>
      <rPr>
        <b/>
        <sz val="16"/>
        <rFont val="Meiryo UI"/>
        <family val="3"/>
        <charset val="128"/>
      </rPr>
      <t>財形貯蓄（</t>
    </r>
    <r>
      <rPr>
        <b/>
        <sz val="16"/>
        <color rgb="FFFF0000"/>
        <rFont val="Meiryo UI"/>
        <family val="3"/>
        <charset val="128"/>
      </rPr>
      <t>一般</t>
    </r>
    <r>
      <rPr>
        <b/>
        <sz val="16"/>
        <rFont val="Meiryo UI"/>
        <family val="3"/>
        <charset val="128"/>
      </rPr>
      <t>）を　</t>
    </r>
    <r>
      <rPr>
        <b/>
        <sz val="16"/>
        <color rgb="FFFF0000"/>
        <rFont val="Meiryo UI"/>
        <family val="3"/>
        <charset val="128"/>
      </rPr>
      <t>新規申込</t>
    </r>
    <r>
      <rPr>
        <b/>
        <sz val="16"/>
        <rFont val="Meiryo UI"/>
        <family val="3"/>
        <charset val="128"/>
      </rPr>
      <t>　</t>
    </r>
    <r>
      <rPr>
        <sz val="16"/>
        <rFont val="Meiryo UI"/>
        <family val="3"/>
        <charset val="128"/>
      </rPr>
      <t>するための申請書類を作成します。</t>
    </r>
    <rPh sb="0" eb="2">
      <t>ザイケイ</t>
    </rPh>
    <rPh sb="2" eb="4">
      <t>チョチク</t>
    </rPh>
    <rPh sb="5" eb="7">
      <t>イッパン</t>
    </rPh>
    <rPh sb="10" eb="12">
      <t>シンキ</t>
    </rPh>
    <rPh sb="12" eb="13">
      <t>モウ</t>
    </rPh>
    <rPh sb="13" eb="14">
      <t>コ</t>
    </rPh>
    <rPh sb="20" eb="22">
      <t>シンセイ</t>
    </rPh>
    <rPh sb="22" eb="24">
      <t>ショルイ</t>
    </rPh>
    <rPh sb="25" eb="27">
      <t>サクセイ</t>
    </rPh>
    <phoneticPr fontId="2"/>
  </si>
  <si>
    <t>※このシートは印刷用ではありません！！</t>
    <phoneticPr fontId="2"/>
  </si>
  <si>
    <t>【新規申込書（一般）入力シート】</t>
    <rPh sb="1" eb="3">
      <t>シンキ</t>
    </rPh>
    <rPh sb="3" eb="4">
      <t>モウ</t>
    </rPh>
    <rPh sb="4" eb="5">
      <t>コ</t>
    </rPh>
    <rPh sb="5" eb="6">
      <t>ショ</t>
    </rPh>
    <rPh sb="7" eb="9">
      <t>イッパン</t>
    </rPh>
    <rPh sb="10" eb="12">
      <t>ニュウリョク</t>
    </rPh>
    <phoneticPr fontId="2"/>
  </si>
  <si>
    <t>正しい所属コードを入力すると、自動で反映します。</t>
    <phoneticPr fontId="2"/>
  </si>
  <si>
    <r>
      <t>電話番号</t>
    </r>
    <r>
      <rPr>
        <sz val="8"/>
        <rFont val="Meiryo UI"/>
        <family val="3"/>
        <charset val="128"/>
      </rPr>
      <t>（自宅または携帯）</t>
    </r>
    <rPh sb="0" eb="2">
      <t>デンワ</t>
    </rPh>
    <rPh sb="2" eb="4">
      <t>バンゴウ</t>
    </rPh>
    <rPh sb="5" eb="7">
      <t>ジタク</t>
    </rPh>
    <rPh sb="10" eb="12">
      <t>ケイタイ</t>
    </rPh>
    <phoneticPr fontId="2"/>
  </si>
  <si>
    <t>寝屋川市立望が丘小学校</t>
  </si>
  <si>
    <t>寝屋川市立望が丘中学校</t>
  </si>
  <si>
    <t>東大阪市立義務教育学校くすは縄手南校（後期）</t>
  </si>
  <si>
    <t>東大阪市立義務教育学校くすは縄手南校（前期）</t>
  </si>
  <si>
    <t>四條畷市立四條畷西中学校</t>
  </si>
  <si>
    <r>
      <rPr>
        <b/>
        <sz val="22"/>
        <rFont val="Meiryo UI"/>
        <family val="3"/>
        <charset val="128"/>
      </rPr>
      <t>「金融機関用」に</t>
    </r>
    <r>
      <rPr>
        <b/>
        <sz val="22"/>
        <color rgb="FFFF0000"/>
        <rFont val="Meiryo UI"/>
        <family val="3"/>
        <charset val="128"/>
      </rPr>
      <t>氏名自署</t>
    </r>
    <r>
      <rPr>
        <sz val="22"/>
        <rFont val="Meiryo UI"/>
        <family val="3"/>
        <charset val="128"/>
      </rPr>
      <t>していますか。</t>
    </r>
    <phoneticPr fontId="2"/>
  </si>
  <si>
    <r>
      <rPr>
        <b/>
        <sz val="22"/>
        <color rgb="FFFF0000"/>
        <rFont val="Meiryo UI"/>
        <family val="3"/>
        <charset val="128"/>
      </rPr>
      <t>届出印</t>
    </r>
    <r>
      <rPr>
        <sz val="22"/>
        <rFont val="Meiryo UI"/>
        <family val="3"/>
        <charset val="128"/>
      </rPr>
      <t>の押印はありますか。</t>
    </r>
    <rPh sb="0" eb="3">
      <t>トドケデイン</t>
    </rPh>
    <rPh sb="4" eb="6">
      <t>オウイン</t>
    </rPh>
    <phoneticPr fontId="2"/>
  </si>
  <si>
    <t>豊中市立庄内さくら学園（前期）</t>
    <rPh sb="0" eb="4">
      <t>トヨナカシリツ</t>
    </rPh>
    <rPh sb="4" eb="6">
      <t>ショウナイ</t>
    </rPh>
    <rPh sb="9" eb="11">
      <t>ガクエン</t>
    </rPh>
    <rPh sb="12" eb="14">
      <t>ゼンキ</t>
    </rPh>
    <phoneticPr fontId="49"/>
  </si>
  <si>
    <t>豊中市立庄内さくら学園（後期）</t>
    <rPh sb="12" eb="13">
      <t>アト</t>
    </rPh>
    <phoneticPr fontId="49"/>
  </si>
  <si>
    <t>吹田市立山田第三小学校</t>
    <rPh sb="0" eb="2">
      <t>スイタ</t>
    </rPh>
    <rPh sb="2" eb="3">
      <t>シ</t>
    </rPh>
    <rPh sb="3" eb="4">
      <t>リツ</t>
    </rPh>
    <rPh sb="4" eb="6">
      <t>ヤマダ</t>
    </rPh>
    <rPh sb="6" eb="8">
      <t>ダイサン</t>
    </rPh>
    <rPh sb="8" eb="11">
      <t>ショウガッコウ</t>
    </rPh>
    <phoneticPr fontId="1"/>
  </si>
  <si>
    <t>貝塚市立二色学園（前期）</t>
    <rPh sb="0" eb="2">
      <t>カイヅカ</t>
    </rPh>
    <rPh sb="2" eb="3">
      <t>シ</t>
    </rPh>
    <rPh sb="3" eb="4">
      <t>リツ</t>
    </rPh>
    <rPh sb="4" eb="6">
      <t>ニシキ</t>
    </rPh>
    <rPh sb="6" eb="8">
      <t>ガクエン</t>
    </rPh>
    <rPh sb="9" eb="11">
      <t>ゼンキ</t>
    </rPh>
    <phoneticPr fontId="26"/>
  </si>
  <si>
    <t>貝塚市立二色学園（後期）</t>
    <rPh sb="0" eb="2">
      <t>カイヅカ</t>
    </rPh>
    <rPh sb="2" eb="3">
      <t>シ</t>
    </rPh>
    <rPh sb="3" eb="4">
      <t>リツ</t>
    </rPh>
    <rPh sb="4" eb="6">
      <t>ニシキ</t>
    </rPh>
    <rPh sb="6" eb="8">
      <t>ガクエン</t>
    </rPh>
    <rPh sb="9" eb="11">
      <t>コウキ</t>
    </rPh>
    <phoneticPr fontId="26"/>
  </si>
  <si>
    <t>和泉市立槇尾学園（前期）</t>
  </si>
  <si>
    <t>和泉市立槇尾学園（後期）</t>
    <rPh sb="9" eb="11">
      <t>コウキ</t>
    </rPh>
    <phoneticPr fontId="10"/>
  </si>
  <si>
    <t>門真市立水桜小学校</t>
    <rPh sb="0" eb="2">
      <t>カドマ</t>
    </rPh>
    <rPh sb="2" eb="3">
      <t>シ</t>
    </rPh>
    <rPh sb="3" eb="4">
      <t>リツ</t>
    </rPh>
    <rPh sb="4" eb="5">
      <t>スイ</t>
    </rPh>
    <rPh sb="5" eb="6">
      <t>サクラ</t>
    </rPh>
    <rPh sb="6" eb="9">
      <t>ショウガッコウ</t>
    </rPh>
    <phoneticPr fontId="25"/>
  </si>
  <si>
    <t>交野市立交野みらい学園（前期）</t>
    <rPh sb="0" eb="3">
      <t>カタノシ</t>
    </rPh>
    <rPh sb="3" eb="4">
      <t>リツ</t>
    </rPh>
    <rPh sb="4" eb="6">
      <t>カタノ</t>
    </rPh>
    <rPh sb="9" eb="11">
      <t>ガクエン</t>
    </rPh>
    <rPh sb="12" eb="14">
      <t>ゼンキ</t>
    </rPh>
    <phoneticPr fontId="10"/>
  </si>
  <si>
    <t>交野市立交野みらい学園（後期）</t>
    <rPh sb="0" eb="3">
      <t>カタノシ</t>
    </rPh>
    <rPh sb="3" eb="4">
      <t>リツ</t>
    </rPh>
    <rPh sb="4" eb="6">
      <t>カタノ</t>
    </rPh>
    <rPh sb="9" eb="11">
      <t>ガクエン</t>
    </rPh>
    <rPh sb="12" eb="14">
      <t>コウキ</t>
    </rPh>
    <phoneticPr fontId="10"/>
  </si>
  <si>
    <r>
      <rPr>
        <b/>
        <u/>
        <sz val="12"/>
        <rFont val="Meiryo UI"/>
        <family val="3"/>
        <charset val="128"/>
      </rPr>
      <t>左（元号）から順に、</t>
    </r>
    <r>
      <rPr>
        <sz val="12"/>
        <rFont val="Meiryo UI"/>
        <family val="3"/>
        <charset val="128"/>
      </rPr>
      <t xml:space="preserve">
それぞれプルダウンから選択してください。</t>
    </r>
    <rPh sb="0" eb="1">
      <t>ヒダリ</t>
    </rPh>
    <rPh sb="2" eb="4">
      <t>ゲンゴウ</t>
    </rPh>
    <rPh sb="7" eb="8">
      <t>ジュン</t>
    </rPh>
    <rPh sb="22" eb="2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</si>
</sst>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411]ge\.m\.d;@"/>
    <numFmt numFmtId="178" formatCode="0_);[Red]\(0\)"/>
    <numFmt numFmtId="179" formatCode="[$-411]ggge&quot;年&quot;m&quot;月&quot;d&quot;日&quot;;@"/>
    <numFmt numFmtId="180" formatCode="00"/>
  </numFmts>
  <fonts count="7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b/>
      <sz val="11"/>
      <name val="ＭＳ Ｐ明朝"/>
      <family val="1"/>
      <charset val="128"/>
    </font>
    <font>
      <sz val="8"/>
      <name val="ＭＳ Ｐ明朝"/>
      <family val="1"/>
      <charset val="128"/>
    </font>
    <font>
      <sz val="7"/>
      <name val="ＭＳ Ｐ明朝"/>
      <family val="1"/>
      <charset val="128"/>
    </font>
    <font>
      <sz val="9"/>
      <name val="ＭＳ ゴシック"/>
      <family val="3"/>
      <charset val="128"/>
    </font>
    <font>
      <b/>
      <sz val="6"/>
      <name val="ＭＳ Ｐ明朝"/>
      <family val="1"/>
      <charset val="128"/>
    </font>
    <font>
      <b/>
      <sz val="7.5"/>
      <name val="ＭＳ Ｐ明朝"/>
      <family val="1"/>
      <charset val="128"/>
    </font>
    <font>
      <b/>
      <sz val="11"/>
      <name val="Meiryo UI"/>
      <family val="3"/>
      <charset val="128"/>
    </font>
    <font>
      <b/>
      <sz val="11"/>
      <color rgb="FFFF0000"/>
      <name val="ＭＳ Ｐゴシック"/>
      <family val="3"/>
      <charset val="128"/>
    </font>
    <font>
      <b/>
      <sz val="9"/>
      <color indexed="81"/>
      <name val="MS P ゴシック"/>
      <family val="3"/>
      <charset val="128"/>
    </font>
    <font>
      <sz val="9"/>
      <color indexed="81"/>
      <name val="MS P ゴシック"/>
      <family val="3"/>
      <charset val="128"/>
    </font>
    <font>
      <sz val="11"/>
      <name val="Meiryo UI"/>
      <family val="3"/>
      <charset val="128"/>
    </font>
    <font>
      <sz val="8"/>
      <name val="Meiryo UI"/>
      <family val="3"/>
      <charset val="128"/>
    </font>
    <font>
      <b/>
      <sz val="11"/>
      <color rgb="FF0070C0"/>
      <name val="ＭＳ Ｐゴシック"/>
      <family val="3"/>
      <charset val="128"/>
    </font>
    <font>
      <b/>
      <sz val="11"/>
      <color rgb="FF7030A0"/>
      <name val="ＭＳ Ｐゴシック"/>
      <family val="3"/>
      <charset val="128"/>
    </font>
    <font>
      <b/>
      <sz val="11"/>
      <name val="ＭＳ Ｐゴシック"/>
      <family val="3"/>
      <charset val="128"/>
    </font>
    <font>
      <b/>
      <sz val="16"/>
      <name val="Meiryo UI"/>
      <family val="3"/>
      <charset val="128"/>
    </font>
    <font>
      <sz val="14"/>
      <name val="ＭＳ Ｐゴシック"/>
      <family val="3"/>
      <charset val="128"/>
    </font>
    <font>
      <b/>
      <sz val="12"/>
      <name val="Meiryo UI"/>
      <family val="3"/>
      <charset val="128"/>
    </font>
    <font>
      <sz val="14"/>
      <name val="Meiryo UI"/>
      <family val="3"/>
      <charset val="128"/>
    </font>
    <font>
      <sz val="12"/>
      <name val="Meiryo UI"/>
      <family val="3"/>
      <charset val="128"/>
    </font>
    <font>
      <b/>
      <sz val="28"/>
      <name val="Meiryo UI"/>
      <family val="3"/>
      <charset val="128"/>
    </font>
    <font>
      <sz val="16"/>
      <name val="Meiryo UI"/>
      <family val="3"/>
      <charset val="128"/>
    </font>
    <font>
      <sz val="22"/>
      <name val="Meiryo UI"/>
      <family val="3"/>
      <charset val="128"/>
    </font>
    <font>
      <b/>
      <sz val="22"/>
      <name val="Meiryo UI"/>
      <family val="3"/>
      <charset val="128"/>
    </font>
    <font>
      <sz val="18"/>
      <name val="Meiryo UI"/>
      <family val="3"/>
      <charset val="128"/>
    </font>
    <font>
      <b/>
      <sz val="20"/>
      <name val="Meiryo UI"/>
      <family val="3"/>
      <charset val="128"/>
    </font>
    <font>
      <sz val="20"/>
      <name val="Meiryo UI"/>
      <family val="3"/>
      <charset val="128"/>
    </font>
    <font>
      <u/>
      <sz val="11"/>
      <color theme="10"/>
      <name val="ＭＳ Ｐゴシック"/>
      <family val="3"/>
      <charset val="128"/>
    </font>
    <font>
      <sz val="14"/>
      <color indexed="81"/>
      <name val="MS P ゴシック"/>
      <family val="3"/>
      <charset val="128"/>
    </font>
    <font>
      <sz val="11"/>
      <color rgb="FFFF0000"/>
      <name val="Meiryo UI"/>
      <family val="3"/>
      <charset val="128"/>
    </font>
    <font>
      <sz val="12"/>
      <color rgb="FFFF0000"/>
      <name val="Meiryo UI"/>
      <family val="3"/>
      <charset val="128"/>
    </font>
    <font>
      <b/>
      <sz val="12"/>
      <color rgb="FFFF0000"/>
      <name val="Meiryo UI"/>
      <family val="3"/>
      <charset val="128"/>
    </font>
    <font>
      <u/>
      <sz val="12"/>
      <color theme="10"/>
      <name val="Meiryo UI"/>
      <family val="3"/>
      <charset val="128"/>
    </font>
    <font>
      <b/>
      <sz val="11"/>
      <color rgb="FFFF0000"/>
      <name val="Meiryo UI"/>
      <family val="3"/>
      <charset val="128"/>
    </font>
    <font>
      <sz val="6"/>
      <name val="Meiryo UI"/>
      <family val="3"/>
      <charset val="128"/>
    </font>
    <font>
      <sz val="10"/>
      <name val="Meiryo UI"/>
      <family val="3"/>
      <charset val="128"/>
    </font>
    <font>
      <sz val="9"/>
      <name val="Meiryo UI"/>
      <family val="3"/>
      <charset val="128"/>
    </font>
    <font>
      <sz val="7"/>
      <name val="Meiryo UI"/>
      <family val="3"/>
      <charset val="128"/>
    </font>
    <font>
      <sz val="10.5"/>
      <name val="Meiryo UI"/>
      <family val="3"/>
      <charset val="128"/>
    </font>
    <font>
      <b/>
      <sz val="10.5"/>
      <color rgb="FFFF0000"/>
      <name val="Meiryo UI"/>
      <family val="3"/>
      <charset val="128"/>
    </font>
    <font>
      <b/>
      <sz val="10"/>
      <color rgb="FFFF0000"/>
      <name val="Meiryo UI"/>
      <family val="3"/>
      <charset val="128"/>
    </font>
    <font>
      <u/>
      <sz val="12"/>
      <name val="Meiryo UI"/>
      <family val="3"/>
      <charset val="128"/>
    </font>
    <font>
      <b/>
      <sz val="28"/>
      <color indexed="81"/>
      <name val="MS P ゴシック"/>
      <family val="3"/>
      <charset val="128"/>
    </font>
    <font>
      <b/>
      <u/>
      <sz val="28"/>
      <color indexed="81"/>
      <name val="MS P ゴシック"/>
      <family val="3"/>
      <charset val="128"/>
    </font>
    <font>
      <u/>
      <sz val="16"/>
      <color indexed="81"/>
      <name val="MS P ゴシック"/>
      <family val="3"/>
      <charset val="128"/>
    </font>
    <font>
      <u/>
      <sz val="18"/>
      <color indexed="81"/>
      <name val="MS P ゴシック"/>
      <family val="3"/>
      <charset val="128"/>
    </font>
    <font>
      <sz val="18"/>
      <color indexed="81"/>
      <name val="MS P ゴシック"/>
      <family val="3"/>
      <charset val="128"/>
    </font>
    <font>
      <b/>
      <u/>
      <sz val="20"/>
      <color indexed="81"/>
      <name val="MS P ゴシック"/>
      <family val="3"/>
      <charset val="128"/>
    </font>
    <font>
      <b/>
      <u/>
      <sz val="22"/>
      <color indexed="81"/>
      <name val="MS P ゴシック"/>
      <family val="3"/>
      <charset val="128"/>
    </font>
    <font>
      <u/>
      <sz val="22"/>
      <color indexed="81"/>
      <name val="MS P ゴシック"/>
      <family val="3"/>
      <charset val="128"/>
    </font>
    <font>
      <sz val="16"/>
      <color rgb="FFFF0000"/>
      <name val="Meiryo UI"/>
      <family val="3"/>
      <charset val="128"/>
    </font>
    <font>
      <b/>
      <u val="double"/>
      <sz val="16"/>
      <color rgb="FFFF0000"/>
      <name val="Meiryo UI"/>
      <family val="3"/>
      <charset val="128"/>
    </font>
    <font>
      <b/>
      <sz val="16"/>
      <color rgb="FFFF0000"/>
      <name val="Meiryo UI"/>
      <family val="3"/>
      <charset val="128"/>
    </font>
    <font>
      <b/>
      <u val="double"/>
      <sz val="18"/>
      <color rgb="FFFF0000"/>
      <name val="Meiryo UI"/>
      <family val="3"/>
      <charset val="128"/>
    </font>
    <font>
      <b/>
      <sz val="18"/>
      <name val="Meiryo UI"/>
      <family val="3"/>
      <charset val="128"/>
    </font>
    <font>
      <u/>
      <sz val="14"/>
      <color theme="10"/>
      <name val="Meiryo UI"/>
      <family val="3"/>
      <charset val="128"/>
    </font>
    <font>
      <b/>
      <sz val="22"/>
      <color rgb="FFFF0000"/>
      <name val="Meiryo UI"/>
      <family val="3"/>
      <charset val="128"/>
    </font>
    <font>
      <b/>
      <u/>
      <sz val="12"/>
      <name val="Meiryo UI"/>
      <family val="3"/>
      <charset val="128"/>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E5FE"/>
        <bgColor indexed="64"/>
      </patternFill>
    </fill>
    <fill>
      <patternFill patternType="solid">
        <fgColor rgb="FF33CCFF"/>
        <bgColor indexed="64"/>
      </patternFill>
    </fill>
    <fill>
      <patternFill patternType="solid">
        <fgColor rgb="FFFFCCFF"/>
        <bgColor indexed="64"/>
      </patternFill>
    </fill>
    <fill>
      <patternFill patternType="solid">
        <fgColor rgb="FFCCECFF"/>
        <bgColor indexed="64"/>
      </patternFill>
    </fill>
    <fill>
      <patternFill patternType="solid">
        <fgColor rgb="FFFFFF99"/>
        <bgColor indexed="64"/>
      </patternFill>
    </fill>
    <fill>
      <patternFill patternType="solid">
        <fgColor rgb="FFCDFFBD"/>
        <bgColor indexed="64"/>
      </patternFill>
    </fill>
    <fill>
      <patternFill patternType="solid">
        <fgColor theme="0"/>
        <bgColor indexed="64"/>
      </patternFill>
    </fill>
    <fill>
      <patternFill patternType="solid">
        <fgColor rgb="FFFF9999"/>
        <bgColor indexed="64"/>
      </patternFill>
    </fill>
    <fill>
      <patternFill patternType="solid">
        <fgColor rgb="FFCCCCFF"/>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thin">
        <color auto="1"/>
      </left>
      <right/>
      <top style="hair">
        <color auto="1"/>
      </top>
      <bottom style="thin">
        <color auto="1"/>
      </bottom>
      <diagonal/>
    </border>
    <border>
      <left/>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style="hair">
        <color auto="1"/>
      </left>
      <right style="thin">
        <color auto="1"/>
      </right>
      <top/>
      <bottom/>
      <diagonal/>
    </border>
    <border>
      <left style="medium">
        <color indexed="64"/>
      </left>
      <right/>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tted">
        <color auto="1"/>
      </left>
      <right style="dotted">
        <color auto="1"/>
      </right>
      <top/>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thin">
        <color indexed="64"/>
      </left>
      <right style="dotted">
        <color auto="1"/>
      </right>
      <top/>
      <bottom style="medium">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style="medium">
        <color indexed="64"/>
      </right>
      <top style="dotted">
        <color indexed="64"/>
      </top>
      <bottom style="dotted">
        <color indexed="64"/>
      </bottom>
      <diagonal/>
    </border>
    <border>
      <left style="thin">
        <color auto="1"/>
      </left>
      <right/>
      <top/>
      <bottom style="hair">
        <color auto="1"/>
      </bottom>
      <diagonal/>
    </border>
    <border>
      <left style="medium">
        <color indexed="64"/>
      </left>
      <right/>
      <top style="thin">
        <color indexed="64"/>
      </top>
      <bottom style="dotted">
        <color indexed="64"/>
      </bottom>
      <diagonal/>
    </border>
    <border>
      <left style="medium">
        <color indexed="64"/>
      </left>
      <right/>
      <top/>
      <bottom style="hair">
        <color indexed="64"/>
      </bottom>
      <diagonal/>
    </border>
    <border>
      <left style="thin">
        <color auto="1"/>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auto="1"/>
      </left>
      <right/>
      <top style="hair">
        <color auto="1"/>
      </top>
      <bottom style="dotted">
        <color indexed="64"/>
      </bottom>
      <diagonal/>
    </border>
    <border>
      <left/>
      <right style="medium">
        <color indexed="64"/>
      </right>
      <top style="hair">
        <color auto="1"/>
      </top>
      <bottom style="dotted">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767">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center"/>
    </xf>
    <xf numFmtId="0" fontId="11" fillId="0" borderId="0" xfId="0" applyFont="1" applyBorder="1" applyAlignment="1">
      <alignment vertical="center" wrapText="1"/>
    </xf>
    <xf numFmtId="0" fontId="8" fillId="0" borderId="10" xfId="0" applyFont="1" applyBorder="1" applyAlignment="1">
      <alignment vertical="center"/>
    </xf>
    <xf numFmtId="0" fontId="8" fillId="0" borderId="19" xfId="0" applyFont="1" applyBorder="1" applyAlignment="1">
      <alignment vertical="center"/>
    </xf>
    <xf numFmtId="0" fontId="8" fillId="0" borderId="21"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8" fillId="0" borderId="0" xfId="0" applyFont="1" applyBorder="1" applyAlignment="1">
      <alignment vertical="top"/>
    </xf>
    <xf numFmtId="0" fontId="8" fillId="0" borderId="4" xfId="0" applyFont="1" applyBorder="1" applyAlignment="1">
      <alignment vertical="top"/>
    </xf>
    <xf numFmtId="0" fontId="8" fillId="0" borderId="10" xfId="0" applyNumberFormat="1" applyFont="1" applyBorder="1" applyAlignment="1">
      <alignment vertical="center"/>
    </xf>
    <xf numFmtId="0" fontId="8" fillId="0" borderId="19" xfId="0" applyNumberFormat="1" applyFont="1" applyBorder="1" applyAlignment="1">
      <alignment vertical="center"/>
    </xf>
    <xf numFmtId="0" fontId="8" fillId="0" borderId="21" xfId="0" applyNumberFormat="1" applyFont="1" applyBorder="1" applyAlignment="1">
      <alignment vertical="center"/>
    </xf>
    <xf numFmtId="0" fontId="11" fillId="0" borderId="2" xfId="1" applyFont="1" applyBorder="1" applyAlignment="1">
      <alignment vertical="center"/>
    </xf>
    <xf numFmtId="0" fontId="11" fillId="0" borderId="37" xfId="1" applyFont="1" applyBorder="1" applyAlignment="1">
      <alignment vertical="center"/>
    </xf>
    <xf numFmtId="0" fontId="11" fillId="0" borderId="36" xfId="1" applyFont="1" applyBorder="1" applyAlignment="1">
      <alignment vertical="center"/>
    </xf>
    <xf numFmtId="0" fontId="8" fillId="0" borderId="37" xfId="1" applyNumberFormat="1" applyFont="1" applyBorder="1" applyAlignment="1">
      <alignment vertical="center"/>
    </xf>
    <xf numFmtId="0" fontId="10" fillId="0" borderId="0" xfId="0" applyFont="1" applyBorder="1">
      <alignment vertical="center"/>
    </xf>
    <xf numFmtId="0" fontId="9" fillId="0" borderId="0" xfId="1" applyNumberFormat="1"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right" vertical="center"/>
    </xf>
    <xf numFmtId="0" fontId="9" fillId="0" borderId="36" xfId="1" applyNumberFormat="1" applyFont="1" applyBorder="1" applyAlignment="1">
      <alignment horizontal="right" vertical="center"/>
    </xf>
    <xf numFmtId="0" fontId="9" fillId="0" borderId="37" xfId="1" applyNumberFormat="1" applyFont="1" applyBorder="1" applyAlignment="1">
      <alignment horizontal="right" vertical="center"/>
    </xf>
    <xf numFmtId="0" fontId="9" fillId="0" borderId="36" xfId="1" applyNumberFormat="1" applyFont="1" applyBorder="1" applyAlignment="1">
      <alignment vertical="center"/>
    </xf>
    <xf numFmtId="0" fontId="9" fillId="0" borderId="11" xfId="1" applyNumberFormat="1" applyFont="1" applyBorder="1" applyAlignment="1">
      <alignment horizontal="right" vertical="center"/>
    </xf>
    <xf numFmtId="0" fontId="13" fillId="0" borderId="0" xfId="0" applyFont="1">
      <alignment vertical="center"/>
    </xf>
    <xf numFmtId="0" fontId="13" fillId="0" borderId="0" xfId="0" applyFont="1" applyBorder="1" applyAlignment="1"/>
    <xf numFmtId="0" fontId="11" fillId="0" borderId="0" xfId="0" applyFont="1" applyBorder="1" applyAlignment="1">
      <alignment horizontal="right" vertical="center"/>
    </xf>
    <xf numFmtId="0" fontId="12" fillId="0" borderId="10" xfId="0" applyFont="1" applyBorder="1" applyAlignment="1">
      <alignment vertical="center"/>
    </xf>
    <xf numFmtId="0" fontId="9" fillId="0" borderId="11" xfId="0" applyFont="1" applyBorder="1" applyAlignment="1">
      <alignment horizontal="right" vertical="center"/>
    </xf>
    <xf numFmtId="0" fontId="13" fillId="0" borderId="0" xfId="0" applyFont="1" applyBorder="1" applyAlignment="1">
      <alignment wrapText="1"/>
    </xf>
    <xf numFmtId="0" fontId="13" fillId="0" borderId="0" xfId="0" applyFont="1" applyBorder="1">
      <alignment vertical="center"/>
    </xf>
    <xf numFmtId="0" fontId="13" fillId="0" borderId="10" xfId="0" applyFont="1" applyBorder="1" applyAlignment="1">
      <alignment vertical="center" wrapText="1"/>
    </xf>
    <xf numFmtId="0" fontId="13" fillId="0" borderId="13" xfId="0" applyFont="1" applyBorder="1" applyAlignment="1">
      <alignment vertical="center" wrapText="1"/>
    </xf>
    <xf numFmtId="0" fontId="13" fillId="0" borderId="3" xfId="0" applyFont="1" applyBorder="1" applyAlignment="1">
      <alignment vertical="center" wrapText="1"/>
    </xf>
    <xf numFmtId="0" fontId="0" fillId="0" borderId="0" xfId="0" applyFill="1">
      <alignment vertical="center"/>
    </xf>
    <xf numFmtId="0" fontId="0" fillId="0" borderId="70" xfId="1" applyFont="1" applyBorder="1" applyAlignment="1" applyProtection="1">
      <alignment horizontal="center"/>
    </xf>
    <xf numFmtId="0" fontId="0" fillId="0" borderId="72" xfId="1" applyFont="1" applyBorder="1" applyAlignment="1" applyProtection="1">
      <alignment horizontal="center" shrinkToFi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3" borderId="73" xfId="0" applyNumberFormat="1" applyFill="1" applyBorder="1" applyAlignment="1" applyProtection="1">
      <alignment horizontal="center"/>
    </xf>
    <xf numFmtId="0" fontId="0" fillId="0" borderId="71" xfId="0" applyBorder="1" applyAlignment="1" applyProtection="1">
      <alignment horizontal="center" shrinkToFit="1"/>
    </xf>
    <xf numFmtId="0" fontId="0" fillId="0" borderId="72" xfId="0" applyBorder="1" applyAlignment="1" applyProtection="1">
      <alignment horizontal="center" vertical="center" shrinkToFit="1"/>
    </xf>
    <xf numFmtId="0" fontId="1" fillId="0" borderId="74" xfId="1" applyBorder="1" applyAlignment="1" applyProtection="1"/>
    <xf numFmtId="0" fontId="1" fillId="0" borderId="75" xfId="1" applyBorder="1" applyAlignment="1" applyProtection="1"/>
    <xf numFmtId="0" fontId="1" fillId="0" borderId="76" xfId="1" applyBorder="1" applyAlignment="1" applyProtection="1">
      <alignment shrinkToFit="1"/>
    </xf>
    <xf numFmtId="0" fontId="0" fillId="0" borderId="77" xfId="0" applyBorder="1" applyAlignment="1" applyProtection="1">
      <alignment horizontal="center"/>
    </xf>
    <xf numFmtId="49" fontId="0" fillId="0" borderId="45" xfId="0" applyNumberFormat="1" applyBorder="1" applyAlignment="1" applyProtection="1">
      <alignment horizontal="center"/>
    </xf>
    <xf numFmtId="0" fontId="0" fillId="0" borderId="75" xfId="0" applyBorder="1" applyAlignment="1" applyProtection="1">
      <alignment shrinkToFit="1"/>
    </xf>
    <xf numFmtId="0" fontId="0" fillId="0" borderId="76" xfId="0" applyBorder="1" applyAlignment="1" applyProtection="1">
      <alignment vertical="center" shrinkToFit="1"/>
    </xf>
    <xf numFmtId="0" fontId="1" fillId="0" borderId="78" xfId="1" applyBorder="1" applyAlignment="1" applyProtection="1"/>
    <xf numFmtId="0" fontId="1" fillId="0" borderId="79" xfId="1" applyBorder="1" applyAlignment="1" applyProtection="1"/>
    <xf numFmtId="0" fontId="1" fillId="0" borderId="80" xfId="1" applyBorder="1" applyAlignment="1" applyProtection="1">
      <alignment shrinkToFit="1"/>
    </xf>
    <xf numFmtId="0" fontId="0" fillId="0" borderId="81" xfId="0" applyBorder="1" applyAlignment="1" applyProtection="1">
      <alignment horizontal="center"/>
    </xf>
    <xf numFmtId="49" fontId="0" fillId="0" borderId="82" xfId="0" applyNumberFormat="1" applyBorder="1" applyAlignment="1" applyProtection="1">
      <alignment horizontal="center"/>
    </xf>
    <xf numFmtId="0" fontId="0" fillId="0" borderId="79" xfId="0" applyBorder="1" applyAlignment="1" applyProtection="1">
      <alignment shrinkToFit="1"/>
    </xf>
    <xf numFmtId="0" fontId="0" fillId="0" borderId="80" xfId="0" applyBorder="1" applyAlignment="1" applyProtection="1">
      <alignment vertical="center" shrinkToFit="1"/>
    </xf>
    <xf numFmtId="0" fontId="0" fillId="0" borderId="0" xfId="0" applyFill="1" applyBorder="1" applyProtection="1">
      <alignment vertical="center"/>
    </xf>
    <xf numFmtId="49" fontId="0" fillId="0" borderId="40" xfId="0" applyNumberFormat="1" applyBorder="1" applyAlignment="1" applyProtection="1">
      <alignment horizontal="center"/>
    </xf>
    <xf numFmtId="0" fontId="0" fillId="0" borderId="83" xfId="0" applyBorder="1" applyAlignment="1" applyProtection="1">
      <alignment shrinkToFit="1"/>
    </xf>
    <xf numFmtId="0" fontId="0" fillId="0" borderId="84" xfId="0" applyBorder="1" applyAlignment="1" applyProtection="1">
      <alignment vertical="center" shrinkToFit="1"/>
    </xf>
    <xf numFmtId="49" fontId="0" fillId="0" borderId="52" xfId="0" applyNumberFormat="1" applyBorder="1" applyAlignment="1" applyProtection="1">
      <alignment horizontal="center"/>
    </xf>
    <xf numFmtId="0" fontId="0" fillId="0" borderId="65" xfId="0" applyBorder="1" applyAlignment="1" applyProtection="1">
      <alignment shrinkToFit="1"/>
    </xf>
    <xf numFmtId="0" fontId="0" fillId="0" borderId="66" xfId="0" applyBorder="1" applyAlignment="1" applyProtection="1">
      <alignment vertical="center" shrinkToFit="1"/>
    </xf>
    <xf numFmtId="0" fontId="0" fillId="0" borderId="85" xfId="0" applyBorder="1" applyAlignment="1" applyProtection="1">
      <alignment horizontal="center"/>
    </xf>
    <xf numFmtId="49" fontId="0" fillId="0" borderId="86" xfId="0" applyNumberFormat="1" applyBorder="1" applyAlignment="1" applyProtection="1">
      <alignment horizontal="center"/>
    </xf>
    <xf numFmtId="0" fontId="0" fillId="0" borderId="87" xfId="0" applyBorder="1" applyAlignment="1" applyProtection="1">
      <alignment shrinkToFit="1"/>
    </xf>
    <xf numFmtId="0" fontId="0" fillId="0" borderId="88" xfId="0" applyBorder="1" applyAlignment="1" applyProtection="1">
      <alignment vertical="center" shrinkToFit="1"/>
    </xf>
    <xf numFmtId="0" fontId="0" fillId="0" borderId="13" xfId="0" applyBorder="1" applyAlignment="1" applyProtection="1">
      <alignment horizontal="center" vertical="center" shrinkToFit="1"/>
    </xf>
    <xf numFmtId="49" fontId="0" fillId="0" borderId="42" xfId="0" applyNumberFormat="1" applyBorder="1" applyAlignment="1" applyProtection="1">
      <alignment horizontal="center"/>
    </xf>
    <xf numFmtId="0" fontId="0" fillId="0" borderId="67" xfId="0" applyBorder="1" applyAlignment="1" applyProtection="1">
      <alignment shrinkToFit="1"/>
    </xf>
    <xf numFmtId="0" fontId="0" fillId="0" borderId="68" xfId="0" applyBorder="1" applyAlignment="1" applyProtection="1">
      <alignment vertical="center" shrinkToFit="1"/>
    </xf>
    <xf numFmtId="0" fontId="0" fillId="0" borderId="7" xfId="0" applyBorder="1" applyAlignment="1" applyProtection="1">
      <alignment horizontal="center" vertical="center" shrinkToFit="1"/>
    </xf>
    <xf numFmtId="49" fontId="0" fillId="0" borderId="73" xfId="0" applyNumberFormat="1" applyBorder="1" applyAlignment="1" applyProtection="1">
      <alignment horizontal="center"/>
    </xf>
    <xf numFmtId="0" fontId="0" fillId="0" borderId="71" xfId="0" applyBorder="1" applyAlignment="1" applyProtection="1">
      <alignment shrinkToFit="1"/>
    </xf>
    <xf numFmtId="0" fontId="0" fillId="0" borderId="72" xfId="0" applyBorder="1" applyAlignment="1" applyProtection="1">
      <alignment vertical="center" shrinkToFit="1"/>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0" fillId="0" borderId="80" xfId="1" applyFont="1" applyBorder="1" applyAlignment="1" applyProtection="1">
      <alignment shrinkToFit="1"/>
    </xf>
    <xf numFmtId="0" fontId="1" fillId="0" borderId="0" xfId="1" applyAlignment="1" applyProtection="1"/>
    <xf numFmtId="0" fontId="1" fillId="0" borderId="0" xfId="1" applyAlignment="1" applyProtection="1">
      <alignment shrinkToFit="1"/>
    </xf>
    <xf numFmtId="0" fontId="0" fillId="0" borderId="0" xfId="0" applyBorder="1" applyAlignment="1">
      <alignment vertical="center"/>
    </xf>
    <xf numFmtId="0" fontId="4" fillId="0" borderId="0" xfId="0" applyFont="1" applyBorder="1" applyAlignment="1">
      <alignment vertical="center" wrapText="1"/>
    </xf>
    <xf numFmtId="0" fontId="8" fillId="0" borderId="0" xfId="0" applyFont="1" applyBorder="1" applyAlignment="1">
      <alignment horizontal="center" vertical="center"/>
    </xf>
    <xf numFmtId="0" fontId="9" fillId="0" borderId="36" xfId="1" applyNumberFormat="1" applyFont="1" applyBorder="1" applyAlignment="1">
      <alignment horizontal="right" vertical="center"/>
    </xf>
    <xf numFmtId="0" fontId="9" fillId="0" borderId="37" xfId="1" applyNumberFormat="1" applyFont="1" applyBorder="1" applyAlignment="1">
      <alignment horizontal="right" vertical="center"/>
    </xf>
    <xf numFmtId="0" fontId="9" fillId="0" borderId="11" xfId="1" applyNumberFormat="1" applyFont="1" applyBorder="1" applyAlignment="1">
      <alignment horizontal="right" vertical="center"/>
    </xf>
    <xf numFmtId="0" fontId="14" fillId="0" borderId="0" xfId="0" applyFont="1" applyBorder="1" applyAlignment="1">
      <alignment vertical="center" wrapText="1"/>
    </xf>
    <xf numFmtId="0" fontId="8" fillId="0" borderId="0" xfId="0" applyFont="1" applyBorder="1" applyAlignment="1">
      <alignment vertical="center"/>
    </xf>
    <xf numFmtId="0" fontId="0" fillId="0" borderId="13" xfId="0" applyBorder="1" applyAlignment="1">
      <alignment vertical="center"/>
    </xf>
    <xf numFmtId="0" fontId="11" fillId="0" borderId="0" xfId="0" applyFont="1" applyBorder="1" applyAlignment="1">
      <alignment horizontal="right" vertical="center"/>
    </xf>
    <xf numFmtId="0" fontId="8" fillId="0" borderId="0" xfId="0" applyFont="1" applyBorder="1" applyAlignment="1">
      <alignment vertical="center"/>
    </xf>
    <xf numFmtId="0" fontId="6" fillId="0" borderId="0" xfId="0" applyFont="1" applyBorder="1" applyAlignment="1">
      <alignment vertical="center"/>
    </xf>
    <xf numFmtId="0" fontId="2" fillId="0" borderId="0" xfId="1" applyNumberFormat="1" applyFont="1" applyBorder="1" applyAlignment="1">
      <alignment vertical="center"/>
    </xf>
    <xf numFmtId="0" fontId="10" fillId="0" borderId="0" xfId="0" applyFont="1" applyBorder="1" applyAlignment="1">
      <alignment vertical="center" wrapText="1"/>
    </xf>
    <xf numFmtId="0" fontId="8" fillId="0" borderId="6" xfId="0" applyFont="1" applyBorder="1" applyAlignment="1">
      <alignment vertical="center"/>
    </xf>
    <xf numFmtId="0" fontId="10" fillId="0" borderId="4" xfId="0" applyFont="1" applyBorder="1" applyAlignment="1">
      <alignment vertical="center"/>
    </xf>
    <xf numFmtId="0" fontId="8" fillId="0" borderId="11" xfId="0" applyFont="1" applyBorder="1" applyAlignment="1">
      <alignment vertical="center"/>
    </xf>
    <xf numFmtId="0" fontId="9" fillId="0" borderId="0" xfId="1" applyNumberFormat="1" applyFont="1" applyBorder="1" applyAlignment="1">
      <alignment horizontal="right" vertical="center"/>
    </xf>
    <xf numFmtId="0" fontId="9" fillId="0" borderId="14" xfId="1" applyNumberFormat="1" applyFont="1" applyBorder="1" applyAlignment="1">
      <alignment horizontal="right" vertical="center"/>
    </xf>
    <xf numFmtId="0" fontId="12" fillId="0" borderId="13" xfId="0" applyFont="1" applyBorder="1" applyAlignment="1">
      <alignment vertical="center"/>
    </xf>
    <xf numFmtId="0" fontId="12" fillId="0" borderId="1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10" fillId="0" borderId="0" xfId="0" applyFont="1" applyBorder="1" applyAlignment="1">
      <alignment vertical="center"/>
    </xf>
    <xf numFmtId="0" fontId="13" fillId="0" borderId="2" xfId="0" applyNumberFormat="1" applyFont="1" applyBorder="1" applyAlignment="1">
      <alignment vertical="center" shrinkToFit="1"/>
    </xf>
    <xf numFmtId="0" fontId="23" fillId="0" borderId="2" xfId="0" applyNumberFormat="1" applyFont="1" applyBorder="1" applyAlignment="1">
      <alignment vertical="center" shrinkToFit="1"/>
    </xf>
    <xf numFmtId="0" fontId="22" fillId="0" borderId="2" xfId="0" applyNumberFormat="1" applyFont="1" applyBorder="1" applyAlignment="1">
      <alignment vertical="center" shrinkToFit="1"/>
    </xf>
    <xf numFmtId="0" fontId="0" fillId="0" borderId="0" xfId="0" applyFill="1" applyBorder="1">
      <alignment vertical="center"/>
    </xf>
    <xf numFmtId="0" fontId="8" fillId="0" borderId="0" xfId="0" applyFont="1" applyBorder="1" applyAlignment="1">
      <alignment vertical="center"/>
    </xf>
    <xf numFmtId="0" fontId="8" fillId="4" borderId="38" xfId="0" applyFont="1" applyFill="1" applyBorder="1">
      <alignment vertical="center"/>
    </xf>
    <xf numFmtId="0" fontId="8" fillId="4" borderId="39" xfId="0" applyFont="1" applyFill="1" applyBorder="1">
      <alignment vertical="center"/>
    </xf>
    <xf numFmtId="0" fontId="8" fillId="4" borderId="40" xfId="0" applyFont="1" applyFill="1" applyBorder="1">
      <alignment vertical="center"/>
    </xf>
    <xf numFmtId="0" fontId="8" fillId="4" borderId="41" xfId="0" applyFont="1" applyFill="1" applyBorder="1">
      <alignment vertical="center"/>
    </xf>
    <xf numFmtId="0" fontId="8" fillId="4" borderId="0" xfId="0" applyFont="1" applyFill="1" applyBorder="1">
      <alignment vertical="center"/>
    </xf>
    <xf numFmtId="0" fontId="8" fillId="4" borderId="42" xfId="0" applyFont="1" applyFill="1" applyBorder="1">
      <alignment vertical="center"/>
    </xf>
    <xf numFmtId="0" fontId="10" fillId="4" borderId="43" xfId="0" applyFont="1" applyFill="1" applyBorder="1" applyAlignment="1">
      <alignment vertical="center"/>
    </xf>
    <xf numFmtId="0" fontId="10" fillId="4" borderId="44" xfId="0" applyFont="1" applyFill="1" applyBorder="1" applyAlignment="1">
      <alignment vertical="center"/>
    </xf>
    <xf numFmtId="0" fontId="10" fillId="4" borderId="45" xfId="0" applyFont="1" applyFill="1" applyBorder="1" applyAlignment="1">
      <alignment vertical="center"/>
    </xf>
    <xf numFmtId="0" fontId="0" fillId="4" borderId="38"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4" borderId="0" xfId="0" applyFill="1" applyBorder="1">
      <alignment vertical="center"/>
    </xf>
    <xf numFmtId="0" fontId="0" fillId="4" borderId="42" xfId="0" applyFill="1" applyBorder="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8" fillId="0" borderId="102" xfId="0" applyFont="1" applyBorder="1" applyAlignment="1">
      <alignment vertical="center"/>
    </xf>
    <xf numFmtId="0" fontId="8" fillId="0" borderId="103" xfId="0" applyFont="1" applyBorder="1" applyAlignment="1">
      <alignment vertical="center"/>
    </xf>
    <xf numFmtId="0" fontId="8" fillId="0" borderId="104" xfId="0" applyFont="1" applyBorder="1" applyAlignment="1">
      <alignment vertical="center"/>
    </xf>
    <xf numFmtId="0" fontId="8" fillId="0" borderId="46" xfId="0" applyFont="1" applyBorder="1" applyAlignment="1">
      <alignment vertical="center"/>
    </xf>
    <xf numFmtId="0" fontId="8" fillId="0" borderId="105" xfId="0" applyFont="1" applyBorder="1" applyAlignment="1">
      <alignment vertical="center"/>
    </xf>
    <xf numFmtId="176" fontId="0" fillId="0" borderId="0" xfId="0" applyNumberFormat="1">
      <alignment vertical="center"/>
    </xf>
    <xf numFmtId="0" fontId="0" fillId="0" borderId="0" xfId="0" applyAlignment="1">
      <alignment horizontal="center" vertical="center"/>
    </xf>
    <xf numFmtId="14" fontId="0" fillId="0" borderId="0" xfId="0" applyNumberFormat="1">
      <alignment vertical="center"/>
    </xf>
    <xf numFmtId="0" fontId="0" fillId="2" borderId="0" xfId="0" applyFill="1">
      <alignment vertical="center"/>
    </xf>
    <xf numFmtId="177" fontId="0" fillId="0" borderId="0" xfId="0" applyNumberFormat="1">
      <alignment vertical="center"/>
    </xf>
    <xf numFmtId="0" fontId="5" fillId="2" borderId="50" xfId="0" applyFont="1" applyFill="1" applyBorder="1" applyAlignment="1">
      <alignment horizontal="center" vertical="center"/>
    </xf>
    <xf numFmtId="0" fontId="24" fillId="3" borderId="0" xfId="0" applyFont="1" applyFill="1">
      <alignment vertical="center"/>
    </xf>
    <xf numFmtId="0" fontId="19" fillId="3" borderId="0" xfId="0" applyFont="1" applyFill="1">
      <alignment vertical="center"/>
    </xf>
    <xf numFmtId="0" fontId="25" fillId="3" borderId="0" xfId="0" applyFont="1" applyFill="1">
      <alignment vertical="center"/>
    </xf>
    <xf numFmtId="0" fontId="26" fillId="0" borderId="0" xfId="0" applyFont="1">
      <alignment vertical="center"/>
    </xf>
    <xf numFmtId="0" fontId="30" fillId="0" borderId="0" xfId="0" applyFont="1" applyAlignment="1" applyProtection="1">
      <alignment vertical="center"/>
    </xf>
    <xf numFmtId="0" fontId="1" fillId="0" borderId="0" xfId="1" applyBorder="1" applyAlignment="1" applyProtection="1"/>
    <xf numFmtId="0" fontId="1" fillId="0" borderId="0" xfId="1" applyBorder="1" applyAlignment="1" applyProtection="1">
      <alignment shrinkToFit="1"/>
    </xf>
    <xf numFmtId="0" fontId="1" fillId="0" borderId="2" xfId="1" applyBorder="1" applyAlignment="1" applyProtection="1"/>
    <xf numFmtId="0" fontId="1" fillId="0" borderId="2" xfId="1" applyBorder="1" applyAlignment="1" applyProtection="1">
      <alignment shrinkToFit="1"/>
    </xf>
    <xf numFmtId="0" fontId="8" fillId="0" borderId="0" xfId="0" applyFont="1" applyBorder="1" applyAlignment="1">
      <alignment vertical="center"/>
    </xf>
    <xf numFmtId="0" fontId="0" fillId="0" borderId="27" xfId="0" applyBorder="1" applyAlignment="1" applyProtection="1">
      <alignment horizontal="center"/>
    </xf>
    <xf numFmtId="0" fontId="32" fillId="0" borderId="0" xfId="0" applyFont="1" applyFill="1" applyBorder="1" applyAlignment="1">
      <alignment vertical="center"/>
    </xf>
    <xf numFmtId="0" fontId="33"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lignment vertical="center"/>
    </xf>
    <xf numFmtId="0" fontId="22" fillId="0" borderId="0" xfId="0" applyFont="1" applyFill="1" applyBorder="1" applyAlignment="1">
      <alignment vertical="center" shrinkToFit="1"/>
    </xf>
    <xf numFmtId="0" fontId="10" fillId="0" borderId="0" xfId="0" applyFont="1" applyFill="1" applyBorder="1" applyAlignment="1">
      <alignment vertical="center"/>
    </xf>
    <xf numFmtId="0" fontId="34" fillId="0" borderId="0" xfId="0" applyFont="1" applyFill="1" applyBorder="1" applyAlignment="1">
      <alignment horizontal="left" vertical="center" wrapText="1"/>
    </xf>
    <xf numFmtId="0" fontId="22" fillId="0" borderId="0" xfId="0" applyFont="1" applyBorder="1" applyAlignment="1">
      <alignment vertical="center" shrinkToFit="1"/>
    </xf>
    <xf numFmtId="0" fontId="34" fillId="0" borderId="0" xfId="0" applyFont="1" applyBorder="1" applyAlignment="1">
      <alignment vertical="center" shrinkToFit="1"/>
    </xf>
    <xf numFmtId="0" fontId="34" fillId="0" borderId="0" xfId="0" applyFont="1" applyBorder="1" applyAlignment="1">
      <alignment horizontal="left" vertical="center" shrinkToFit="1"/>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1" fillId="0" borderId="0" xfId="0" applyFont="1" applyFill="1" applyBorder="1" applyAlignment="1">
      <alignment vertical="center"/>
    </xf>
    <xf numFmtId="0" fontId="34" fillId="0" borderId="0" xfId="0" applyFont="1" applyFill="1" applyBorder="1" applyAlignment="1">
      <alignment vertical="center" shrinkToFit="1"/>
    </xf>
    <xf numFmtId="0" fontId="34" fillId="0" borderId="0" xfId="0" applyFont="1" applyFill="1" applyBorder="1" applyAlignment="1">
      <alignment horizontal="left" vertical="center" shrinkToFit="1"/>
    </xf>
    <xf numFmtId="0" fontId="9" fillId="0" borderId="0" xfId="0" applyFont="1" applyBorder="1" applyAlignment="1">
      <alignment vertical="center" textRotation="255" wrapText="1"/>
    </xf>
    <xf numFmtId="0" fontId="22" fillId="0" borderId="0" xfId="0" applyFont="1" applyBorder="1" applyAlignment="1">
      <alignment horizontal="left" vertical="center" shrinkToFit="1"/>
    </xf>
    <xf numFmtId="0" fontId="36" fillId="0" borderId="0" xfId="0" applyFont="1" applyBorder="1" applyAlignment="1">
      <alignment vertical="center" wrapText="1" shrinkToFit="1"/>
    </xf>
    <xf numFmtId="0" fontId="10" fillId="0" borderId="0" xfId="0" applyFont="1" applyBorder="1" applyAlignment="1"/>
    <xf numFmtId="0" fontId="5" fillId="0" borderId="0" xfId="0" applyFont="1" applyFill="1" applyBorder="1" applyAlignment="1">
      <alignment vertical="center"/>
    </xf>
    <xf numFmtId="0" fontId="32" fillId="0" borderId="0" xfId="0" applyFont="1" applyFill="1" applyAlignment="1">
      <alignment vertical="center"/>
    </xf>
    <xf numFmtId="0" fontId="6" fillId="0" borderId="0" xfId="0" applyFont="1" applyFill="1" applyBorder="1" applyAlignment="1">
      <alignment vertical="center"/>
    </xf>
    <xf numFmtId="0" fontId="34" fillId="0" borderId="0" xfId="0" applyFont="1" applyBorder="1" applyAlignment="1">
      <alignment vertical="center" wrapText="1" shrinkToFit="1"/>
    </xf>
    <xf numFmtId="0" fontId="34" fillId="0" borderId="0" xfId="0" applyFont="1" applyBorder="1" applyAlignment="1">
      <alignment horizontal="left" vertical="center" wrapText="1" shrinkToFit="1"/>
    </xf>
    <xf numFmtId="0" fontId="0" fillId="3" borderId="71" xfId="1" applyFont="1" applyFill="1" applyBorder="1" applyAlignment="1" applyProtection="1">
      <alignment horizontal="center"/>
    </xf>
    <xf numFmtId="0" fontId="0" fillId="7" borderId="0" xfId="0" applyFill="1">
      <alignment vertical="center"/>
    </xf>
    <xf numFmtId="49" fontId="0" fillId="0" borderId="0" xfId="0" applyNumberFormat="1">
      <alignment vertical="center"/>
    </xf>
    <xf numFmtId="49"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Fill="1">
      <alignment vertical="center"/>
    </xf>
    <xf numFmtId="0" fontId="0" fillId="0" borderId="0" xfId="0" applyAlignment="1">
      <alignment horizontal="center" vertical="center"/>
    </xf>
    <xf numFmtId="0" fontId="28" fillId="0" borderId="0" xfId="0" applyFont="1">
      <alignment vertical="center"/>
    </xf>
    <xf numFmtId="177" fontId="5" fillId="0" borderId="0" xfId="0" applyNumberFormat="1" applyFont="1" applyFill="1" applyBorder="1" applyAlignment="1">
      <alignment vertical="center"/>
    </xf>
    <xf numFmtId="177" fontId="5" fillId="2" borderId="50" xfId="0" applyNumberFormat="1" applyFont="1" applyFill="1" applyBorder="1" applyAlignment="1">
      <alignment vertical="center"/>
    </xf>
    <xf numFmtId="179" fontId="5" fillId="3" borderId="50" xfId="0" applyNumberFormat="1" applyFont="1" applyFill="1" applyBorder="1" applyAlignment="1">
      <alignment vertical="center" wrapText="1"/>
    </xf>
    <xf numFmtId="49" fontId="0" fillId="8" borderId="0" xfId="0" applyNumberFormat="1" applyFill="1">
      <alignment vertical="center"/>
    </xf>
    <xf numFmtId="49" fontId="0" fillId="8" borderId="0" xfId="0" applyNumberFormat="1" applyFont="1" applyFill="1">
      <alignment vertical="center"/>
    </xf>
    <xf numFmtId="49" fontId="0" fillId="8" borderId="0" xfId="0" applyNumberFormat="1" applyFill="1" applyAlignment="1">
      <alignment horizontal="right" vertical="center"/>
    </xf>
    <xf numFmtId="0" fontId="0" fillId="0" borderId="0" xfId="0" applyFill="1" applyAlignment="1">
      <alignment horizontal="center" vertical="center"/>
    </xf>
    <xf numFmtId="0" fontId="36" fillId="0" borderId="54" xfId="0" applyFont="1" applyFill="1" applyBorder="1" applyAlignment="1">
      <alignment vertical="center" wrapText="1" shrinkToFit="1"/>
    </xf>
    <xf numFmtId="0" fontId="36" fillId="0" borderId="55" xfId="0" applyFont="1" applyFill="1" applyBorder="1" applyAlignment="1">
      <alignment vertical="center" wrapText="1" shrinkToFit="1"/>
    </xf>
    <xf numFmtId="0" fontId="31" fillId="0" borderId="55" xfId="0" applyFont="1" applyFill="1" applyBorder="1" applyAlignment="1">
      <alignment vertical="center" wrapText="1" shrinkToFit="1"/>
    </xf>
    <xf numFmtId="0" fontId="31" fillId="0" borderId="56" xfId="0" applyFont="1" applyFill="1" applyBorder="1" applyAlignment="1">
      <alignment vertical="center" wrapText="1" shrinkToFit="1"/>
    </xf>
    <xf numFmtId="0" fontId="31" fillId="0" borderId="107" xfId="0" applyFont="1" applyFill="1" applyBorder="1" applyAlignment="1">
      <alignment vertical="center" wrapText="1" shrinkToFit="1"/>
    </xf>
    <xf numFmtId="0" fontId="36" fillId="0" borderId="69" xfId="0" applyFont="1" applyFill="1" applyBorder="1" applyAlignment="1">
      <alignment horizontal="center" vertical="center" wrapText="1" shrinkToFit="1"/>
    </xf>
    <xf numFmtId="0" fontId="36" fillId="0" borderId="0" xfId="0" applyFont="1" applyFill="1" applyBorder="1" applyAlignment="1">
      <alignment horizontal="center" vertical="center" wrapText="1" shrinkToFit="1"/>
    </xf>
    <xf numFmtId="0" fontId="36" fillId="0" borderId="0" xfId="0" applyFont="1" applyFill="1" applyBorder="1" applyAlignment="1">
      <alignment vertical="center" wrapText="1" shrinkToFit="1"/>
    </xf>
    <xf numFmtId="0" fontId="36" fillId="0" borderId="107" xfId="0" applyFont="1" applyFill="1" applyBorder="1" applyAlignment="1">
      <alignment vertical="center" wrapText="1" shrinkToFit="1"/>
    </xf>
    <xf numFmtId="179" fontId="34" fillId="0" borderId="0" xfId="0" applyNumberFormat="1" applyFont="1" applyFill="1" applyBorder="1" applyAlignment="1">
      <alignment vertical="center" wrapText="1" shrinkToFit="1"/>
    </xf>
    <xf numFmtId="0" fontId="0" fillId="0" borderId="107" xfId="0" applyBorder="1">
      <alignment vertical="center"/>
    </xf>
    <xf numFmtId="0" fontId="36" fillId="0" borderId="108" xfId="0" applyFont="1" applyFill="1" applyBorder="1" applyAlignment="1">
      <alignment horizontal="center" vertical="center" wrapText="1" shrinkToFit="1"/>
    </xf>
    <xf numFmtId="0" fontId="36" fillId="0" borderId="109" xfId="0" applyFont="1" applyFill="1" applyBorder="1" applyAlignment="1">
      <alignment horizontal="center" vertical="center" wrapText="1" shrinkToFit="1"/>
    </xf>
    <xf numFmtId="0" fontId="36" fillId="0" borderId="26" xfId="0" applyFont="1" applyFill="1" applyBorder="1" applyAlignment="1">
      <alignment horizontal="center" vertical="center" wrapText="1" shrinkToFit="1"/>
    </xf>
    <xf numFmtId="0" fontId="10" fillId="0" borderId="0" xfId="0" applyFont="1" applyFill="1" applyBorder="1" applyAlignment="1"/>
    <xf numFmtId="0" fontId="27" fillId="8" borderId="0" xfId="0" applyFont="1" applyFill="1" applyAlignment="1">
      <alignment horizontal="left" vertical="center"/>
    </xf>
    <xf numFmtId="0" fontId="18" fillId="8" borderId="0" xfId="0" applyFont="1" applyFill="1" applyAlignment="1">
      <alignment horizontal="left" vertical="center"/>
    </xf>
    <xf numFmtId="0" fontId="18" fillId="8" borderId="0" xfId="0" applyFont="1" applyFill="1" applyAlignment="1">
      <alignment horizontal="center" vertical="center"/>
    </xf>
    <xf numFmtId="0" fontId="18" fillId="8" borderId="0" xfId="0" applyFont="1" applyFill="1">
      <alignment vertical="center"/>
    </xf>
    <xf numFmtId="0" fontId="27" fillId="9" borderId="0" xfId="0" applyFont="1" applyFill="1" applyAlignment="1">
      <alignment horizontal="left" vertical="center"/>
    </xf>
    <xf numFmtId="0" fontId="27" fillId="10" borderId="0" xfId="0" applyFont="1" applyFill="1" applyAlignment="1">
      <alignment horizontal="left" vertical="center"/>
    </xf>
    <xf numFmtId="0" fontId="29" fillId="10" borderId="0" xfId="0" applyFont="1" applyFill="1" applyAlignment="1">
      <alignment horizontal="center" vertical="center"/>
    </xf>
    <xf numFmtId="0" fontId="29" fillId="10" borderId="0" xfId="0" applyFont="1" applyFill="1" applyAlignment="1">
      <alignment horizontal="left" vertical="center"/>
    </xf>
    <xf numFmtId="0" fontId="22" fillId="0" borderId="0" xfId="0" applyFont="1">
      <alignment vertical="center"/>
    </xf>
    <xf numFmtId="0" fontId="22" fillId="0" borderId="0" xfId="0" applyFont="1" applyFill="1">
      <alignment vertical="center"/>
    </xf>
    <xf numFmtId="0" fontId="22" fillId="0" borderId="0" xfId="0" applyFont="1" applyAlignment="1">
      <alignment vertical="center"/>
    </xf>
    <xf numFmtId="0" fontId="22" fillId="12" borderId="50" xfId="0" applyFont="1" applyFill="1" applyBorder="1">
      <alignment vertical="center"/>
    </xf>
    <xf numFmtId="0" fontId="22" fillId="10" borderId="50" xfId="0" applyFont="1" applyFill="1" applyBorder="1">
      <alignment vertical="center"/>
    </xf>
    <xf numFmtId="0" fontId="22" fillId="0" borderId="0" xfId="0" applyFont="1" applyFill="1" applyBorder="1">
      <alignment vertical="center"/>
    </xf>
    <xf numFmtId="0" fontId="22" fillId="0" borderId="0" xfId="0" applyFont="1" applyBorder="1">
      <alignment vertical="center"/>
    </xf>
    <xf numFmtId="0" fontId="41" fillId="0" borderId="0" xfId="0" applyFont="1" applyFill="1" applyBorder="1">
      <alignment vertical="center"/>
    </xf>
    <xf numFmtId="0" fontId="22" fillId="0" borderId="0" xfId="0" applyFont="1" applyFill="1" applyBorder="1" applyAlignment="1" applyProtection="1">
      <alignment vertical="center"/>
      <protection locked="0"/>
    </xf>
    <xf numFmtId="0" fontId="22" fillId="0" borderId="92" xfId="0" applyFont="1" applyFill="1" applyBorder="1" applyAlignment="1">
      <alignment horizontal="center" vertical="center" shrinkToFit="1"/>
    </xf>
    <xf numFmtId="0" fontId="22" fillId="0" borderId="89" xfId="0" applyFont="1" applyFill="1" applyBorder="1" applyAlignment="1">
      <alignment horizontal="center" vertical="center" shrinkToFit="1"/>
    </xf>
    <xf numFmtId="0" fontId="46" fillId="0" borderId="0" xfId="0" applyFont="1" applyFill="1" applyBorder="1" applyAlignment="1">
      <alignment horizontal="right" vertical="center" shrinkToFit="1"/>
    </xf>
    <xf numFmtId="0" fontId="22" fillId="0" borderId="0" xfId="0" applyFont="1" applyFill="1" applyBorder="1" applyAlignment="1">
      <alignment horizontal="center" vertical="center" shrinkToFit="1"/>
    </xf>
    <xf numFmtId="0" fontId="46" fillId="0" borderId="93" xfId="0" applyFont="1" applyFill="1" applyBorder="1" applyAlignment="1">
      <alignment horizontal="right" vertical="center" shrinkToFit="1"/>
    </xf>
    <xf numFmtId="0" fontId="22" fillId="0" borderId="90" xfId="0" applyFont="1" applyFill="1" applyBorder="1" applyAlignment="1">
      <alignment horizontal="center" vertical="center" shrinkToFit="1"/>
    </xf>
    <xf numFmtId="0" fontId="22" fillId="0" borderId="59" xfId="0" applyFont="1" applyFill="1" applyBorder="1" applyAlignment="1">
      <alignment horizontal="center" vertical="center" shrinkToFit="1"/>
    </xf>
    <xf numFmtId="0" fontId="22" fillId="0" borderId="91" xfId="0" applyFont="1" applyFill="1" applyBorder="1" applyAlignment="1">
      <alignment horizontal="center" vertical="center" shrinkToFit="1"/>
    </xf>
    <xf numFmtId="0" fontId="22" fillId="0" borderId="13" xfId="0" applyFont="1" applyBorder="1">
      <alignment vertical="center"/>
    </xf>
    <xf numFmtId="0" fontId="22" fillId="0" borderId="0" xfId="0" applyFont="1" applyProtection="1">
      <alignment vertical="center"/>
    </xf>
    <xf numFmtId="0" fontId="22" fillId="0" borderId="0" xfId="0" applyFont="1" applyAlignment="1" applyProtection="1">
      <alignment vertical="center"/>
    </xf>
    <xf numFmtId="0" fontId="22" fillId="9" borderId="0" xfId="0" applyFont="1" applyFill="1">
      <alignment vertical="center"/>
    </xf>
    <xf numFmtId="0" fontId="22" fillId="9" borderId="0" xfId="0" applyFont="1" applyFill="1" applyBorder="1">
      <alignment vertical="center"/>
    </xf>
    <xf numFmtId="0" fontId="22" fillId="0" borderId="0" xfId="0" applyFont="1" applyAlignment="1">
      <alignment horizontal="left" vertical="center"/>
    </xf>
    <xf numFmtId="0" fontId="22" fillId="9" borderId="0" xfId="0" applyFont="1" applyFill="1" applyAlignment="1">
      <alignment horizontal="left" vertical="center"/>
    </xf>
    <xf numFmtId="0" fontId="22" fillId="0" borderId="0" xfId="0" applyFont="1" applyAlignment="1">
      <alignment horizontal="center" vertical="center"/>
    </xf>
    <xf numFmtId="0" fontId="46" fillId="0" borderId="0" xfId="0" applyFont="1" applyAlignment="1">
      <alignment vertical="center" textRotation="255"/>
    </xf>
    <xf numFmtId="0" fontId="31" fillId="12" borderId="50" xfId="0" applyFont="1" applyFill="1" applyBorder="1" applyAlignment="1" applyProtection="1">
      <alignment horizontal="center" vertical="center"/>
      <protection locked="0"/>
    </xf>
    <xf numFmtId="49" fontId="30" fillId="10" borderId="90" xfId="0" applyNumberFormat="1" applyFont="1" applyFill="1" applyBorder="1" applyAlignment="1" applyProtection="1">
      <alignment horizontal="center" vertical="center" shrinkToFit="1"/>
      <protection locked="0"/>
    </xf>
    <xf numFmtId="49" fontId="30" fillId="10" borderId="59" xfId="0" applyNumberFormat="1" applyFont="1" applyFill="1" applyBorder="1" applyAlignment="1" applyProtection="1">
      <alignment horizontal="center" vertical="center" shrinkToFit="1"/>
      <protection locked="0"/>
    </xf>
    <xf numFmtId="49" fontId="30" fillId="12" borderId="58" xfId="0" applyNumberFormat="1" applyFont="1" applyFill="1" applyBorder="1" applyAlignment="1" applyProtection="1">
      <alignment horizontal="center" vertical="center" shrinkToFit="1"/>
      <protection locked="0"/>
    </xf>
    <xf numFmtId="49" fontId="30" fillId="12" borderId="90" xfId="0" applyNumberFormat="1" applyFont="1" applyFill="1" applyBorder="1" applyAlignment="1" applyProtection="1">
      <alignment horizontal="center" vertical="center" shrinkToFit="1"/>
      <protection locked="0"/>
    </xf>
    <xf numFmtId="49" fontId="30" fillId="12" borderId="59" xfId="0" applyNumberFormat="1" applyFont="1" applyFill="1" applyBorder="1" applyAlignment="1" applyProtection="1">
      <alignment horizontal="center" vertical="center" shrinkToFit="1"/>
      <protection locked="0"/>
    </xf>
    <xf numFmtId="49" fontId="30" fillId="10" borderId="58" xfId="0" applyNumberFormat="1" applyFont="1" applyFill="1" applyBorder="1" applyAlignment="1" applyProtection="1">
      <alignment horizontal="center" vertical="center" shrinkToFit="1"/>
      <protection locked="0"/>
    </xf>
    <xf numFmtId="0" fontId="38" fillId="0" borderId="0" xfId="0" applyFont="1" applyFill="1" applyBorder="1" applyAlignment="1">
      <alignment vertical="center"/>
    </xf>
    <xf numFmtId="0" fontId="22" fillId="0" borderId="0" xfId="0" applyFont="1" applyBorder="1" applyAlignment="1">
      <alignmen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2" fillId="8" borderId="0" xfId="0" applyFont="1" applyFill="1" applyAlignment="1">
      <alignment horizontal="center" vertical="center"/>
    </xf>
    <xf numFmtId="0" fontId="22" fillId="8" borderId="0" xfId="0" applyFont="1" applyFill="1" applyAlignment="1">
      <alignment horizontal="left" vertical="center"/>
    </xf>
    <xf numFmtId="0" fontId="22" fillId="8" borderId="0" xfId="0" applyFont="1" applyFill="1">
      <alignment vertical="center"/>
    </xf>
    <xf numFmtId="0" fontId="22" fillId="8" borderId="0" xfId="0" applyFont="1" applyFill="1" applyAlignment="1">
      <alignment vertical="center"/>
    </xf>
    <xf numFmtId="14" fontId="22" fillId="8" borderId="0" xfId="0" applyNumberFormat="1" applyFont="1" applyFill="1">
      <alignment vertical="center"/>
    </xf>
    <xf numFmtId="0" fontId="22" fillId="8" borderId="0" xfId="0" applyFont="1" applyFill="1" applyAlignment="1">
      <alignment horizontal="left" vertical="center" shrinkToFit="1"/>
    </xf>
    <xf numFmtId="0" fontId="22"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vertical="center"/>
    </xf>
    <xf numFmtId="0" fontId="18" fillId="0" borderId="0" xfId="0" applyFont="1" applyFill="1" applyAlignment="1">
      <alignment horizontal="center" vertical="center"/>
    </xf>
    <xf numFmtId="0" fontId="22" fillId="9" borderId="0" xfId="0" applyFont="1" applyFill="1" applyAlignment="1">
      <alignment horizontal="center" vertical="center"/>
    </xf>
    <xf numFmtId="0" fontId="50" fillId="0" borderId="0" xfId="0" applyFont="1" applyBorder="1">
      <alignment vertical="center"/>
    </xf>
    <xf numFmtId="0" fontId="50" fillId="9" borderId="0" xfId="0" applyFont="1" applyFill="1" applyAlignment="1">
      <alignment horizontal="left" vertical="center"/>
    </xf>
    <xf numFmtId="0" fontId="50" fillId="9" borderId="0" xfId="0" applyFont="1" applyFill="1" applyAlignment="1">
      <alignment horizontal="center" vertical="center"/>
    </xf>
    <xf numFmtId="0" fontId="50" fillId="9" borderId="0" xfId="0" applyFont="1" applyFill="1">
      <alignment vertical="center"/>
    </xf>
    <xf numFmtId="0" fontId="50" fillId="0" borderId="0" xfId="0" applyFont="1">
      <alignment vertical="center"/>
    </xf>
    <xf numFmtId="0" fontId="22" fillId="10" borderId="0" xfId="0" applyFont="1" applyFill="1" applyAlignment="1">
      <alignment horizontal="center" vertical="center"/>
    </xf>
    <xf numFmtId="0" fontId="22" fillId="10" borderId="0" xfId="0" applyFont="1" applyFill="1" applyAlignment="1">
      <alignment horizontal="left" vertical="center"/>
    </xf>
    <xf numFmtId="0" fontId="22" fillId="10" borderId="0" xfId="0" applyFont="1" applyFill="1">
      <alignment vertical="center"/>
    </xf>
    <xf numFmtId="0" fontId="50" fillId="10" borderId="0" xfId="0" applyFont="1" applyFill="1" applyAlignment="1">
      <alignment horizontal="center" vertical="center"/>
    </xf>
    <xf numFmtId="0" fontId="45" fillId="10" borderId="0" xfId="0" applyFont="1" applyFill="1">
      <alignment vertical="center"/>
    </xf>
    <xf numFmtId="0" fontId="50" fillId="10" borderId="0" xfId="0" applyFont="1" applyFill="1">
      <alignment vertical="center"/>
    </xf>
    <xf numFmtId="0" fontId="50" fillId="10" borderId="0" xfId="0" applyFont="1" applyFill="1" applyAlignment="1">
      <alignment horizontal="left" vertical="center"/>
    </xf>
    <xf numFmtId="0" fontId="45" fillId="10" borderId="0" xfId="0" applyFont="1" applyFill="1" applyAlignment="1">
      <alignment horizontal="left" vertical="center"/>
    </xf>
    <xf numFmtId="0" fontId="47" fillId="0" borderId="0" xfId="0" applyFont="1" applyBorder="1" applyAlignment="1">
      <alignment vertical="center" shrinkToFit="1"/>
    </xf>
    <xf numFmtId="0" fontId="50" fillId="9" borderId="54" xfId="0" applyFont="1" applyFill="1" applyBorder="1" applyAlignment="1">
      <alignment horizontal="center" vertical="center"/>
    </xf>
    <xf numFmtId="0" fontId="22" fillId="9" borderId="55" xfId="0" applyFont="1" applyFill="1" applyBorder="1" applyAlignment="1">
      <alignment horizontal="left" vertical="center"/>
    </xf>
    <xf numFmtId="0" fontId="22" fillId="9" borderId="55" xfId="0" applyFont="1" applyFill="1" applyBorder="1" applyAlignment="1">
      <alignment horizontal="center" vertical="center"/>
    </xf>
    <xf numFmtId="0" fontId="22" fillId="9" borderId="55" xfId="0" applyFont="1" applyFill="1" applyBorder="1">
      <alignment vertical="center"/>
    </xf>
    <xf numFmtId="0" fontId="22" fillId="9" borderId="56" xfId="0" applyFont="1" applyFill="1" applyBorder="1">
      <alignment vertical="center"/>
    </xf>
    <xf numFmtId="0" fontId="50" fillId="9" borderId="69" xfId="0" applyFont="1" applyFill="1" applyBorder="1" applyAlignment="1">
      <alignment horizontal="center" vertical="center"/>
    </xf>
    <xf numFmtId="0" fontId="22" fillId="9" borderId="0" xfId="0" applyFont="1" applyFill="1" applyBorder="1" applyAlignment="1">
      <alignment horizontal="left" vertical="center"/>
    </xf>
    <xf numFmtId="0" fontId="22" fillId="9" borderId="0" xfId="0" applyFont="1" applyFill="1" applyBorder="1" applyAlignment="1">
      <alignment horizontal="center" vertical="center"/>
    </xf>
    <xf numFmtId="0" fontId="22" fillId="9" borderId="107" xfId="0" applyFont="1" applyFill="1" applyBorder="1">
      <alignment vertical="center"/>
    </xf>
    <xf numFmtId="0" fontId="47" fillId="0" borderId="0" xfId="0" applyFont="1" applyBorder="1">
      <alignment vertical="center"/>
    </xf>
    <xf numFmtId="0" fontId="22" fillId="9" borderId="108" xfId="0" applyFont="1" applyFill="1" applyBorder="1" applyAlignment="1">
      <alignment horizontal="left" vertical="center"/>
    </xf>
    <xf numFmtId="0" fontId="22" fillId="9" borderId="109" xfId="0" applyFont="1" applyFill="1" applyBorder="1" applyAlignment="1">
      <alignment horizontal="left" vertical="center"/>
    </xf>
    <xf numFmtId="0" fontId="22" fillId="9" borderId="109" xfId="0" applyFont="1" applyFill="1" applyBorder="1">
      <alignment vertical="center"/>
    </xf>
    <xf numFmtId="0" fontId="22" fillId="9" borderId="26" xfId="0" applyFont="1" applyFill="1" applyBorder="1">
      <alignment vertical="center"/>
    </xf>
    <xf numFmtId="0" fontId="41" fillId="10" borderId="0" xfId="0" applyFont="1" applyFill="1" applyAlignment="1">
      <alignment horizontal="left" vertical="center"/>
    </xf>
    <xf numFmtId="179" fontId="43" fillId="10" borderId="0" xfId="0" applyNumberFormat="1" applyFont="1" applyFill="1" applyAlignment="1">
      <alignment vertical="center"/>
    </xf>
    <xf numFmtId="0" fontId="48" fillId="0" borderId="0" xfId="0" applyFont="1" applyFill="1" applyBorder="1" applyAlignment="1">
      <alignment vertical="center" shrinkToFit="1"/>
    </xf>
    <xf numFmtId="0" fontId="52" fillId="9" borderId="109" xfId="0" applyFont="1" applyFill="1" applyBorder="1" applyAlignment="1">
      <alignment horizontal="center" vertical="center"/>
    </xf>
    <xf numFmtId="0" fontId="47" fillId="9" borderId="0" xfId="0" applyFont="1" applyFill="1" applyAlignment="1">
      <alignment horizontal="left" vertical="center"/>
    </xf>
    <xf numFmtId="0" fontId="22" fillId="9" borderId="1" xfId="0" applyFont="1" applyFill="1" applyBorder="1" applyAlignment="1">
      <alignment horizontal="left" vertical="center" wrapText="1"/>
    </xf>
    <xf numFmtId="0" fontId="22" fillId="0" borderId="120" xfId="0" applyFont="1" applyBorder="1">
      <alignment vertical="center"/>
    </xf>
    <xf numFmtId="180" fontId="22" fillId="9" borderId="121" xfId="0" applyNumberFormat="1" applyFont="1" applyFill="1" applyBorder="1">
      <alignment vertical="center"/>
    </xf>
    <xf numFmtId="0" fontId="22" fillId="0" borderId="122" xfId="0" applyFont="1" applyBorder="1">
      <alignment vertical="center"/>
    </xf>
    <xf numFmtId="178" fontId="22" fillId="9" borderId="3" xfId="0" applyNumberFormat="1" applyFont="1" applyFill="1" applyBorder="1" applyAlignment="1">
      <alignment horizontal="center" vertical="center"/>
    </xf>
    <xf numFmtId="178" fontId="22" fillId="9" borderId="4" xfId="0" applyNumberFormat="1" applyFont="1" applyFill="1" applyBorder="1" applyAlignment="1">
      <alignment horizontal="center" vertical="center"/>
    </xf>
    <xf numFmtId="0" fontId="22" fillId="9" borderId="12" xfId="0" applyFont="1" applyFill="1" applyBorder="1" applyAlignment="1">
      <alignment horizontal="center" vertical="center"/>
    </xf>
    <xf numFmtId="0" fontId="31" fillId="0" borderId="44" xfId="0" applyFont="1" applyFill="1" applyBorder="1" applyAlignment="1">
      <alignment horizontal="left" vertical="center" shrinkToFit="1"/>
    </xf>
    <xf numFmtId="0" fontId="36" fillId="0" borderId="0" xfId="0" applyFont="1" applyAlignment="1">
      <alignment horizontal="center" vertical="center"/>
    </xf>
    <xf numFmtId="0" fontId="65" fillId="0" borderId="0" xfId="0" applyFont="1" applyAlignment="1">
      <alignment vertical="center"/>
    </xf>
    <xf numFmtId="0" fontId="49" fillId="0" borderId="126" xfId="0" applyFont="1" applyFill="1" applyBorder="1" applyAlignment="1">
      <alignment horizontal="left" vertical="center"/>
    </xf>
    <xf numFmtId="0" fontId="31" fillId="12" borderId="90" xfId="0" applyFont="1" applyFill="1" applyBorder="1" applyAlignment="1" applyProtection="1">
      <alignment horizontal="center" vertical="center"/>
    </xf>
    <xf numFmtId="0" fontId="31" fillId="0" borderId="132" xfId="0" applyFont="1" applyFill="1" applyBorder="1" applyAlignment="1">
      <alignment horizontal="left" vertical="center" shrinkToFit="1"/>
    </xf>
    <xf numFmtId="0" fontId="43" fillId="0" borderId="44" xfId="0" applyFont="1" applyFill="1" applyBorder="1" applyAlignment="1">
      <alignment horizontal="left" vertical="center" shrinkToFit="1"/>
    </xf>
    <xf numFmtId="0" fontId="0" fillId="0" borderId="85" xfId="0" applyFill="1" applyBorder="1" applyAlignment="1" applyProtection="1">
      <alignment horizontal="center"/>
    </xf>
    <xf numFmtId="49" fontId="0" fillId="0" borderId="86" xfId="0" applyNumberFormat="1" applyFill="1" applyBorder="1" applyAlignment="1" applyProtection="1">
      <alignment horizontal="center"/>
    </xf>
    <xf numFmtId="0" fontId="0" fillId="0" borderId="87" xfId="0" applyFill="1" applyBorder="1" applyAlignment="1" applyProtection="1">
      <alignment shrinkToFit="1"/>
    </xf>
    <xf numFmtId="0" fontId="0" fillId="0" borderId="88" xfId="0" applyFill="1" applyBorder="1" applyAlignment="1" applyProtection="1">
      <alignment vertical="center" shrinkToFit="1"/>
    </xf>
    <xf numFmtId="0" fontId="33" fillId="0" borderId="0" xfId="0" applyFont="1" applyFill="1" applyAlignment="1">
      <alignment vertical="center"/>
    </xf>
    <xf numFmtId="0" fontId="33" fillId="9" borderId="0" xfId="0" applyFont="1" applyFill="1" applyAlignment="1">
      <alignment horizontal="left" vertical="center"/>
    </xf>
    <xf numFmtId="0" fontId="65" fillId="0" borderId="0" xfId="0" applyFont="1" applyAlignment="1">
      <alignment horizontal="left" vertical="center"/>
    </xf>
    <xf numFmtId="0" fontId="37" fillId="0" borderId="0" xfId="0" applyFont="1" applyFill="1" applyAlignment="1" applyProtection="1">
      <alignment horizontal="center" vertical="center"/>
    </xf>
    <xf numFmtId="0" fontId="31" fillId="0" borderId="123" xfId="0" applyFont="1" applyFill="1" applyBorder="1" applyAlignment="1">
      <alignment horizontal="left" vertical="center" shrinkToFit="1"/>
    </xf>
    <xf numFmtId="0" fontId="31" fillId="0" borderId="124" xfId="0" applyFont="1" applyFill="1" applyBorder="1" applyAlignment="1">
      <alignment horizontal="left" vertical="center" shrinkToFit="1"/>
    </xf>
    <xf numFmtId="0" fontId="31" fillId="0" borderId="146" xfId="0" applyFont="1" applyFill="1" applyBorder="1" applyAlignment="1">
      <alignment horizontal="left" vertical="center" shrinkToFit="1"/>
    </xf>
    <xf numFmtId="0" fontId="31" fillId="0" borderId="135" xfId="0" applyFont="1" applyFill="1" applyBorder="1" applyAlignment="1">
      <alignment horizontal="left" vertical="center" shrinkToFit="1"/>
    </xf>
    <xf numFmtId="0" fontId="31" fillId="0" borderId="136" xfId="0" applyFont="1" applyFill="1" applyBorder="1" applyAlignment="1">
      <alignment horizontal="left" vertical="center" shrinkToFit="1"/>
    </xf>
    <xf numFmtId="0" fontId="31" fillId="0" borderId="137" xfId="0" applyFont="1" applyFill="1" applyBorder="1" applyAlignment="1">
      <alignment horizontal="left" vertical="center" shrinkToFit="1"/>
    </xf>
    <xf numFmtId="0" fontId="42" fillId="0" borderId="0" xfId="0" applyFont="1" applyFill="1" applyBorder="1" applyAlignment="1">
      <alignment horizontal="center" vertical="center" textRotation="255"/>
    </xf>
    <xf numFmtId="0" fontId="31" fillId="12" borderId="58" xfId="0" applyFont="1" applyFill="1" applyBorder="1" applyAlignment="1" applyProtection="1">
      <alignment horizontal="center" vertical="center" shrinkToFit="1"/>
      <protection locked="0"/>
    </xf>
    <xf numFmtId="0" fontId="31" fillId="12" borderId="59" xfId="0" applyFont="1" applyFill="1" applyBorder="1" applyAlignment="1" applyProtection="1">
      <alignment horizontal="center" vertical="center" shrinkToFit="1"/>
      <protection locked="0"/>
    </xf>
    <xf numFmtId="0" fontId="31" fillId="12" borderId="60" xfId="0" applyFont="1" applyFill="1" applyBorder="1" applyAlignment="1" applyProtection="1">
      <alignment horizontal="center" vertical="center" shrinkToFit="1"/>
      <protection locked="0"/>
    </xf>
    <xf numFmtId="0" fontId="31" fillId="0" borderId="145" xfId="0" applyFont="1" applyFill="1" applyBorder="1" applyAlignment="1">
      <alignment horizontal="left" vertical="center" shrinkToFit="1"/>
    </xf>
    <xf numFmtId="0" fontId="31" fillId="11" borderId="138" xfId="0" applyFont="1" applyFill="1" applyBorder="1" applyAlignment="1" applyProtection="1">
      <alignment horizontal="left" vertical="center" shrinkToFit="1"/>
    </xf>
    <xf numFmtId="0" fontId="31" fillId="11" borderId="130" xfId="0" applyFont="1" applyFill="1" applyBorder="1" applyAlignment="1" applyProtection="1">
      <alignment horizontal="left" vertical="center" shrinkToFit="1"/>
    </xf>
    <xf numFmtId="0" fontId="31" fillId="11" borderId="139" xfId="0" applyFont="1" applyFill="1" applyBorder="1" applyAlignment="1" applyProtection="1">
      <alignment horizontal="left" vertical="center" shrinkToFit="1"/>
    </xf>
    <xf numFmtId="49" fontId="31" fillId="12" borderId="58" xfId="0" applyNumberFormat="1" applyFont="1" applyFill="1" applyBorder="1" applyAlignment="1" applyProtection="1">
      <alignment horizontal="center" vertical="center" shrinkToFit="1"/>
      <protection locked="0"/>
    </xf>
    <xf numFmtId="49" fontId="31" fillId="12" borderId="59" xfId="0" applyNumberFormat="1" applyFont="1" applyFill="1" applyBorder="1" applyAlignment="1" applyProtection="1">
      <alignment horizontal="center" vertical="center" shrinkToFit="1"/>
      <protection locked="0"/>
    </xf>
    <xf numFmtId="49" fontId="31" fillId="12" borderId="60" xfId="0" applyNumberFormat="1" applyFont="1" applyFill="1" applyBorder="1" applyAlignment="1" applyProtection="1">
      <alignment horizontal="center" vertical="center" shrinkToFit="1"/>
      <protection locked="0"/>
    </xf>
    <xf numFmtId="0" fontId="22" fillId="0" borderId="133"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67" fillId="10" borderId="7" xfId="3" applyFont="1" applyFill="1" applyBorder="1" applyAlignment="1" applyProtection="1">
      <alignment horizontal="center" vertical="center" shrinkToFit="1"/>
    </xf>
    <xf numFmtId="0" fontId="67" fillId="10" borderId="8" xfId="3" applyFont="1" applyFill="1" applyBorder="1" applyAlignment="1" applyProtection="1">
      <alignment horizontal="center" vertical="center" shrinkToFit="1"/>
    </xf>
    <xf numFmtId="0" fontId="22" fillId="10" borderId="8" xfId="0" applyFont="1" applyFill="1" applyBorder="1" applyAlignment="1">
      <alignment horizontal="center" vertical="center"/>
    </xf>
    <xf numFmtId="0" fontId="22" fillId="10" borderId="9" xfId="0" applyFont="1" applyFill="1" applyBorder="1" applyAlignment="1">
      <alignment horizontal="center" vertical="center"/>
    </xf>
    <xf numFmtId="0" fontId="66" fillId="0" borderId="0" xfId="0" applyFont="1" applyBorder="1" applyAlignment="1">
      <alignment horizontal="left"/>
    </xf>
    <xf numFmtId="0" fontId="66" fillId="0" borderId="4" xfId="0" applyFont="1" applyBorder="1" applyAlignment="1">
      <alignment horizontal="left"/>
    </xf>
    <xf numFmtId="0" fontId="33" fillId="0" borderId="0" xfId="0" applyFont="1" applyAlignment="1">
      <alignment horizontal="left" vertical="center"/>
    </xf>
    <xf numFmtId="0" fontId="22" fillId="11" borderId="7" xfId="0" applyFont="1" applyFill="1" applyBorder="1" applyAlignment="1">
      <alignment horizontal="center" vertical="center"/>
    </xf>
    <xf numFmtId="0" fontId="22" fillId="11" borderId="8" xfId="0" applyFont="1" applyFill="1" applyBorder="1" applyAlignment="1">
      <alignment horizontal="center" vertical="center"/>
    </xf>
    <xf numFmtId="0" fontId="22" fillId="11" borderId="9" xfId="0" applyFont="1" applyFill="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1" fillId="0" borderId="143" xfId="0" applyFont="1" applyFill="1" applyBorder="1" applyAlignment="1">
      <alignment horizontal="left" vertical="center" shrinkToFit="1"/>
    </xf>
    <xf numFmtId="0" fontId="31" fillId="0" borderId="141" xfId="0" applyFont="1" applyFill="1" applyBorder="1" applyAlignment="1">
      <alignment horizontal="left" vertical="center" shrinkToFit="1"/>
    </xf>
    <xf numFmtId="0" fontId="31" fillId="0" borderId="144" xfId="0" applyFont="1" applyFill="1" applyBorder="1" applyAlignment="1">
      <alignment horizontal="left" vertical="center" shrinkToFit="1"/>
    </xf>
    <xf numFmtId="0" fontId="31" fillId="0" borderId="129" xfId="0" applyFont="1" applyBorder="1" applyAlignment="1">
      <alignment horizontal="left" vertical="center" wrapText="1" shrinkToFit="1"/>
    </xf>
    <xf numFmtId="0" fontId="31" fillId="0" borderId="130" xfId="0" applyFont="1" applyBorder="1" applyAlignment="1">
      <alignment horizontal="left" vertical="center" wrapText="1" shrinkToFit="1"/>
    </xf>
    <xf numFmtId="0" fontId="31" fillId="0" borderId="131" xfId="0" applyFont="1" applyBorder="1" applyAlignment="1">
      <alignment horizontal="left" vertical="center" wrapText="1" shrinkToFit="1"/>
    </xf>
    <xf numFmtId="0" fontId="31" fillId="12" borderId="58" xfId="0" applyFont="1" applyFill="1" applyBorder="1" applyAlignment="1" applyProtection="1">
      <alignment horizontal="center" vertical="center"/>
      <protection locked="0"/>
    </xf>
    <xf numFmtId="0" fontId="31" fillId="12" borderId="59" xfId="0" applyFont="1" applyFill="1" applyBorder="1" applyAlignment="1" applyProtection="1">
      <alignment horizontal="center" vertical="center"/>
      <protection locked="0"/>
    </xf>
    <xf numFmtId="0" fontId="31" fillId="12" borderId="60" xfId="0" applyFont="1" applyFill="1" applyBorder="1" applyAlignment="1" applyProtection="1">
      <alignment horizontal="center" vertical="center"/>
      <protection locked="0"/>
    </xf>
    <xf numFmtId="0" fontId="31" fillId="11" borderId="140" xfId="0" applyFont="1" applyFill="1" applyBorder="1" applyAlignment="1" applyProtection="1">
      <alignment horizontal="left" vertical="center" shrinkToFit="1"/>
    </xf>
    <xf numFmtId="0" fontId="31" fillId="11" borderId="141" xfId="0" applyFont="1" applyFill="1" applyBorder="1" applyAlignment="1" applyProtection="1">
      <alignment horizontal="left" vertical="center" shrinkToFit="1"/>
    </xf>
    <xf numFmtId="0" fontId="31" fillId="11" borderId="142" xfId="0" applyFont="1" applyFill="1" applyBorder="1" applyAlignment="1" applyProtection="1">
      <alignment horizontal="left" vertical="center" shrinkToFit="1"/>
    </xf>
    <xf numFmtId="0" fontId="47" fillId="0" borderId="127" xfId="0" applyFont="1" applyFill="1" applyBorder="1" applyAlignment="1">
      <alignment horizontal="center" vertical="center"/>
    </xf>
    <xf numFmtId="0" fontId="47" fillId="0" borderId="128" xfId="0" applyFont="1" applyFill="1" applyBorder="1" applyAlignment="1">
      <alignment horizontal="center" vertical="center"/>
    </xf>
    <xf numFmtId="0" fontId="31" fillId="11" borderId="134" xfId="0" applyFont="1" applyFill="1" applyBorder="1" applyAlignment="1" applyProtection="1">
      <alignment horizontal="left" vertical="center" shrinkToFit="1"/>
    </xf>
    <xf numFmtId="0" fontId="31" fillId="11" borderId="44" xfId="0" applyFont="1" applyFill="1" applyBorder="1" applyAlignment="1" applyProtection="1">
      <alignment horizontal="left" vertical="center" shrinkToFit="1"/>
    </xf>
    <xf numFmtId="0" fontId="31" fillId="11" borderId="61" xfId="0" applyFont="1" applyFill="1" applyBorder="1" applyAlignment="1" applyProtection="1">
      <alignment horizontal="left" vertical="center" shrinkToFit="1"/>
    </xf>
    <xf numFmtId="0" fontId="31" fillId="0" borderId="58" xfId="0" applyFont="1" applyFill="1" applyBorder="1" applyAlignment="1" applyProtection="1">
      <alignment horizontal="center" vertical="center" shrinkToFit="1"/>
      <protection locked="0"/>
    </xf>
    <xf numFmtId="0" fontId="31" fillId="0" borderId="59" xfId="0" applyFont="1" applyFill="1" applyBorder="1" applyAlignment="1" applyProtection="1">
      <alignment horizontal="center" vertical="center" shrinkToFit="1"/>
      <protection locked="0"/>
    </xf>
    <xf numFmtId="0" fontId="31" fillId="0" borderId="60" xfId="0" applyFont="1" applyFill="1" applyBorder="1" applyAlignment="1" applyProtection="1">
      <alignment horizontal="center" vertical="center" shrinkToFit="1"/>
      <protection locked="0"/>
    </xf>
    <xf numFmtId="0" fontId="31" fillId="0" borderId="0" xfId="0" applyFont="1" applyFill="1" applyBorder="1" applyAlignment="1">
      <alignment horizontal="center" vertical="center" shrinkToFit="1"/>
    </xf>
    <xf numFmtId="0" fontId="22" fillId="11" borderId="135" xfId="0" applyFont="1" applyFill="1" applyBorder="1" applyAlignment="1" applyProtection="1">
      <alignment horizontal="left" vertical="center" shrinkToFit="1"/>
    </xf>
    <xf numFmtId="0" fontId="22" fillId="11" borderId="136" xfId="0" applyFont="1" applyFill="1" applyBorder="1" applyAlignment="1" applyProtection="1">
      <alignment horizontal="left" vertical="center" shrinkToFit="1"/>
    </xf>
    <xf numFmtId="0" fontId="22" fillId="11" borderId="137" xfId="0" applyFont="1" applyFill="1" applyBorder="1" applyAlignment="1" applyProtection="1">
      <alignment horizontal="left" vertical="center" shrinkToFit="1"/>
    </xf>
    <xf numFmtId="38" fontId="31" fillId="12" borderId="58" xfId="2" applyFont="1" applyFill="1" applyBorder="1" applyAlignment="1" applyProtection="1">
      <alignment horizontal="center" vertical="center"/>
      <protection locked="0"/>
    </xf>
    <xf numFmtId="38" fontId="31" fillId="12" borderId="59" xfId="2" applyFont="1" applyFill="1" applyBorder="1" applyAlignment="1" applyProtection="1">
      <alignment horizontal="center" vertical="center"/>
      <protection locked="0"/>
    </xf>
    <xf numFmtId="38" fontId="31" fillId="12" borderId="60" xfId="2" applyFont="1" applyFill="1" applyBorder="1" applyAlignment="1" applyProtection="1">
      <alignment horizontal="center" vertical="center"/>
      <protection locked="0"/>
    </xf>
    <xf numFmtId="0" fontId="47" fillId="0" borderId="59" xfId="0" applyFont="1" applyFill="1" applyBorder="1" applyAlignment="1">
      <alignment horizontal="center" vertical="center"/>
    </xf>
    <xf numFmtId="49" fontId="31" fillId="12" borderId="58" xfId="0" applyNumberFormat="1" applyFont="1" applyFill="1" applyBorder="1" applyAlignment="1" applyProtection="1">
      <alignment horizontal="center" vertical="center"/>
      <protection locked="0"/>
    </xf>
    <xf numFmtId="49" fontId="31" fillId="12" borderId="59" xfId="0" applyNumberFormat="1" applyFont="1" applyFill="1" applyBorder="1" applyAlignment="1" applyProtection="1">
      <alignment horizontal="center" vertical="center"/>
      <protection locked="0"/>
    </xf>
    <xf numFmtId="49" fontId="31" fillId="12" borderId="128" xfId="0" applyNumberFormat="1" applyFont="1" applyFill="1" applyBorder="1" applyAlignment="1" applyProtection="1">
      <alignment horizontal="center" vertical="center"/>
      <protection locked="0"/>
    </xf>
    <xf numFmtId="49" fontId="31" fillId="12" borderId="60" xfId="0" applyNumberFormat="1" applyFont="1" applyFill="1" applyBorder="1" applyAlignment="1" applyProtection="1">
      <alignment horizontal="center" vertical="center"/>
      <protection locked="0"/>
    </xf>
    <xf numFmtId="0" fontId="30" fillId="0" borderId="13" xfId="0" applyFont="1" applyBorder="1" applyAlignment="1">
      <alignment horizontal="center" vertical="center" wrapText="1" shrinkToFit="1"/>
    </xf>
    <xf numFmtId="0" fontId="30" fillId="0" borderId="0" xfId="0" applyFont="1" applyBorder="1" applyAlignment="1">
      <alignment horizontal="center" vertical="center" wrapText="1" shrinkToFit="1"/>
    </xf>
    <xf numFmtId="38" fontId="31" fillId="12" borderId="58" xfId="2" applyFont="1" applyFill="1" applyBorder="1" applyAlignment="1" applyProtection="1">
      <alignment horizontal="center" vertical="center" shrinkToFit="1"/>
      <protection locked="0"/>
    </xf>
    <xf numFmtId="38" fontId="31" fillId="12" borderId="59" xfId="2" applyFont="1" applyFill="1" applyBorder="1" applyAlignment="1" applyProtection="1">
      <alignment horizontal="center" vertical="center" shrinkToFit="1"/>
      <protection locked="0"/>
    </xf>
    <xf numFmtId="38" fontId="31" fillId="12" borderId="60" xfId="2" applyFont="1" applyFill="1" applyBorder="1" applyAlignment="1" applyProtection="1">
      <alignment horizontal="center" vertical="center" shrinkToFit="1"/>
      <protection locked="0"/>
    </xf>
    <xf numFmtId="0" fontId="41" fillId="8" borderId="0" xfId="0" applyFont="1" applyFill="1" applyBorder="1" applyAlignment="1">
      <alignment horizontal="left" vertical="center" wrapText="1" shrinkToFit="1"/>
    </xf>
    <xf numFmtId="0" fontId="41" fillId="8" borderId="0" xfId="0" applyFont="1" applyFill="1" applyBorder="1" applyAlignment="1">
      <alignment horizontal="left" vertical="center" shrinkToFit="1"/>
    </xf>
    <xf numFmtId="0" fontId="41" fillId="8" borderId="14" xfId="0" applyFont="1" applyFill="1" applyBorder="1" applyAlignment="1">
      <alignment horizontal="left" vertical="center" shrinkToFit="1"/>
    </xf>
    <xf numFmtId="0" fontId="41" fillId="8" borderId="136" xfId="0" applyFont="1" applyFill="1" applyBorder="1" applyAlignment="1">
      <alignment horizontal="left" vertical="center" shrinkToFit="1"/>
    </xf>
    <xf numFmtId="0" fontId="41" fillId="8" borderId="137" xfId="0" applyFont="1" applyFill="1" applyBorder="1" applyAlignment="1">
      <alignment horizontal="left" vertical="center" shrinkToFit="1"/>
    </xf>
    <xf numFmtId="49" fontId="30" fillId="12" borderId="58" xfId="0" applyNumberFormat="1" applyFont="1" applyFill="1" applyBorder="1" applyAlignment="1" applyProtection="1">
      <alignment horizontal="center" vertical="center"/>
      <protection locked="0"/>
    </xf>
    <xf numFmtId="49" fontId="30" fillId="12" borderId="59" xfId="0" applyNumberFormat="1" applyFont="1" applyFill="1" applyBorder="1" applyAlignment="1" applyProtection="1">
      <alignment horizontal="center" vertical="center"/>
      <protection locked="0"/>
    </xf>
    <xf numFmtId="49" fontId="30" fillId="12" borderId="60" xfId="0" applyNumberFormat="1" applyFont="1" applyFill="1" applyBorder="1" applyAlignment="1" applyProtection="1">
      <alignment horizontal="center" vertical="center"/>
      <protection locked="0"/>
    </xf>
    <xf numFmtId="0" fontId="31" fillId="0" borderId="94" xfId="0" applyFont="1" applyFill="1" applyBorder="1" applyAlignment="1">
      <alignment horizontal="center" vertical="center" shrinkToFit="1"/>
    </xf>
    <xf numFmtId="0" fontId="31" fillId="0" borderId="95" xfId="0" applyFont="1" applyFill="1" applyBorder="1" applyAlignment="1">
      <alignment horizontal="center" vertical="center" shrinkToFit="1"/>
    </xf>
    <xf numFmtId="0" fontId="31" fillId="0" borderId="96" xfId="0" applyFont="1" applyFill="1" applyBorder="1" applyAlignment="1">
      <alignment horizontal="center" vertical="center" shrinkToFit="1"/>
    </xf>
    <xf numFmtId="0" fontId="22" fillId="11" borderId="135" xfId="0" applyFont="1" applyFill="1" applyBorder="1" applyAlignment="1">
      <alignment horizontal="left" vertical="center"/>
    </xf>
    <xf numFmtId="0" fontId="22" fillId="11" borderId="136" xfId="0" applyFont="1" applyFill="1" applyBorder="1" applyAlignment="1">
      <alignment horizontal="left" vertical="center"/>
    </xf>
    <xf numFmtId="0" fontId="22" fillId="11" borderId="141" xfId="0" applyFont="1" applyFill="1" applyBorder="1" applyAlignment="1">
      <alignment horizontal="left" vertical="center"/>
    </xf>
    <xf numFmtId="0" fontId="22" fillId="11" borderId="142" xfId="0" applyFont="1" applyFill="1" applyBorder="1" applyAlignment="1">
      <alignment horizontal="left" vertical="center"/>
    </xf>
    <xf numFmtId="0" fontId="66" fillId="0" borderId="0" xfId="0" applyFont="1" applyBorder="1" applyAlignment="1">
      <alignment horizontal="left" shrinkToFit="1"/>
    </xf>
    <xf numFmtId="0" fontId="53" fillId="11" borderId="44" xfId="0" applyFont="1" applyFill="1" applyBorder="1" applyAlignment="1">
      <alignment horizontal="left" vertical="center" wrapText="1"/>
    </xf>
    <xf numFmtId="0" fontId="31" fillId="11" borderId="44" xfId="0" applyFont="1" applyFill="1" applyBorder="1" applyAlignment="1">
      <alignment horizontal="left" vertical="center" wrapText="1"/>
    </xf>
    <xf numFmtId="0" fontId="31" fillId="11" borderId="61" xfId="0" applyFont="1" applyFill="1" applyBorder="1" applyAlignment="1">
      <alignment horizontal="left" vertical="center" wrapText="1"/>
    </xf>
    <xf numFmtId="0" fontId="31" fillId="11" borderId="64" xfId="0" applyFont="1" applyFill="1" applyBorder="1" applyAlignment="1">
      <alignment horizontal="left" vertical="center" wrapText="1"/>
    </xf>
    <xf numFmtId="0" fontId="31" fillId="11" borderId="98" xfId="0" applyFont="1" applyFill="1" applyBorder="1" applyAlignment="1">
      <alignment horizontal="left" vertical="center" wrapText="1"/>
    </xf>
    <xf numFmtId="0" fontId="47" fillId="0" borderId="62" xfId="0" applyFont="1" applyFill="1" applyBorder="1" applyAlignment="1">
      <alignment horizontal="center" vertical="center"/>
    </xf>
    <xf numFmtId="0" fontId="48" fillId="0" borderId="0" xfId="0" applyFont="1" applyFill="1" applyBorder="1" applyAlignment="1">
      <alignment horizontal="center" vertical="center" wrapText="1" shrinkToFit="1"/>
    </xf>
    <xf numFmtId="0" fontId="48" fillId="0" borderId="4" xfId="0" applyFont="1" applyFill="1" applyBorder="1" applyAlignment="1">
      <alignment horizontal="center" vertical="center" wrapText="1" shrinkToFit="1"/>
    </xf>
    <xf numFmtId="0" fontId="31" fillId="0" borderId="149" xfId="0" applyFont="1" applyFill="1" applyBorder="1" applyAlignment="1">
      <alignment horizontal="left" vertical="center" shrinkToFit="1"/>
    </xf>
    <xf numFmtId="0" fontId="44" fillId="11" borderId="133" xfId="3" applyFont="1" applyFill="1" applyBorder="1" applyAlignment="1" applyProtection="1">
      <alignment horizontal="center" vertical="center" shrinkToFit="1"/>
    </xf>
    <xf numFmtId="0" fontId="44" fillId="11" borderId="124" xfId="3" applyFont="1" applyFill="1" applyBorder="1" applyAlignment="1" applyProtection="1">
      <alignment horizontal="center" vertical="center" shrinkToFit="1"/>
    </xf>
    <xf numFmtId="0" fontId="44" fillId="11" borderId="125" xfId="3" applyFont="1" applyFill="1" applyBorder="1" applyAlignment="1" applyProtection="1">
      <alignment horizontal="center" vertical="center" shrinkToFit="1"/>
    </xf>
    <xf numFmtId="0" fontId="31" fillId="0" borderId="148" xfId="0" applyFont="1" applyFill="1" applyBorder="1" applyAlignment="1">
      <alignment horizontal="left" vertical="center" shrinkToFit="1"/>
    </xf>
    <xf numFmtId="0" fontId="31" fillId="0" borderId="121" xfId="0" applyFont="1" applyFill="1" applyBorder="1" applyAlignment="1">
      <alignment horizontal="left" vertical="center" shrinkToFit="1"/>
    </xf>
    <xf numFmtId="0" fontId="23" fillId="0" borderId="14" xfId="0" applyFont="1" applyBorder="1" applyAlignment="1">
      <alignment horizontal="center" vertical="center" textRotation="255"/>
    </xf>
    <xf numFmtId="0" fontId="31" fillId="0" borderId="13" xfId="0" applyFont="1" applyFill="1" applyBorder="1" applyAlignment="1">
      <alignment horizontal="left" vertical="center" textRotation="255" shrinkToFit="1"/>
    </xf>
    <xf numFmtId="0" fontId="31" fillId="0" borderId="3" xfId="0" applyFont="1" applyFill="1" applyBorder="1" applyAlignment="1">
      <alignment horizontal="left" vertical="center" textRotation="255" shrinkToFit="1"/>
    </xf>
    <xf numFmtId="0" fontId="31" fillId="0" borderId="0" xfId="0" applyFont="1" applyFill="1" applyBorder="1" applyAlignment="1">
      <alignment horizontal="center" vertical="center" textRotation="255" shrinkToFit="1"/>
    </xf>
    <xf numFmtId="0" fontId="22" fillId="9" borderId="4" xfId="0" applyFont="1" applyFill="1" applyBorder="1" applyAlignment="1" applyProtection="1">
      <alignment horizontal="center" vertical="center"/>
    </xf>
    <xf numFmtId="0" fontId="22" fillId="9" borderId="12" xfId="0" applyFont="1" applyFill="1" applyBorder="1" applyAlignment="1" applyProtection="1">
      <alignment horizontal="center" vertical="center"/>
    </xf>
    <xf numFmtId="0" fontId="31" fillId="0" borderId="69"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31" fillId="0" borderId="106" xfId="0" applyFont="1" applyFill="1" applyBorder="1" applyAlignment="1">
      <alignment horizontal="left" vertical="center" wrapText="1" shrinkToFit="1"/>
    </xf>
    <xf numFmtId="0" fontId="31" fillId="0" borderId="4" xfId="0" applyFont="1" applyFill="1" applyBorder="1" applyAlignment="1">
      <alignment horizontal="left" vertical="center" wrapText="1" shrinkToFit="1"/>
    </xf>
    <xf numFmtId="0" fontId="22" fillId="13" borderId="121" xfId="0" applyFont="1" applyFill="1" applyBorder="1" applyAlignment="1" applyProtection="1">
      <alignment horizontal="right" vertical="center"/>
    </xf>
    <xf numFmtId="0" fontId="22" fillId="13" borderId="122" xfId="0" applyFont="1" applyFill="1" applyBorder="1" applyAlignment="1" applyProtection="1">
      <alignment horizontal="right" vertical="center"/>
    </xf>
    <xf numFmtId="0" fontId="22" fillId="13" borderId="0" xfId="0" applyFont="1" applyFill="1" applyBorder="1" applyAlignment="1" applyProtection="1">
      <alignment horizontal="right" vertical="center"/>
    </xf>
    <xf numFmtId="0" fontId="22" fillId="13" borderId="14" xfId="0" applyFont="1" applyFill="1" applyBorder="1" applyAlignment="1" applyProtection="1">
      <alignment horizontal="right" vertical="center"/>
    </xf>
    <xf numFmtId="0" fontId="22" fillId="0" borderId="3" xfId="0" applyFont="1" applyFill="1" applyBorder="1" applyAlignment="1" applyProtection="1">
      <alignment horizontal="right" vertical="center"/>
    </xf>
    <xf numFmtId="0" fontId="22" fillId="0" borderId="4" xfId="0" applyFont="1" applyFill="1" applyBorder="1" applyAlignment="1" applyProtection="1">
      <alignment horizontal="right" vertical="center"/>
    </xf>
    <xf numFmtId="177" fontId="22" fillId="0" borderId="123" xfId="0" applyNumberFormat="1" applyFont="1" applyFill="1" applyBorder="1" applyAlignment="1" applyProtection="1">
      <alignment horizontal="center" vertical="center"/>
    </xf>
    <xf numFmtId="177" fontId="22" fillId="0" borderId="124" xfId="0" applyNumberFormat="1" applyFont="1" applyFill="1" applyBorder="1" applyAlignment="1" applyProtection="1">
      <alignment horizontal="center" vertical="center"/>
    </xf>
    <xf numFmtId="177" fontId="22" fillId="0" borderId="125" xfId="0" applyNumberFormat="1" applyFont="1" applyFill="1" applyBorder="1" applyAlignment="1" applyProtection="1">
      <alignment horizontal="center" vertical="center"/>
    </xf>
    <xf numFmtId="0" fontId="22" fillId="0" borderId="120" xfId="0" applyFont="1" applyFill="1" applyBorder="1" applyAlignment="1" applyProtection="1">
      <alignment horizontal="right" vertical="center"/>
    </xf>
    <xf numFmtId="0" fontId="22" fillId="0" borderId="121" xfId="0" applyFont="1" applyFill="1" applyBorder="1" applyAlignment="1" applyProtection="1">
      <alignment horizontal="right" vertical="center"/>
    </xf>
    <xf numFmtId="0" fontId="22" fillId="0" borderId="13"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1" fillId="0" borderId="150"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147" xfId="0" applyFont="1" applyFill="1" applyBorder="1" applyAlignment="1">
      <alignment horizontal="left" vertical="center" shrinkToFit="1"/>
    </xf>
    <xf numFmtId="0" fontId="22" fillId="0" borderId="123" xfId="0" applyFont="1" applyFill="1" applyBorder="1" applyAlignment="1" applyProtection="1">
      <alignment horizontal="center" vertical="center"/>
    </xf>
    <xf numFmtId="0" fontId="22" fillId="0" borderId="124" xfId="0" applyFont="1" applyFill="1" applyBorder="1" applyAlignment="1" applyProtection="1">
      <alignment horizontal="center" vertical="center"/>
    </xf>
    <xf numFmtId="0" fontId="22" fillId="0" borderId="125" xfId="0" applyFont="1" applyFill="1" applyBorder="1" applyAlignment="1" applyProtection="1">
      <alignment horizontal="center" vertical="center"/>
    </xf>
    <xf numFmtId="0" fontId="22" fillId="0" borderId="129" xfId="0" applyFont="1" applyFill="1" applyBorder="1" applyAlignment="1">
      <alignment horizontal="left" vertical="center" shrinkToFit="1"/>
    </xf>
    <xf numFmtId="0" fontId="22" fillId="0" borderId="130" xfId="0" applyFont="1" applyFill="1" applyBorder="1" applyAlignment="1">
      <alignment horizontal="left" vertical="center" shrinkToFit="1"/>
    </xf>
    <xf numFmtId="0" fontId="22" fillId="0" borderId="131" xfId="0" applyFont="1" applyFill="1" applyBorder="1" applyAlignment="1">
      <alignment horizontal="left" vertical="center" shrinkToFit="1"/>
    </xf>
    <xf numFmtId="0" fontId="22" fillId="0" borderId="135" xfId="0" applyFont="1" applyFill="1" applyBorder="1" applyAlignment="1">
      <alignment horizontal="left" vertical="center" shrinkToFit="1"/>
    </xf>
    <xf numFmtId="0" fontId="22" fillId="0" borderId="136" xfId="0" applyFont="1" applyFill="1" applyBorder="1" applyAlignment="1">
      <alignment horizontal="left" vertical="center" shrinkToFit="1"/>
    </xf>
    <xf numFmtId="0" fontId="22" fillId="0" borderId="145" xfId="0" applyFont="1" applyFill="1" applyBorder="1" applyAlignment="1">
      <alignment horizontal="left" vertical="center" shrinkToFit="1"/>
    </xf>
    <xf numFmtId="0" fontId="31" fillId="0" borderId="13"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3" xfId="0" applyFont="1" applyFill="1" applyBorder="1" applyAlignment="1">
      <alignment horizontal="left" vertical="center" shrinkToFit="1"/>
    </xf>
    <xf numFmtId="0" fontId="37" fillId="5" borderId="58" xfId="0" applyFont="1" applyFill="1" applyBorder="1" applyAlignment="1">
      <alignment horizontal="center" vertical="center"/>
    </xf>
    <xf numFmtId="0" fontId="37" fillId="5" borderId="59" xfId="0" applyFont="1" applyFill="1" applyBorder="1" applyAlignment="1">
      <alignment horizontal="center" vertical="center"/>
    </xf>
    <xf numFmtId="0" fontId="37" fillId="5" borderId="60" xfId="0" applyFont="1" applyFill="1" applyBorder="1" applyAlignment="1">
      <alignment horizontal="center" vertical="center"/>
    </xf>
    <xf numFmtId="179" fontId="45" fillId="9" borderId="109" xfId="0" applyNumberFormat="1" applyFont="1" applyFill="1" applyBorder="1" applyAlignment="1">
      <alignment horizontal="left" vertical="center"/>
    </xf>
    <xf numFmtId="0" fontId="45" fillId="10" borderId="0" xfId="0" applyFont="1" applyFill="1" applyAlignment="1">
      <alignment horizontal="center" vertical="center"/>
    </xf>
    <xf numFmtId="0" fontId="0" fillId="0" borderId="28" xfId="0" applyBorder="1" applyAlignment="1" applyProtection="1">
      <alignment horizontal="center" vertical="center" textRotation="255" shrinkToFit="1"/>
    </xf>
    <xf numFmtId="0" fontId="0" fillId="0" borderId="53" xfId="0" applyBorder="1" applyAlignment="1" applyProtection="1">
      <alignment horizontal="center" vertical="center" textRotation="255" shrinkToFit="1"/>
    </xf>
    <xf numFmtId="0" fontId="0" fillId="0" borderId="27" xfId="0" applyBorder="1" applyAlignment="1" applyProtection="1">
      <alignment horizontal="center" vertical="center" textRotation="255" shrinkToFit="1"/>
    </xf>
    <xf numFmtId="0" fontId="0" fillId="0" borderId="51" xfId="0" applyBorder="1" applyAlignment="1" applyProtection="1">
      <alignment horizontal="center" vertical="center" textRotation="255" shrinkToFit="1"/>
    </xf>
    <xf numFmtId="0" fontId="0" fillId="0" borderId="57" xfId="0" applyBorder="1" applyAlignment="1" applyProtection="1">
      <alignment horizontal="center" vertical="center" textRotation="255" shrinkToFit="1"/>
    </xf>
    <xf numFmtId="0" fontId="0" fillId="0" borderId="63" xfId="0" applyBorder="1" applyAlignment="1" applyProtection="1">
      <alignment horizontal="center" vertical="center" textRotation="255" shrinkToFit="1"/>
    </xf>
    <xf numFmtId="0" fontId="4" fillId="0" borderId="28" xfId="0" applyFont="1" applyBorder="1" applyAlignment="1" applyProtection="1">
      <alignment horizontal="center" vertical="center" wrapText="1" shrinkToFit="1"/>
    </xf>
    <xf numFmtId="0" fontId="4" fillId="0" borderId="27" xfId="0" applyFont="1" applyBorder="1" applyAlignment="1" applyProtection="1">
      <alignment horizontal="center" vertical="center" wrapText="1" shrinkToFit="1"/>
    </xf>
    <xf numFmtId="0" fontId="0" fillId="0" borderId="0" xfId="0" applyAlignment="1">
      <alignment horizontal="center" vertical="center"/>
    </xf>
    <xf numFmtId="0" fontId="36" fillId="0" borderId="69" xfId="0" applyFont="1" applyFill="1" applyBorder="1" applyAlignment="1">
      <alignment horizontal="center" vertical="center" wrapText="1" shrinkToFit="1"/>
    </xf>
    <xf numFmtId="0" fontId="36" fillId="0" borderId="0" xfId="0" applyFont="1" applyFill="1" applyBorder="1" applyAlignment="1">
      <alignment horizontal="center" vertical="center" wrapText="1" shrinkToFit="1"/>
    </xf>
    <xf numFmtId="179" fontId="35" fillId="0" borderId="0" xfId="0" applyNumberFormat="1" applyFont="1" applyFill="1" applyBorder="1" applyAlignment="1">
      <alignment horizontal="left" vertical="center" wrapText="1" shrinkToFit="1"/>
    </xf>
    <xf numFmtId="0" fontId="35" fillId="0" borderId="0"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0"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3" xfId="0" applyNumberFormat="1" applyFont="1" applyBorder="1" applyAlignment="1">
      <alignment horizontal="center" vertical="center" shrinkToFit="1"/>
    </xf>
    <xf numFmtId="0" fontId="22" fillId="0" borderId="0" xfId="0" applyNumberFormat="1" applyFont="1" applyBorder="1" applyAlignment="1">
      <alignment horizontal="center" vertical="center" shrinkToFit="1"/>
    </xf>
    <xf numFmtId="0" fontId="22" fillId="0" borderId="14" xfId="0" applyNumberFormat="1" applyFont="1" applyBorder="1" applyAlignment="1">
      <alignment horizontal="center" vertical="center" shrinkToFit="1"/>
    </xf>
    <xf numFmtId="0" fontId="22" fillId="0" borderId="3" xfId="0" applyNumberFormat="1" applyFont="1" applyBorder="1" applyAlignment="1">
      <alignment horizontal="center" vertical="center" shrinkToFit="1"/>
    </xf>
    <xf numFmtId="0" fontId="22" fillId="0" borderId="4" xfId="0" applyNumberFormat="1" applyFont="1" applyBorder="1" applyAlignment="1">
      <alignment horizontal="center" vertical="center" shrinkToFit="1"/>
    </xf>
    <xf numFmtId="0" fontId="22" fillId="0" borderId="12" xfId="0" applyNumberFormat="1" applyFont="1" applyBorder="1" applyAlignment="1">
      <alignment horizontal="center" vertical="center" shrinkToFi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23" fillId="0" borderId="2" xfId="0" applyNumberFormat="1" applyFont="1" applyBorder="1" applyAlignment="1">
      <alignment horizontal="center" vertical="center" shrinkToFit="1"/>
    </xf>
    <xf numFmtId="0" fontId="13" fillId="0" borderId="2" xfId="0" applyFont="1" applyBorder="1" applyAlignment="1">
      <alignment horizontal="center" vertical="center" shrinkToFit="1"/>
    </xf>
    <xf numFmtId="0" fontId="23" fillId="0" borderId="2" xfId="0" applyNumberFormat="1" applyFont="1" applyBorder="1" applyAlignment="1">
      <alignment horizontal="left" vertical="center" shrinkToFit="1"/>
    </xf>
    <xf numFmtId="0" fontId="23" fillId="0" borderId="11" xfId="0" applyNumberFormat="1" applyFont="1" applyBorder="1" applyAlignment="1">
      <alignment horizontal="left" vertical="center" shrinkToFit="1"/>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righ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38"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2" fillId="4" borderId="112" xfId="0" applyFont="1" applyFill="1" applyBorder="1" applyAlignment="1">
      <alignment horizontal="center" vertical="center" shrinkToFit="1"/>
    </xf>
    <xf numFmtId="0" fontId="22" fillId="4" borderId="113" xfId="0" applyFont="1" applyFill="1" applyBorder="1" applyAlignment="1">
      <alignment horizontal="center" vertical="center" shrinkToFit="1"/>
    </xf>
    <xf numFmtId="0" fontId="22" fillId="4" borderId="114" xfId="0" applyFont="1" applyFill="1" applyBorder="1" applyAlignment="1">
      <alignment horizontal="center" vertical="center" shrinkToFit="1"/>
    </xf>
    <xf numFmtId="0" fontId="22" fillId="4" borderId="115" xfId="0" applyFont="1" applyFill="1" applyBorder="1" applyAlignment="1">
      <alignment horizontal="center" vertical="center" shrinkToFit="1"/>
    </xf>
    <xf numFmtId="0" fontId="22" fillId="4" borderId="0" xfId="0" applyFont="1" applyFill="1" applyBorder="1" applyAlignment="1">
      <alignment horizontal="center" vertical="center" shrinkToFit="1"/>
    </xf>
    <xf numFmtId="0" fontId="22" fillId="4" borderId="116" xfId="0" applyFont="1" applyFill="1" applyBorder="1" applyAlignment="1">
      <alignment horizontal="center" vertical="center" shrinkToFit="1"/>
    </xf>
    <xf numFmtId="0" fontId="22" fillId="4" borderId="117" xfId="0" applyFont="1" applyFill="1" applyBorder="1" applyAlignment="1">
      <alignment horizontal="center" vertical="center" shrinkToFit="1"/>
    </xf>
    <xf numFmtId="0" fontId="22" fillId="4" borderId="118" xfId="0" applyFont="1" applyFill="1" applyBorder="1" applyAlignment="1">
      <alignment horizontal="center" vertical="center" shrinkToFit="1"/>
    </xf>
    <xf numFmtId="0" fontId="22" fillId="4" borderId="119" xfId="0" applyFont="1" applyFill="1" applyBorder="1" applyAlignment="1">
      <alignment horizontal="center" vertical="center" shrinkToFit="1"/>
    </xf>
    <xf numFmtId="0" fontId="9" fillId="0" borderId="36" xfId="1" applyNumberFormat="1" applyFont="1" applyBorder="1" applyAlignment="1">
      <alignment horizontal="right" vertical="center"/>
    </xf>
    <xf numFmtId="0" fontId="9" fillId="0" borderId="37" xfId="1" applyNumberFormat="1" applyFont="1" applyBorder="1" applyAlignment="1">
      <alignment horizontal="right" vertical="center"/>
    </xf>
    <xf numFmtId="0" fontId="9" fillId="0" borderId="11" xfId="1" applyNumberFormat="1" applyFont="1" applyBorder="1" applyAlignment="1">
      <alignment horizontal="right"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3" xfId="0" applyFont="1" applyBorder="1" applyAlignment="1">
      <alignment horizontal="center" vertical="center"/>
    </xf>
    <xf numFmtId="0" fontId="11" fillId="0" borderId="1" xfId="0" applyFont="1" applyBorder="1" applyAlignment="1">
      <alignment horizontal="distributed" vertical="center" indent="2"/>
    </xf>
    <xf numFmtId="0" fontId="23" fillId="0" borderId="2" xfId="0" applyNumberFormat="1" applyFont="1" applyBorder="1" applyAlignment="1">
      <alignment horizontal="center" vertical="center"/>
    </xf>
    <xf numFmtId="0" fontId="8" fillId="0" borderId="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13" xfId="0" applyNumberFormat="1" applyFont="1" applyFill="1" applyBorder="1" applyAlignment="1">
      <alignment horizontal="center" vertical="center"/>
    </xf>
    <xf numFmtId="0" fontId="22" fillId="0" borderId="6" xfId="0" applyNumberFormat="1" applyFont="1" applyFill="1" applyBorder="1" applyAlignment="1">
      <alignment horizontal="center" vertical="center"/>
    </xf>
    <xf numFmtId="0" fontId="22" fillId="0" borderId="3" xfId="0" applyNumberFormat="1" applyFont="1" applyFill="1" applyBorder="1" applyAlignment="1">
      <alignment horizontal="center" vertical="center"/>
    </xf>
    <xf numFmtId="0" fontId="22" fillId="0" borderId="20"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8"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8" fillId="0" borderId="21" xfId="0" applyFont="1" applyBorder="1" applyAlignment="1">
      <alignment horizontal="center" vertical="center"/>
    </xf>
    <xf numFmtId="0" fontId="8"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3" fillId="0" borderId="7"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27" xfId="0" applyFont="1" applyBorder="1" applyAlignment="1">
      <alignment horizontal="distributed" vertical="center" indent="2"/>
    </xf>
    <xf numFmtId="0" fontId="8" fillId="0" borderId="0" xfId="0" applyFont="1" applyBorder="1" applyAlignment="1">
      <alignment vertical="center"/>
    </xf>
    <xf numFmtId="0" fontId="8" fillId="0" borderId="4" xfId="0" applyFont="1" applyBorder="1" applyAlignment="1">
      <alignment vertical="center"/>
    </xf>
    <xf numFmtId="0" fontId="11" fillId="0" borderId="47" xfId="0" applyFont="1" applyBorder="1" applyAlignment="1">
      <alignment horizontal="distributed" vertical="center" indent="2"/>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22"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1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2" xfId="0" applyFont="1" applyBorder="1" applyAlignment="1">
      <alignment horizontal="distributed" vertical="center" indent="1"/>
    </xf>
    <xf numFmtId="0" fontId="11" fillId="0" borderId="10" xfId="0" applyFont="1" applyBorder="1" applyAlignment="1">
      <alignment horizontal="distributed" vertical="center" indent="2"/>
    </xf>
    <xf numFmtId="0" fontId="11" fillId="0" borderId="2" xfId="0" applyFont="1" applyBorder="1" applyAlignment="1">
      <alignment horizontal="distributed" vertical="center" indent="2"/>
    </xf>
    <xf numFmtId="0" fontId="11" fillId="0" borderId="11" xfId="0" applyFont="1" applyBorder="1" applyAlignment="1">
      <alignment horizontal="distributed" vertical="center" indent="2"/>
    </xf>
    <xf numFmtId="0" fontId="11" fillId="0" borderId="3" xfId="0" applyFont="1" applyBorder="1" applyAlignment="1">
      <alignment horizontal="distributed" vertical="center" indent="2"/>
    </xf>
    <xf numFmtId="0" fontId="11" fillId="0" borderId="4" xfId="0" applyFont="1" applyBorder="1" applyAlignment="1">
      <alignment horizontal="distributed" vertical="center" indent="2"/>
    </xf>
    <xf numFmtId="0" fontId="11" fillId="0" borderId="12" xfId="0" applyFont="1" applyBorder="1" applyAlignment="1">
      <alignment horizontal="distributed" vertical="center" indent="2"/>
    </xf>
    <xf numFmtId="49" fontId="22" fillId="0" borderId="5"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20" xfId="0" applyNumberFormat="1" applyFont="1" applyFill="1" applyBorder="1" applyAlignment="1">
      <alignment horizontal="center" vertical="center"/>
    </xf>
    <xf numFmtId="0" fontId="22" fillId="0" borderId="5"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0" fontId="8" fillId="0" borderId="19" xfId="0" applyFont="1" applyBorder="1" applyAlignment="1">
      <alignment horizontal="center" vertical="center"/>
    </xf>
    <xf numFmtId="0" fontId="10" fillId="0" borderId="2"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49"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0" fontId="10" fillId="0" borderId="3" xfId="0" applyNumberFormat="1" applyFont="1" applyBorder="1" applyAlignment="1">
      <alignment vertical="center"/>
    </xf>
    <xf numFmtId="0" fontId="10" fillId="0" borderId="4" xfId="0" applyNumberFormat="1" applyFont="1" applyBorder="1" applyAlignment="1">
      <alignment vertical="center"/>
    </xf>
    <xf numFmtId="0" fontId="10" fillId="0" borderId="12" xfId="0" applyNumberFormat="1" applyFont="1" applyBorder="1" applyAlignment="1">
      <alignment vertical="center"/>
    </xf>
    <xf numFmtId="0" fontId="10" fillId="0" borderId="10" xfId="0" applyNumberFormat="1" applyFont="1" applyBorder="1" applyAlignment="1">
      <alignment horizontal="left" vertical="center"/>
    </xf>
    <xf numFmtId="0" fontId="10" fillId="0" borderId="2" xfId="0" applyNumberFormat="1" applyFont="1" applyBorder="1" applyAlignment="1">
      <alignment horizontal="left" vertical="center"/>
    </xf>
    <xf numFmtId="0" fontId="22" fillId="0" borderId="10" xfId="0" applyFont="1" applyBorder="1" applyAlignment="1">
      <alignment horizontal="center" vertical="center"/>
    </xf>
    <xf numFmtId="0" fontId="22" fillId="0" borderId="5" xfId="1" applyNumberFormat="1" applyFont="1" applyBorder="1" applyAlignment="1">
      <alignment horizontal="center" vertical="center"/>
    </xf>
    <xf numFmtId="0" fontId="22" fillId="0" borderId="14" xfId="1" applyNumberFormat="1" applyFont="1" applyBorder="1" applyAlignment="1">
      <alignment horizontal="center" vertical="center"/>
    </xf>
    <xf numFmtId="0" fontId="22" fillId="0" borderId="22" xfId="1" applyNumberFormat="1" applyFont="1" applyBorder="1" applyAlignment="1">
      <alignment horizontal="center" vertical="center"/>
    </xf>
    <xf numFmtId="0" fontId="22" fillId="0" borderId="12" xfId="1"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11" xfId="0" applyFont="1" applyBorder="1" applyAlignment="1">
      <alignment horizontal="distributed" vertical="center" indent="3"/>
    </xf>
    <xf numFmtId="0" fontId="8" fillId="0" borderId="13"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4"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12" xfId="0" applyFont="1" applyBorder="1" applyAlignment="1">
      <alignment horizontal="distributed" vertical="center" indent="3"/>
    </xf>
    <xf numFmtId="0" fontId="22" fillId="0" borderId="10" xfId="0" applyNumberFormat="1" applyFont="1" applyBorder="1" applyAlignment="1">
      <alignment horizontal="center" vertical="center" shrinkToFit="1"/>
    </xf>
    <xf numFmtId="0" fontId="22" fillId="0" borderId="2"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13" fillId="0" borderId="10" xfId="0" applyFont="1" applyBorder="1" applyAlignment="1">
      <alignment horizontal="distributed" vertical="center" wrapText="1" indent="1"/>
    </xf>
    <xf numFmtId="0" fontId="13" fillId="0" borderId="2" xfId="0" applyFont="1" applyBorder="1" applyAlignment="1">
      <alignment horizontal="distributed" vertical="center" wrapText="1" indent="1"/>
    </xf>
    <xf numFmtId="0" fontId="13" fillId="0" borderId="11" xfId="0" applyFont="1" applyBorder="1" applyAlignment="1">
      <alignment horizontal="distributed" vertical="center" wrapText="1" indent="1"/>
    </xf>
    <xf numFmtId="0" fontId="13" fillId="0" borderId="13" xfId="0" applyFont="1" applyBorder="1" applyAlignment="1">
      <alignment horizontal="distributed" vertical="center" wrapText="1" indent="1"/>
    </xf>
    <xf numFmtId="0" fontId="13" fillId="0" borderId="0" xfId="0" applyFont="1" applyBorder="1" applyAlignment="1">
      <alignment horizontal="distributed" vertical="center" wrapText="1" indent="1"/>
    </xf>
    <xf numFmtId="0" fontId="13" fillId="0" borderId="1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12" xfId="0" applyFont="1" applyBorder="1" applyAlignment="1">
      <alignment horizontal="distributed" vertical="center" wrapText="1" indent="1"/>
    </xf>
    <xf numFmtId="0" fontId="14" fillId="0" borderId="0" xfId="0" applyFont="1" applyBorder="1" applyAlignment="1">
      <alignment vertical="center" wrapText="1"/>
    </xf>
    <xf numFmtId="0" fontId="13" fillId="0" borderId="39" xfId="0" applyFont="1" applyBorder="1" applyAlignment="1">
      <alignment horizontal="center" vertical="center"/>
    </xf>
    <xf numFmtId="0" fontId="10" fillId="4" borderId="1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1" xfId="0" applyFont="1" applyFill="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22" fillId="0" borderId="6" xfId="1" applyNumberFormat="1" applyFont="1" applyBorder="1" applyAlignment="1">
      <alignment horizontal="center" vertical="center"/>
    </xf>
    <xf numFmtId="0" fontId="22" fillId="0" borderId="20" xfId="1" applyNumberFormat="1" applyFont="1" applyBorder="1" applyAlignment="1">
      <alignment horizontal="center" vertical="center"/>
    </xf>
    <xf numFmtId="0" fontId="10" fillId="0" borderId="1" xfId="0" applyFont="1" applyBorder="1" applyAlignment="1">
      <alignment horizontal="center" vertical="center"/>
    </xf>
    <xf numFmtId="0" fontId="22" fillId="0" borderId="15" xfId="0" applyFont="1" applyBorder="1" applyAlignment="1">
      <alignment horizontal="center" vertical="center"/>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0" fontId="10" fillId="0" borderId="0" xfId="0" applyFont="1" applyBorder="1" applyAlignment="1">
      <alignment horizontal="distributed" vertical="center" indent="1"/>
    </xf>
    <xf numFmtId="49" fontId="22" fillId="0" borderId="10" xfId="0" applyNumberFormat="1" applyFont="1" applyBorder="1" applyAlignment="1">
      <alignment horizontal="center" vertical="center" shrinkToFit="1"/>
    </xf>
    <xf numFmtId="49" fontId="23" fillId="0" borderId="2" xfId="0" applyNumberFormat="1" applyFont="1" applyBorder="1" applyAlignment="1">
      <alignment horizontal="center" vertical="center" shrinkToFit="1"/>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8" xfId="0" applyFont="1" applyBorder="1" applyAlignment="1">
      <alignment horizontal="center" vertical="center"/>
    </xf>
    <xf numFmtId="9" fontId="22" fillId="0" borderId="5" xfId="0" applyNumberFormat="1" applyFont="1" applyBorder="1" applyAlignment="1">
      <alignment horizontal="center" vertical="center" wrapText="1"/>
    </xf>
    <xf numFmtId="9" fontId="22" fillId="0" borderId="6" xfId="0" applyNumberFormat="1" applyFont="1" applyBorder="1" applyAlignment="1">
      <alignment horizontal="center" vertical="center" wrapText="1"/>
    </xf>
    <xf numFmtId="9" fontId="22" fillId="0" borderId="22" xfId="0" applyNumberFormat="1" applyFont="1" applyBorder="1" applyAlignment="1">
      <alignment horizontal="center" vertical="center" wrapText="1"/>
    </xf>
    <xf numFmtId="9" fontId="22" fillId="0" borderId="20" xfId="0" applyNumberFormat="1" applyFont="1" applyBorder="1" applyAlignment="1">
      <alignment horizontal="center" vertical="center" wrapText="1"/>
    </xf>
    <xf numFmtId="0" fontId="22" fillId="0" borderId="13" xfId="0" applyNumberFormat="1" applyFont="1" applyBorder="1" applyAlignment="1">
      <alignment horizontal="center" vertical="center"/>
    </xf>
    <xf numFmtId="0" fontId="22" fillId="0" borderId="6"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20" xfId="0" applyNumberFormat="1" applyFont="1" applyBorder="1" applyAlignment="1">
      <alignment horizontal="center" vertical="center"/>
    </xf>
    <xf numFmtId="49" fontId="22" fillId="0" borderId="5" xfId="0" applyNumberFormat="1" applyFont="1" applyBorder="1" applyAlignment="1">
      <alignment horizontal="center" vertical="center"/>
    </xf>
    <xf numFmtId="0" fontId="22" fillId="0" borderId="22" xfId="0" applyNumberFormat="1" applyFont="1" applyBorder="1" applyAlignment="1">
      <alignment horizontal="center" vertical="center"/>
    </xf>
    <xf numFmtId="0" fontId="11" fillId="0" borderId="0" xfId="0" applyFont="1" applyBorder="1" applyAlignment="1">
      <alignment horizontal="center" vertical="center" wrapText="1"/>
    </xf>
    <xf numFmtId="0" fontId="10" fillId="0" borderId="39"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10" fillId="0" borderId="0" xfId="0" applyFont="1" applyBorder="1" applyAlignment="1">
      <alignment horizontal="left" vertical="center" wrapText="1"/>
    </xf>
    <xf numFmtId="0" fontId="11" fillId="0" borderId="97" xfId="0" applyFont="1" applyBorder="1" applyAlignment="1">
      <alignment horizontal="center" vertical="center"/>
    </xf>
    <xf numFmtId="38" fontId="22" fillId="0" borderId="13"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4" xfId="0" applyNumberFormat="1" applyFont="1" applyBorder="1" applyAlignment="1">
      <alignment horizontal="center" vertical="center"/>
    </xf>
    <xf numFmtId="0" fontId="22" fillId="0" borderId="4" xfId="0" applyNumberFormat="1" applyFont="1" applyBorder="1" applyAlignment="1">
      <alignment horizontal="center" vertical="center"/>
    </xf>
    <xf numFmtId="0" fontId="22" fillId="0" borderId="12" xfId="0" applyNumberFormat="1" applyFont="1" applyBorder="1" applyAlignment="1">
      <alignment horizontal="center" vertical="center"/>
    </xf>
    <xf numFmtId="49" fontId="22" fillId="0" borderId="13" xfId="0" applyNumberFormat="1" applyFont="1" applyBorder="1" applyAlignment="1">
      <alignment horizontal="center" vertical="center" shrinkToFit="1"/>
    </xf>
    <xf numFmtId="38" fontId="22" fillId="0" borderId="13" xfId="0" applyNumberFormat="1"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11" fillId="0" borderId="2" xfId="0" applyFont="1" applyBorder="1" applyAlignment="1">
      <alignment horizontal="right" vertical="center"/>
    </xf>
    <xf numFmtId="0" fontId="32" fillId="6" borderId="0" xfId="0" applyFont="1" applyFill="1" applyAlignment="1">
      <alignment horizontal="center" vertical="center"/>
    </xf>
    <xf numFmtId="0" fontId="22" fillId="0" borderId="0" xfId="0" applyFont="1" applyFill="1" applyBorder="1" applyAlignment="1">
      <alignment horizontal="left" vertical="center" wrapText="1" shrinkToFit="1"/>
    </xf>
    <xf numFmtId="0" fontId="22" fillId="0" borderId="0" xfId="0" applyFont="1" applyFill="1" applyBorder="1" applyAlignment="1">
      <alignment horizontal="left" vertical="center" shrinkToFit="1"/>
    </xf>
    <xf numFmtId="0" fontId="35" fillId="0" borderId="0" xfId="0" applyFont="1" applyBorder="1" applyAlignment="1">
      <alignment horizontal="left" vertical="center" wrapText="1" shrinkToFit="1"/>
    </xf>
    <xf numFmtId="0" fontId="34" fillId="0" borderId="0" xfId="0" applyFont="1" applyBorder="1" applyAlignment="1">
      <alignment horizontal="left" vertical="center" wrapText="1" shrinkToFit="1"/>
    </xf>
    <xf numFmtId="0" fontId="34" fillId="0" borderId="0" xfId="0" applyFont="1" applyBorder="1" applyAlignment="1">
      <alignment horizontal="left" vertical="center" shrinkToFit="1"/>
    </xf>
    <xf numFmtId="0" fontId="34" fillId="0" borderId="0" xfId="0" applyFont="1" applyFill="1" applyBorder="1" applyAlignment="1">
      <alignment horizontal="left" vertical="center" shrinkToFit="1"/>
    </xf>
    <xf numFmtId="0" fontId="34" fillId="0" borderId="0" xfId="0" applyFont="1" applyFill="1" applyBorder="1" applyAlignment="1">
      <alignment horizontal="left" vertical="center"/>
    </xf>
    <xf numFmtId="0" fontId="37" fillId="0" borderId="0" xfId="0" applyFont="1" applyBorder="1" applyAlignment="1">
      <alignment horizontal="left" vertical="center" wrapText="1" shrinkToFit="1"/>
    </xf>
    <xf numFmtId="0" fontId="38" fillId="0" borderId="0" xfId="0" applyFont="1" applyBorder="1" applyAlignment="1">
      <alignment horizontal="left" vertical="center" shrinkToFit="1"/>
    </xf>
  </cellXfs>
  <cellStyles count="4">
    <cellStyle name="ハイパーリンク" xfId="3" builtinId="8"/>
    <cellStyle name="桁区切り" xfId="2" builtinId="6"/>
    <cellStyle name="標準" xfId="0" builtinId="0"/>
    <cellStyle name="標準 2" xfId="1" xr:uid="{00000000-0005-0000-0000-00000300000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patternType="solid">
          <fgColor auto="1"/>
          <bgColor rgb="FF00B050"/>
        </patternFill>
      </fill>
    </dxf>
    <dxf>
      <font>
        <color theme="0"/>
      </font>
      <fill>
        <patternFill patternType="solid">
          <fgColor auto="1"/>
          <bgColor rgb="FF00B050"/>
        </patternFill>
      </fill>
    </dxf>
    <dxf>
      <font>
        <color theme="0"/>
      </font>
      <fill>
        <patternFill patternType="solid">
          <fgColor auto="1"/>
          <bgColor rgb="FF00B05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ECFF"/>
      <color rgb="FFFF9999"/>
      <color rgb="FFCDFFBD"/>
      <color rgb="FFFFFF99"/>
      <color rgb="FFFFE5FE"/>
      <color rgb="FFFFCCFF"/>
      <color rgb="FF66FF33"/>
      <color rgb="FF33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27</xdr:col>
      <xdr:colOff>45720</xdr:colOff>
      <xdr:row>0</xdr:row>
      <xdr:rowOff>251460</xdr:rowOff>
    </xdr:from>
    <xdr:to>
      <xdr:col>46</xdr:col>
      <xdr:colOff>190500</xdr:colOff>
      <xdr:row>7</xdr:row>
      <xdr:rowOff>358140</xdr:rowOff>
    </xdr:to>
    <xdr:sp macro="" textlink="">
      <xdr:nvSpPr>
        <xdr:cNvPr id="3" name="テキスト ボックス 2">
          <a:extLst>
            <a:ext uri="{FF2B5EF4-FFF2-40B4-BE49-F238E27FC236}">
              <a16:creationId xmlns:a16="http://schemas.microsoft.com/office/drawing/2014/main" id="{41D05290-C221-4C06-B05B-20E3D76D2045}"/>
            </a:ext>
          </a:extLst>
        </xdr:cNvPr>
        <xdr:cNvSpPr txBox="1"/>
      </xdr:nvSpPr>
      <xdr:spPr>
        <a:xfrm>
          <a:off x="7040880" y="251460"/>
          <a:ext cx="6469380" cy="1859280"/>
        </a:xfrm>
        <a:prstGeom prst="horizontalScroll">
          <a:avLst>
            <a:gd name="adj" fmla="val 8183"/>
          </a:avLst>
        </a:prstGeom>
        <a:solidFill>
          <a:srgbClr val="DAEEF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tlCol="0" anchor="ctr"/>
        <a:lstStyle/>
        <a:p>
          <a:pPr algn="l"/>
          <a:r>
            <a:rPr kumimoji="1" lang="ja-JP" altLang="en-US" sz="1800"/>
            <a:t>令和７年度の新規申込・積立額変更の提出〆切は</a:t>
          </a:r>
          <a:endParaRPr kumimoji="1" lang="en-US" altLang="ja-JP" sz="1800"/>
        </a:p>
        <a:p>
          <a:pPr algn="l"/>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令和</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6</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2</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日（月） 福利課必着</a:t>
          </a:r>
          <a:r>
            <a:rPr kumimoji="1" lang="ja-JP" altLang="en-US" sz="1400" u="none"/>
            <a:t>です。</a:t>
          </a:r>
          <a:endParaRPr kumimoji="1" lang="en-US" altLang="ja-JP" sz="1400" u="none"/>
        </a:p>
        <a:p>
          <a:pPr algn="l"/>
          <a:r>
            <a:rPr kumimoji="1" lang="ja-JP" altLang="en-US" sz="1600"/>
            <a:t>これ以降に到着したものは受付できませんので、</a:t>
          </a:r>
          <a:endParaRPr kumimoji="1" lang="en-US" altLang="ja-JP" sz="1600"/>
        </a:p>
        <a:p>
          <a:pPr algn="l"/>
          <a:r>
            <a:rPr kumimoji="1" lang="ja-JP" altLang="en-US" sz="1600"/>
            <a:t>逓送・郵送に</a:t>
          </a:r>
          <a:r>
            <a:rPr lang="ja-JP" altLang="en-US" sz="1600"/>
            <a:t>かかる日数も考慮のうえ、</a:t>
          </a:r>
          <a:r>
            <a:rPr kumimoji="1" lang="ja-JP" altLang="en-US" sz="1600"/>
            <a:t>余裕をもってご申請ください。</a:t>
          </a:r>
        </a:p>
      </xdr:txBody>
    </xdr:sp>
    <xdr:clientData/>
  </xdr:twoCellAnchor>
  <xdr:twoCellAnchor>
    <xdr:from>
      <xdr:col>3</xdr:col>
      <xdr:colOff>106680</xdr:colOff>
      <xdr:row>29</xdr:row>
      <xdr:rowOff>121920</xdr:rowOff>
    </xdr:from>
    <xdr:to>
      <xdr:col>28</xdr:col>
      <xdr:colOff>99060</xdr:colOff>
      <xdr:row>46</xdr:row>
      <xdr:rowOff>38100</xdr:rowOff>
    </xdr:to>
    <xdr:sp macro="" textlink="">
      <xdr:nvSpPr>
        <xdr:cNvPr id="4" name="テキスト ボックス 3">
          <a:extLst>
            <a:ext uri="{FF2B5EF4-FFF2-40B4-BE49-F238E27FC236}">
              <a16:creationId xmlns:a16="http://schemas.microsoft.com/office/drawing/2014/main" id="{689D88C7-D411-4C8B-8B11-377762AA2B88}"/>
            </a:ext>
          </a:extLst>
        </xdr:cNvPr>
        <xdr:cNvSpPr txBox="1"/>
      </xdr:nvSpPr>
      <xdr:spPr>
        <a:xfrm>
          <a:off x="883920" y="7528560"/>
          <a:ext cx="6469380" cy="1859280"/>
        </a:xfrm>
        <a:prstGeom prst="horizontalScroll">
          <a:avLst>
            <a:gd name="adj" fmla="val 8183"/>
          </a:avLst>
        </a:prstGeom>
        <a:solidFill>
          <a:srgbClr val="DAEEF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tlCol="0" anchor="ctr"/>
        <a:lstStyle/>
        <a:p>
          <a:pPr algn="l"/>
          <a:r>
            <a:rPr kumimoji="1" lang="ja-JP" altLang="en-US" sz="1800"/>
            <a:t>令和７年度の新規申込・積立額変更の提出〆切は</a:t>
          </a:r>
          <a:endParaRPr kumimoji="1" lang="en-US" altLang="ja-JP" sz="1800"/>
        </a:p>
        <a:p>
          <a:pPr algn="l"/>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令和</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6</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2</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日（月） 福利課必着</a:t>
          </a:r>
          <a:r>
            <a:rPr kumimoji="1" lang="ja-JP" altLang="en-US" sz="1400" u="none"/>
            <a:t>です。</a:t>
          </a:r>
          <a:endParaRPr kumimoji="1" lang="en-US" altLang="ja-JP" sz="1400" u="none"/>
        </a:p>
        <a:p>
          <a:pPr algn="l"/>
          <a:r>
            <a:rPr kumimoji="1" lang="ja-JP" altLang="en-US" sz="1600"/>
            <a:t>これ以降に到着したものは受付できませんので、</a:t>
          </a:r>
          <a:endParaRPr kumimoji="1" lang="en-US" altLang="ja-JP" sz="1600"/>
        </a:p>
        <a:p>
          <a:pPr algn="l"/>
          <a:r>
            <a:rPr kumimoji="1" lang="ja-JP" altLang="en-US" sz="1600"/>
            <a:t>逓送・郵送に</a:t>
          </a:r>
          <a:r>
            <a:rPr lang="ja-JP" altLang="en-US" sz="1600"/>
            <a:t>かかる日数も考慮のうえ、</a:t>
          </a:r>
          <a:r>
            <a:rPr kumimoji="1" lang="ja-JP" altLang="en-US" sz="1600"/>
            <a:t>余裕をもってご申請ください。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55417</xdr:colOff>
      <xdr:row>3</xdr:row>
      <xdr:rowOff>55418</xdr:rowOff>
    </xdr:from>
    <xdr:to>
      <xdr:col>9</xdr:col>
      <xdr:colOff>217268</xdr:colOff>
      <xdr:row>4</xdr:row>
      <xdr:rowOff>179220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960542" y="636443"/>
          <a:ext cx="590476" cy="180952"/>
        </a:xfrm>
        <a:prstGeom prst="rect">
          <a:avLst/>
        </a:prstGeom>
      </xdr:spPr>
    </xdr:pic>
    <xdr:clientData/>
  </xdr:twoCellAnchor>
  <xdr:twoCellAnchor editAs="oneCell">
    <xdr:from>
      <xdr:col>8</xdr:col>
      <xdr:colOff>110061</xdr:colOff>
      <xdr:row>5</xdr:row>
      <xdr:rowOff>25054</xdr:rowOff>
    </xdr:from>
    <xdr:to>
      <xdr:col>9</xdr:col>
      <xdr:colOff>195722</xdr:colOff>
      <xdr:row>6</xdr:row>
      <xdr:rowOff>25030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731341" y="1107094"/>
          <a:ext cx="474281" cy="1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62588</xdr:colOff>
      <xdr:row>13</xdr:row>
      <xdr:rowOff>13606</xdr:rowOff>
    </xdr:from>
    <xdr:to>
      <xdr:col>44</xdr:col>
      <xdr:colOff>66675</xdr:colOff>
      <xdr:row>15</xdr:row>
      <xdr:rowOff>104775</xdr:rowOff>
    </xdr:to>
    <xdr:sp macro="" textlink="">
      <xdr:nvSpPr>
        <xdr:cNvPr id="9006" name="AutoShape 21">
          <a:extLst>
            <a:ext uri="{FF2B5EF4-FFF2-40B4-BE49-F238E27FC236}">
              <a16:creationId xmlns:a16="http://schemas.microsoft.com/office/drawing/2014/main" id="{00000000-0008-0000-0500-00002E230000}"/>
            </a:ext>
          </a:extLst>
        </xdr:cNvPr>
        <xdr:cNvSpPr>
          <a:spLocks noChangeArrowheads="1"/>
        </xdr:cNvSpPr>
      </xdr:nvSpPr>
      <xdr:spPr bwMode="auto">
        <a:xfrm>
          <a:off x="2662913" y="1623331"/>
          <a:ext cx="2852062" cy="3388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12</xdr:colOff>
      <xdr:row>0</xdr:row>
      <xdr:rowOff>114302</xdr:rowOff>
    </xdr:from>
    <xdr:to>
      <xdr:col>11</xdr:col>
      <xdr:colOff>34019</xdr:colOff>
      <xdr:row>4</xdr:row>
      <xdr:rowOff>6694</xdr:rowOff>
    </xdr:to>
    <xdr:pic>
      <xdr:nvPicPr>
        <xdr:cNvPr id="62" name="図 6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37" y="11430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114312</xdr:colOff>
      <xdr:row>90</xdr:row>
      <xdr:rowOff>114302</xdr:rowOff>
    </xdr:from>
    <xdr:ext cx="1258650" cy="383610"/>
    <xdr:pic>
      <xdr:nvPicPr>
        <xdr:cNvPr id="84" name="図 83">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12" y="11134727"/>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62588</xdr:colOff>
      <xdr:row>163</xdr:row>
      <xdr:rowOff>13606</xdr:rowOff>
    </xdr:from>
    <xdr:to>
      <xdr:col>44</xdr:col>
      <xdr:colOff>66675</xdr:colOff>
      <xdr:row>165</xdr:row>
      <xdr:rowOff>104775</xdr:rowOff>
    </xdr:to>
    <xdr:sp macro="" textlink="">
      <xdr:nvSpPr>
        <xdr:cNvPr id="47" name="AutoShape 21">
          <a:extLst>
            <a:ext uri="{FF2B5EF4-FFF2-40B4-BE49-F238E27FC236}">
              <a16:creationId xmlns:a16="http://schemas.microsoft.com/office/drawing/2014/main" id="{00000000-0008-0000-0500-00002F000000}"/>
            </a:ext>
          </a:extLst>
        </xdr:cNvPr>
        <xdr:cNvSpPr>
          <a:spLocks noChangeArrowheads="1"/>
        </xdr:cNvSpPr>
      </xdr:nvSpPr>
      <xdr:spPr bwMode="auto">
        <a:xfrm>
          <a:off x="2651147" y="1616047"/>
          <a:ext cx="2839175" cy="337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150</xdr:row>
      <xdr:rowOff>114302</xdr:rowOff>
    </xdr:from>
    <xdr:ext cx="1266654" cy="385451"/>
    <xdr:pic>
      <xdr:nvPicPr>
        <xdr:cNvPr id="48" name="図 47">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277" y="114302"/>
          <a:ext cx="1266654" cy="3854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62588</xdr:colOff>
      <xdr:row>253</xdr:row>
      <xdr:rowOff>13606</xdr:rowOff>
    </xdr:from>
    <xdr:to>
      <xdr:col>44</xdr:col>
      <xdr:colOff>66675</xdr:colOff>
      <xdr:row>255</xdr:row>
      <xdr:rowOff>104775</xdr:rowOff>
    </xdr:to>
    <xdr:sp macro="" textlink="">
      <xdr:nvSpPr>
        <xdr:cNvPr id="49" name="AutoShape 21">
          <a:extLst>
            <a:ext uri="{FF2B5EF4-FFF2-40B4-BE49-F238E27FC236}">
              <a16:creationId xmlns:a16="http://schemas.microsoft.com/office/drawing/2014/main" id="{00000000-0008-0000-0500-000031000000}"/>
            </a:ext>
          </a:extLst>
        </xdr:cNvPr>
        <xdr:cNvSpPr>
          <a:spLocks noChangeArrowheads="1"/>
        </xdr:cNvSpPr>
      </xdr:nvSpPr>
      <xdr:spPr bwMode="auto">
        <a:xfrm>
          <a:off x="2651147" y="19859224"/>
          <a:ext cx="2839175" cy="3376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240</xdr:row>
      <xdr:rowOff>114302</xdr:rowOff>
    </xdr:from>
    <xdr:ext cx="1266654" cy="385451"/>
    <xdr:pic>
      <xdr:nvPicPr>
        <xdr:cNvPr id="50" name="図 49">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277" y="18357478"/>
          <a:ext cx="1266654" cy="3854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25412</xdr:colOff>
      <xdr:row>335</xdr:row>
      <xdr:rowOff>65090</xdr:rowOff>
    </xdr:from>
    <xdr:ext cx="1272257" cy="387692"/>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4475" y="39951028"/>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342</xdr:row>
      <xdr:rowOff>0</xdr:rowOff>
    </xdr:from>
    <xdr:to>
      <xdr:col>61</xdr:col>
      <xdr:colOff>119061</xdr:colOff>
      <xdr:row>352</xdr:row>
      <xdr:rowOff>79375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19063" y="40719375"/>
          <a:ext cx="7262811" cy="1270000"/>
        </a:xfrm>
        <a:prstGeom prst="roundRect">
          <a:avLst/>
        </a:prstGeom>
        <a:solidFill>
          <a:schemeClr val="accent5">
            <a:lumMod val="20000"/>
            <a:lumOff val="80000"/>
          </a:schemeClr>
        </a:solidFill>
        <a:ln w="9525" cap="flat" cmpd="sng" algn="ctr">
          <a:solidFill>
            <a:schemeClr val="accent5">
              <a:lumMod val="20000"/>
              <a:lumOff val="80000"/>
            </a:schemeClr>
          </a:solidFill>
          <a:prstDash val="solid"/>
          <a:round/>
          <a:headEnd type="none" w="med" len="med"/>
          <a:tailEnd type="none" w="med" len="med"/>
        </a:ln>
        <a:effectLst/>
      </xdr:spPr>
      <xdr:style>
        <a:lnRef idx="0">
          <a:scrgbClr r="0" g="0" b="0"/>
        </a:lnRef>
        <a:fillRef idx="1001">
          <a:schemeClr val="lt1"/>
        </a:fillRef>
        <a:effectRef idx="0">
          <a:scrgbClr r="0" g="0" b="0"/>
        </a:effectRef>
        <a:fontRef idx="major"/>
      </xdr:style>
      <xdr:txBody>
        <a:bodyPr vertOverflow="clip" horzOverflow="clip" wrap="square" lIns="18288" tIns="0" rIns="0" bIns="0" rtlCol="0" anchor="ctr" upright="1"/>
        <a:lstStyle/>
        <a:p>
          <a:pPr algn="l"/>
          <a:r>
            <a:rPr kumimoji="1" lang="ja-JP" altLang="en-US" sz="1100"/>
            <a:t>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財形の新規申込</a:t>
          </a:r>
          <a:r>
            <a:rPr kumimoji="1" lang="ja-JP" altLang="en-US" sz="1400">
              <a:latin typeface="Meiryo UI" panose="020B0604030504040204" pitchFamily="50" charset="-128"/>
              <a:ea typeface="Meiryo UI" panose="020B0604030504040204" pitchFamily="50" charset="-128"/>
            </a:rPr>
            <a:t>は、年に一度、５月</a:t>
          </a:r>
          <a:r>
            <a:rPr kumimoji="1" lang="en-US" altLang="ja-JP" sz="1400">
              <a:latin typeface="Meiryo UI" panose="020B0604030504040204" pitchFamily="50" charset="-128"/>
              <a:ea typeface="Meiryo UI" panose="020B0604030504040204" pitchFamily="50" charset="-128"/>
            </a:rPr>
            <a:t>15</a:t>
          </a:r>
          <a:r>
            <a:rPr kumimoji="1" lang="ja-JP" altLang="en-US" sz="1400">
              <a:latin typeface="Meiryo UI" panose="020B0604030504040204" pitchFamily="50" charset="-128"/>
              <a:ea typeface="Meiryo UI" panose="020B0604030504040204" pitchFamily="50" charset="-128"/>
            </a:rPr>
            <a:t>日～</a:t>
          </a:r>
          <a:r>
            <a:rPr kumimoji="1" lang="en-US" altLang="ja-JP" sz="1400">
              <a:latin typeface="Meiryo UI" panose="020B0604030504040204" pitchFamily="50" charset="-128"/>
              <a:ea typeface="Meiryo UI" panose="020B0604030504040204" pitchFamily="50" charset="-128"/>
            </a:rPr>
            <a:t>28</a:t>
          </a:r>
          <a:r>
            <a:rPr kumimoji="1" lang="ja-JP" altLang="en-US" sz="1400">
              <a:latin typeface="Meiryo UI" panose="020B0604030504040204" pitchFamily="50" charset="-128"/>
              <a:ea typeface="Meiryo UI" panose="020B0604030504040204" pitchFamily="50" charset="-128"/>
            </a:rPr>
            <a:t>日のみ 申請可能です。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下記提出期限までに不備の無い状態で書類を提出いただく必要があります。</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baseline="0">
              <a:latin typeface="Meiryo UI" panose="020B0604030504040204" pitchFamily="50" charset="-128"/>
              <a:ea typeface="Meiryo UI" panose="020B0604030504040204" pitchFamily="50" charset="-128"/>
            </a:rPr>
            <a:t>      </a:t>
          </a:r>
          <a:r>
            <a:rPr kumimoji="1" lang="ja-JP" altLang="en-US" sz="1400">
              <a:latin typeface="Meiryo UI" panose="020B0604030504040204" pitchFamily="50" charset="-128"/>
              <a:ea typeface="Meiryo UI" panose="020B0604030504040204" pitchFamily="50" charset="-128"/>
            </a:rPr>
            <a:t>書類の記載事項を十分確認のうえ、「</a:t>
          </a:r>
          <a:r>
            <a:rPr kumimoji="1" lang="ja-JP" altLang="en-US" sz="1400" b="1">
              <a:latin typeface="Meiryo UI" panose="020B0604030504040204" pitchFamily="50" charset="-128"/>
              <a:ea typeface="Meiryo UI" panose="020B0604030504040204" pitchFamily="50" charset="-128"/>
            </a:rPr>
            <a:t>金融機関用</a:t>
          </a:r>
          <a:r>
            <a:rPr kumimoji="1" lang="ja-JP" altLang="en-US" sz="1400">
              <a:latin typeface="Meiryo UI" panose="020B0604030504040204" pitchFamily="50" charset="-128"/>
              <a:ea typeface="Meiryo UI" panose="020B0604030504040204" pitchFamily="50" charset="-128"/>
            </a:rPr>
            <a:t>」と「</a:t>
          </a:r>
          <a:r>
            <a:rPr kumimoji="1" lang="ja-JP" altLang="en-US" sz="1400" b="1">
              <a:latin typeface="Meiryo UI" panose="020B0604030504040204" pitchFamily="50" charset="-128"/>
              <a:ea typeface="Meiryo UI" panose="020B0604030504040204" pitchFamily="50" charset="-128"/>
            </a:rPr>
            <a:t>電算報告用</a:t>
          </a:r>
          <a:r>
            <a:rPr kumimoji="1" lang="ja-JP" altLang="en-US" sz="1400">
              <a:latin typeface="Meiryo UI" panose="020B0604030504040204" pitchFamily="50" charset="-128"/>
              <a:ea typeface="Meiryo UI" panose="020B0604030504040204" pitchFamily="50" charset="-128"/>
            </a:rPr>
            <a:t>」を提出ください。 </a:t>
          </a:r>
        </a:p>
      </xdr:txBody>
    </xdr:sp>
    <xdr:clientData/>
  </xdr:twoCellAnchor>
  <xdr:twoCellAnchor>
    <xdr:from>
      <xdr:col>4</xdr:col>
      <xdr:colOff>25004</xdr:colOff>
      <xdr:row>381</xdr:row>
      <xdr:rowOff>0</xdr:rowOff>
    </xdr:from>
    <xdr:to>
      <xdr:col>7</xdr:col>
      <xdr:colOff>15478</xdr:colOff>
      <xdr:row>384</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501254" y="44836953"/>
          <a:ext cx="347662" cy="30678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19447</xdr:colOff>
      <xdr:row>391</xdr:row>
      <xdr:rowOff>38893</xdr:rowOff>
    </xdr:from>
    <xdr:to>
      <xdr:col>7</xdr:col>
      <xdr:colOff>9921</xdr:colOff>
      <xdr:row>393</xdr:row>
      <xdr:rowOff>107553</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495697" y="45917643"/>
          <a:ext cx="347662" cy="30678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32940</xdr:colOff>
      <xdr:row>402</xdr:row>
      <xdr:rowOff>12699</xdr:rowOff>
    </xdr:from>
    <xdr:to>
      <xdr:col>7</xdr:col>
      <xdr:colOff>23414</xdr:colOff>
      <xdr:row>405</xdr:row>
      <xdr:rowOff>21828</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509190" y="47032465"/>
          <a:ext cx="347662" cy="30678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19447</xdr:colOff>
      <xdr:row>371</xdr:row>
      <xdr:rowOff>58738</xdr:rowOff>
    </xdr:from>
    <xdr:to>
      <xdr:col>7</xdr:col>
      <xdr:colOff>9921</xdr:colOff>
      <xdr:row>374</xdr:row>
      <xdr:rowOff>67866</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95697" y="43843972"/>
          <a:ext cx="347662" cy="30678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9525</xdr:colOff>
      <xdr:row>363</xdr:row>
      <xdr:rowOff>48816</xdr:rowOff>
    </xdr:from>
    <xdr:to>
      <xdr:col>7</xdr:col>
      <xdr:colOff>-1</xdr:colOff>
      <xdr:row>366</xdr:row>
      <xdr:rowOff>87710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85775" y="42970847"/>
          <a:ext cx="347662" cy="30678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23019</xdr:colOff>
      <xdr:row>354</xdr:row>
      <xdr:rowOff>82154</xdr:rowOff>
    </xdr:from>
    <xdr:to>
      <xdr:col>7</xdr:col>
      <xdr:colOff>13493</xdr:colOff>
      <xdr:row>358</xdr:row>
      <xdr:rowOff>31752</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bwMode="auto">
        <a:xfrm>
          <a:off x="499269" y="42101295"/>
          <a:ext cx="347662" cy="306785"/>
        </a:xfrm>
        <a:prstGeom prst="rect">
          <a:avLst/>
        </a:prstGeom>
        <a:solidFill>
          <a:srgbClr xmlns:mc="http://schemas.openxmlformats.org/markup-compatibility/2006" xmlns:a14="http://schemas.microsoft.com/office/drawing/2010/main" val="FFFFFF" mc:Ignorable="a14" a14:legacySpreadsheetColorIndex="65">
            <a:alpha val="0"/>
          </a:srgbClr>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alpha val="0"/>
          </a:srgbClr>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43"/>
  <sheetViews>
    <sheetView showGridLines="0" showRowColHeaders="0" tabSelected="1" zoomScaleNormal="100" workbookViewId="0">
      <selection activeCell="H10" sqref="H10:P10"/>
    </sheetView>
  </sheetViews>
  <sheetFormatPr defaultColWidth="3.6640625" defaultRowHeight="15"/>
  <cols>
    <col min="1" max="32" width="3.77734375" style="225" customWidth="1"/>
    <col min="33" max="38" width="7.33203125" style="225" customWidth="1"/>
    <col min="39" max="42" width="3.6640625" style="225"/>
    <col min="43" max="43" width="3.6640625" style="225" customWidth="1"/>
    <col min="44" max="16384" width="3.6640625" style="225"/>
  </cols>
  <sheetData>
    <row r="1" spans="1:50" ht="36" customHeight="1">
      <c r="A1" s="328" t="s">
        <v>1251</v>
      </c>
      <c r="B1" s="328"/>
      <c r="C1" s="328"/>
      <c r="D1" s="328"/>
      <c r="E1" s="328"/>
      <c r="F1" s="328"/>
      <c r="G1" s="328"/>
      <c r="H1" s="328"/>
      <c r="I1" s="328"/>
      <c r="J1" s="328"/>
      <c r="K1" s="328"/>
      <c r="L1" s="328"/>
      <c r="M1" s="328"/>
      <c r="N1" s="328"/>
      <c r="O1" s="328"/>
      <c r="P1" s="327" t="s">
        <v>1250</v>
      </c>
      <c r="Q1" s="327"/>
      <c r="R1" s="327"/>
      <c r="S1" s="327"/>
      <c r="T1" s="327"/>
      <c r="U1" s="327"/>
      <c r="V1" s="327"/>
      <c r="W1" s="327"/>
      <c r="X1" s="327"/>
      <c r="Y1" s="327"/>
      <c r="Z1" s="327"/>
      <c r="AA1" s="327"/>
      <c r="AB1" s="327"/>
      <c r="AC1" s="327"/>
      <c r="AD1" s="327"/>
      <c r="AE1" s="327"/>
      <c r="AF1" s="327"/>
      <c r="AG1" s="316"/>
      <c r="AH1" s="316"/>
      <c r="AI1" s="316"/>
    </row>
    <row r="2" spans="1:50" s="226" customFormat="1" ht="24" customHeight="1">
      <c r="A2" s="225"/>
      <c r="B2" s="315" t="s">
        <v>1246</v>
      </c>
      <c r="C2" s="326" t="s">
        <v>1247</v>
      </c>
      <c r="D2" s="326"/>
      <c r="E2" s="326"/>
      <c r="F2" s="326"/>
      <c r="G2" s="326"/>
      <c r="H2" s="326"/>
      <c r="I2" s="326"/>
      <c r="J2" s="326"/>
      <c r="K2" s="326"/>
      <c r="L2" s="326"/>
      <c r="M2" s="326"/>
      <c r="N2" s="326"/>
      <c r="O2" s="326"/>
      <c r="P2" s="326"/>
      <c r="Q2" s="326"/>
      <c r="R2" s="326"/>
      <c r="S2" s="326"/>
      <c r="T2" s="326"/>
      <c r="U2" s="326"/>
      <c r="V2" s="326"/>
      <c r="W2" s="326"/>
      <c r="X2" s="326"/>
      <c r="Y2" s="326"/>
      <c r="Z2" s="326"/>
      <c r="AA2" s="325"/>
      <c r="AB2" s="325"/>
      <c r="AC2" s="325"/>
      <c r="AD2" s="325"/>
      <c r="AE2" s="325"/>
      <c r="AF2" s="325"/>
    </row>
    <row r="3" spans="1:50" s="226" customFormat="1" ht="24" customHeight="1">
      <c r="A3" s="225"/>
      <c r="B3" s="315" t="s">
        <v>1246</v>
      </c>
      <c r="C3" s="355" t="s">
        <v>1248</v>
      </c>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4" spans="1:50" s="226" customFormat="1" ht="24" customHeight="1">
      <c r="A4" s="225"/>
      <c r="B4" s="315" t="s">
        <v>1246</v>
      </c>
      <c r="C4" s="355" t="s">
        <v>1249</v>
      </c>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row>
    <row r="5" spans="1:50" ht="6" customHeight="1" thickBo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227"/>
      <c r="AC5" s="227"/>
      <c r="AD5" s="227"/>
      <c r="AE5" s="227"/>
      <c r="AF5" s="227"/>
    </row>
    <row r="6" spans="1:50" ht="18" customHeight="1" thickBot="1">
      <c r="B6" s="249" t="s">
        <v>76</v>
      </c>
      <c r="C6" s="228"/>
      <c r="D6" s="225" t="s">
        <v>1185</v>
      </c>
      <c r="G6" s="229"/>
      <c r="H6" s="225" t="s">
        <v>1053</v>
      </c>
      <c r="I6" s="230"/>
      <c r="W6" s="230"/>
      <c r="X6" s="231"/>
      <c r="Y6" s="231"/>
      <c r="Z6" s="231"/>
      <c r="AA6" s="231"/>
    </row>
    <row r="7" spans="1:50" ht="6" customHeight="1"/>
    <row r="8" spans="1:50" ht="30" customHeight="1">
      <c r="A8" s="353" t="s">
        <v>1179</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row>
    <row r="9" spans="1:50" ht="15" customHeight="1" thickBot="1">
      <c r="A9" s="232"/>
      <c r="B9" s="356" t="s">
        <v>77</v>
      </c>
      <c r="C9" s="357"/>
      <c r="D9" s="357"/>
      <c r="E9" s="357"/>
      <c r="F9" s="357"/>
      <c r="G9" s="358"/>
      <c r="H9" s="359" t="s">
        <v>78</v>
      </c>
      <c r="I9" s="360"/>
      <c r="J9" s="360"/>
      <c r="K9" s="360"/>
      <c r="L9" s="360"/>
      <c r="M9" s="360"/>
      <c r="N9" s="360"/>
      <c r="O9" s="360"/>
      <c r="P9" s="361"/>
      <c r="Q9" s="359" t="s">
        <v>79</v>
      </c>
      <c r="R9" s="360"/>
      <c r="S9" s="360"/>
      <c r="T9" s="360"/>
      <c r="U9" s="360"/>
      <c r="V9" s="360"/>
      <c r="W9" s="360"/>
      <c r="X9" s="360"/>
      <c r="Y9" s="360"/>
      <c r="Z9" s="360"/>
      <c r="AA9" s="360"/>
      <c r="AB9" s="360"/>
      <c r="AC9" s="360"/>
      <c r="AD9" s="360"/>
      <c r="AE9" s="360"/>
      <c r="AF9" s="361"/>
    </row>
    <row r="10" spans="1:50" ht="22.05" customHeight="1" thickBot="1">
      <c r="A10" s="335"/>
      <c r="B10" s="329" t="s">
        <v>19</v>
      </c>
      <c r="C10" s="330"/>
      <c r="D10" s="330"/>
      <c r="E10" s="330"/>
      <c r="F10" s="330"/>
      <c r="G10" s="331"/>
      <c r="H10" s="368"/>
      <c r="I10" s="369"/>
      <c r="J10" s="369"/>
      <c r="K10" s="369"/>
      <c r="L10" s="369"/>
      <c r="M10" s="369"/>
      <c r="N10" s="369"/>
      <c r="O10" s="369"/>
      <c r="P10" s="370"/>
      <c r="Q10" s="346"/>
      <c r="R10" s="347"/>
      <c r="S10" s="347"/>
      <c r="T10" s="347"/>
      <c r="U10" s="347"/>
      <c r="V10" s="348"/>
      <c r="W10" s="349" t="s">
        <v>1244</v>
      </c>
      <c r="X10" s="350"/>
      <c r="Y10" s="350"/>
      <c r="Z10" s="350"/>
      <c r="AA10" s="350"/>
      <c r="AB10" s="350"/>
      <c r="AC10" s="351" t="s">
        <v>1180</v>
      </c>
      <c r="AD10" s="351"/>
      <c r="AE10" s="351"/>
      <c r="AF10" s="352"/>
      <c r="AJ10" s="233"/>
      <c r="AK10" s="233"/>
      <c r="AL10" s="233"/>
      <c r="AM10" s="233"/>
      <c r="AN10" s="233"/>
      <c r="AO10" s="233"/>
      <c r="AP10" s="233"/>
      <c r="AQ10" s="231"/>
    </row>
    <row r="11" spans="1:50" ht="22.05" customHeight="1" thickBot="1">
      <c r="A11" s="335"/>
      <c r="B11" s="332" t="s">
        <v>87</v>
      </c>
      <c r="C11" s="333"/>
      <c r="D11" s="333"/>
      <c r="E11" s="333"/>
      <c r="F11" s="333"/>
      <c r="G11" s="334"/>
      <c r="H11" s="382" t="str">
        <f>IFERROR(VLOOKUP($H$10,コード検索!$B$2:$C$877,2,0),"")</f>
        <v/>
      </c>
      <c r="I11" s="382"/>
      <c r="J11" s="382"/>
      <c r="K11" s="382"/>
      <c r="L11" s="382"/>
      <c r="M11" s="382"/>
      <c r="N11" s="382"/>
      <c r="O11" s="382"/>
      <c r="P11" s="382"/>
      <c r="Q11" s="383" t="s">
        <v>1252</v>
      </c>
      <c r="R11" s="384"/>
      <c r="S11" s="384"/>
      <c r="T11" s="384"/>
      <c r="U11" s="384"/>
      <c r="V11" s="384"/>
      <c r="W11" s="384"/>
      <c r="X11" s="384"/>
      <c r="Y11" s="384"/>
      <c r="Z11" s="384"/>
      <c r="AA11" s="384"/>
      <c r="AB11" s="384"/>
      <c r="AC11" s="384"/>
      <c r="AD11" s="384"/>
      <c r="AE11" s="384"/>
      <c r="AF11" s="385"/>
    </row>
    <row r="12" spans="1:50" ht="22.05" customHeight="1" thickBot="1">
      <c r="A12" s="335"/>
      <c r="B12" s="332" t="s">
        <v>81</v>
      </c>
      <c r="C12" s="333"/>
      <c r="D12" s="333"/>
      <c r="E12" s="333"/>
      <c r="F12" s="333"/>
      <c r="G12" s="339"/>
      <c r="H12" s="343"/>
      <c r="I12" s="344"/>
      <c r="J12" s="344"/>
      <c r="K12" s="344"/>
      <c r="L12" s="344"/>
      <c r="M12" s="344"/>
      <c r="N12" s="344"/>
      <c r="O12" s="344"/>
      <c r="P12" s="345"/>
      <c r="Q12" s="340"/>
      <c r="R12" s="341"/>
      <c r="S12" s="341"/>
      <c r="T12" s="341"/>
      <c r="U12" s="341"/>
      <c r="V12" s="341"/>
      <c r="W12" s="341"/>
      <c r="X12" s="341"/>
      <c r="Y12" s="341"/>
      <c r="Z12" s="341"/>
      <c r="AA12" s="341"/>
      <c r="AB12" s="341"/>
      <c r="AC12" s="341"/>
      <c r="AD12" s="341"/>
      <c r="AE12" s="341"/>
      <c r="AF12" s="342"/>
    </row>
    <row r="13" spans="1:50" ht="22.05" customHeight="1" thickBot="1">
      <c r="A13" s="335"/>
      <c r="B13" s="332" t="s">
        <v>82</v>
      </c>
      <c r="C13" s="333"/>
      <c r="D13" s="333"/>
      <c r="E13" s="333"/>
      <c r="F13" s="333"/>
      <c r="G13" s="339"/>
      <c r="H13" s="368"/>
      <c r="I13" s="369"/>
      <c r="J13" s="369"/>
      <c r="K13" s="369"/>
      <c r="L13" s="369"/>
      <c r="M13" s="369"/>
      <c r="N13" s="369"/>
      <c r="O13" s="369"/>
      <c r="P13" s="370"/>
      <c r="Q13" s="340"/>
      <c r="R13" s="341"/>
      <c r="S13" s="341"/>
      <c r="T13" s="341"/>
      <c r="U13" s="341"/>
      <c r="V13" s="341"/>
      <c r="W13" s="341"/>
      <c r="X13" s="341"/>
      <c r="Y13" s="341"/>
      <c r="Z13" s="341"/>
      <c r="AA13" s="341"/>
      <c r="AB13" s="341"/>
      <c r="AC13" s="341"/>
      <c r="AD13" s="341"/>
      <c r="AE13" s="341"/>
      <c r="AF13" s="342"/>
      <c r="AS13" s="226"/>
      <c r="AT13" s="226"/>
    </row>
    <row r="14" spans="1:50" ht="22.05" customHeight="1" thickBot="1">
      <c r="A14" s="335"/>
      <c r="B14" s="332" t="s">
        <v>83</v>
      </c>
      <c r="C14" s="333"/>
      <c r="D14" s="333"/>
      <c r="E14" s="333"/>
      <c r="F14" s="333"/>
      <c r="G14" s="339"/>
      <c r="H14" s="390"/>
      <c r="I14" s="391"/>
      <c r="J14" s="392"/>
      <c r="K14" s="318" t="s">
        <v>84</v>
      </c>
      <c r="L14" s="391"/>
      <c r="M14" s="391"/>
      <c r="N14" s="391"/>
      <c r="O14" s="391"/>
      <c r="P14" s="393"/>
      <c r="Q14" s="340"/>
      <c r="R14" s="341"/>
      <c r="S14" s="341"/>
      <c r="T14" s="341"/>
      <c r="U14" s="341"/>
      <c r="V14" s="341"/>
      <c r="W14" s="341"/>
      <c r="X14" s="341"/>
      <c r="Y14" s="341"/>
      <c r="Z14" s="341"/>
      <c r="AA14" s="341"/>
      <c r="AB14" s="341"/>
      <c r="AC14" s="341"/>
      <c r="AD14" s="341"/>
      <c r="AE14" s="341"/>
      <c r="AF14" s="342"/>
      <c r="AS14" s="167"/>
      <c r="AT14" s="167"/>
      <c r="AU14" s="167"/>
      <c r="AV14" s="167"/>
      <c r="AW14" s="167"/>
      <c r="AX14" s="167"/>
    </row>
    <row r="15" spans="1:50" ht="22.05" hidden="1" customHeight="1" thickBot="1">
      <c r="A15" s="335"/>
      <c r="B15" s="319" t="s">
        <v>1228</v>
      </c>
      <c r="C15" s="314"/>
      <c r="D15" s="314"/>
      <c r="E15" s="314"/>
      <c r="F15" s="314"/>
      <c r="G15" s="320"/>
      <c r="H15" s="379"/>
      <c r="I15" s="380"/>
      <c r="J15" s="380"/>
      <c r="K15" s="380"/>
      <c r="L15" s="380"/>
      <c r="M15" s="380"/>
      <c r="N15" s="380"/>
      <c r="O15" s="380"/>
      <c r="P15" s="381"/>
      <c r="Q15" s="376" t="s">
        <v>1060</v>
      </c>
      <c r="R15" s="377"/>
      <c r="S15" s="377"/>
      <c r="T15" s="377"/>
      <c r="U15" s="377"/>
      <c r="V15" s="377"/>
      <c r="W15" s="377"/>
      <c r="X15" s="377"/>
      <c r="Y15" s="377"/>
      <c r="Z15" s="377"/>
      <c r="AA15" s="377"/>
      <c r="AB15" s="377"/>
      <c r="AC15" s="377"/>
      <c r="AD15" s="377"/>
      <c r="AE15" s="377"/>
      <c r="AF15" s="378"/>
      <c r="AS15" s="230"/>
      <c r="AT15" s="230"/>
      <c r="AU15" s="230"/>
      <c r="AV15" s="230"/>
      <c r="AW15" s="230"/>
      <c r="AX15" s="230"/>
    </row>
    <row r="16" spans="1:50" ht="22.05" customHeight="1" thickBot="1">
      <c r="A16" s="335"/>
      <c r="B16" s="362" t="s">
        <v>18</v>
      </c>
      <c r="C16" s="363"/>
      <c r="D16" s="363"/>
      <c r="E16" s="363"/>
      <c r="F16" s="363"/>
      <c r="G16" s="364"/>
      <c r="H16" s="336"/>
      <c r="I16" s="337"/>
      <c r="J16" s="337"/>
      <c r="K16" s="337"/>
      <c r="L16" s="337"/>
      <c r="M16" s="337"/>
      <c r="N16" s="337"/>
      <c r="O16" s="337"/>
      <c r="P16" s="338"/>
      <c r="Q16" s="371"/>
      <c r="R16" s="372"/>
      <c r="S16" s="372"/>
      <c r="T16" s="372"/>
      <c r="U16" s="372"/>
      <c r="V16" s="372"/>
      <c r="W16" s="372"/>
      <c r="X16" s="372"/>
      <c r="Y16" s="372"/>
      <c r="Z16" s="372"/>
      <c r="AA16" s="372"/>
      <c r="AB16" s="372"/>
      <c r="AC16" s="372"/>
      <c r="AD16" s="372"/>
      <c r="AE16" s="372"/>
      <c r="AF16" s="373"/>
      <c r="AS16" s="230"/>
      <c r="AT16" s="230"/>
      <c r="AU16" s="230"/>
      <c r="AV16" s="230"/>
      <c r="AW16" s="230"/>
      <c r="AX16" s="230"/>
    </row>
    <row r="17" spans="1:50" ht="22.05" customHeight="1" thickBot="1">
      <c r="A17" s="335"/>
      <c r="B17" s="365" t="s">
        <v>1253</v>
      </c>
      <c r="C17" s="366"/>
      <c r="D17" s="366"/>
      <c r="E17" s="366"/>
      <c r="F17" s="366"/>
      <c r="G17" s="367"/>
      <c r="H17" s="343"/>
      <c r="I17" s="344"/>
      <c r="J17" s="344"/>
      <c r="K17" s="344"/>
      <c r="L17" s="344"/>
      <c r="M17" s="344"/>
      <c r="N17" s="344"/>
      <c r="O17" s="344"/>
      <c r="P17" s="345"/>
      <c r="Q17" s="340"/>
      <c r="R17" s="341"/>
      <c r="S17" s="341"/>
      <c r="T17" s="341"/>
      <c r="U17" s="341"/>
      <c r="V17" s="341"/>
      <c r="W17" s="341"/>
      <c r="X17" s="341"/>
      <c r="Y17" s="341"/>
      <c r="Z17" s="341"/>
      <c r="AA17" s="341"/>
      <c r="AB17" s="341"/>
      <c r="AC17" s="341"/>
      <c r="AD17" s="341"/>
      <c r="AE17" s="341"/>
      <c r="AF17" s="342"/>
      <c r="AS17" s="231"/>
      <c r="AT17" s="231"/>
      <c r="AU17" s="231"/>
      <c r="AV17" s="231"/>
      <c r="AW17" s="231"/>
      <c r="AX17" s="231"/>
    </row>
    <row r="18" spans="1:50" ht="22.05" customHeight="1" thickBot="1">
      <c r="A18" s="335"/>
      <c r="B18" s="458" t="s">
        <v>1232</v>
      </c>
      <c r="C18" s="459"/>
      <c r="D18" s="459"/>
      <c r="E18" s="459"/>
      <c r="F18" s="459"/>
      <c r="G18" s="460"/>
      <c r="H18" s="336"/>
      <c r="I18" s="337"/>
      <c r="J18" s="337"/>
      <c r="K18" s="337"/>
      <c r="L18" s="337"/>
      <c r="M18" s="337"/>
      <c r="N18" s="337"/>
      <c r="O18" s="337"/>
      <c r="P18" s="338"/>
      <c r="Q18" s="340" t="s">
        <v>1178</v>
      </c>
      <c r="R18" s="341"/>
      <c r="S18" s="341"/>
      <c r="T18" s="341"/>
      <c r="U18" s="341"/>
      <c r="V18" s="341"/>
      <c r="W18" s="341"/>
      <c r="X18" s="341"/>
      <c r="Y18" s="341"/>
      <c r="Z18" s="341"/>
      <c r="AA18" s="341"/>
      <c r="AB18" s="341"/>
      <c r="AC18" s="341"/>
      <c r="AD18" s="341"/>
      <c r="AE18" s="341"/>
      <c r="AF18" s="342"/>
    </row>
    <row r="19" spans="1:50" ht="22.05" customHeight="1" thickBot="1">
      <c r="A19" s="335"/>
      <c r="B19" s="461" t="s">
        <v>85</v>
      </c>
      <c r="C19" s="462"/>
      <c r="D19" s="462"/>
      <c r="E19" s="462"/>
      <c r="F19" s="462"/>
      <c r="G19" s="463"/>
      <c r="H19" s="396"/>
      <c r="I19" s="397"/>
      <c r="J19" s="397"/>
      <c r="K19" s="397"/>
      <c r="L19" s="397"/>
      <c r="M19" s="397"/>
      <c r="N19" s="397"/>
      <c r="O19" s="397"/>
      <c r="P19" s="398"/>
      <c r="Q19" s="340" t="s">
        <v>1184</v>
      </c>
      <c r="R19" s="341"/>
      <c r="S19" s="341"/>
      <c r="T19" s="341"/>
      <c r="U19" s="341"/>
      <c r="V19" s="341"/>
      <c r="W19" s="341"/>
      <c r="X19" s="341"/>
      <c r="Y19" s="341"/>
      <c r="Z19" s="341"/>
      <c r="AA19" s="341"/>
      <c r="AB19" s="341"/>
      <c r="AC19" s="341"/>
      <c r="AD19" s="341"/>
      <c r="AE19" s="341"/>
      <c r="AF19" s="342"/>
      <c r="AN19" s="231"/>
    </row>
    <row r="20" spans="1:50" ht="22.05" customHeight="1" thickBot="1">
      <c r="A20" s="335"/>
      <c r="B20" s="332" t="s">
        <v>1058</v>
      </c>
      <c r="C20" s="333"/>
      <c r="D20" s="333"/>
      <c r="E20" s="333"/>
      <c r="F20" s="333"/>
      <c r="G20" s="339"/>
      <c r="H20" s="386"/>
      <c r="I20" s="387"/>
      <c r="J20" s="387"/>
      <c r="K20" s="387"/>
      <c r="L20" s="387"/>
      <c r="M20" s="387"/>
      <c r="N20" s="387"/>
      <c r="O20" s="387"/>
      <c r="P20" s="388"/>
      <c r="Q20" s="340" t="s">
        <v>1186</v>
      </c>
      <c r="R20" s="341"/>
      <c r="S20" s="341"/>
      <c r="T20" s="341"/>
      <c r="U20" s="341"/>
      <c r="V20" s="341"/>
      <c r="W20" s="341"/>
      <c r="X20" s="341"/>
      <c r="Y20" s="341"/>
      <c r="Z20" s="341"/>
      <c r="AA20" s="341"/>
      <c r="AB20" s="341"/>
      <c r="AC20" s="341"/>
      <c r="AD20" s="341"/>
      <c r="AE20" s="341"/>
      <c r="AF20" s="342"/>
    </row>
    <row r="21" spans="1:50" ht="15" customHeight="1" thickBot="1">
      <c r="A21" s="335"/>
      <c r="B21" s="464" t="s">
        <v>1059</v>
      </c>
      <c r="C21" s="465"/>
      <c r="D21" s="465"/>
      <c r="E21" s="465"/>
      <c r="F21" s="465"/>
      <c r="G21" s="465"/>
      <c r="H21" s="317" t="s">
        <v>61</v>
      </c>
      <c r="I21" s="374" t="s">
        <v>1177</v>
      </c>
      <c r="J21" s="375"/>
      <c r="K21" s="374" t="s">
        <v>1061</v>
      </c>
      <c r="L21" s="389"/>
      <c r="M21" s="375"/>
      <c r="N21" s="389" t="s">
        <v>1062</v>
      </c>
      <c r="O21" s="389"/>
      <c r="P21" s="420"/>
      <c r="Q21" s="415" t="s">
        <v>1271</v>
      </c>
      <c r="R21" s="416"/>
      <c r="S21" s="416"/>
      <c r="T21" s="416"/>
      <c r="U21" s="416"/>
      <c r="V21" s="416"/>
      <c r="W21" s="416"/>
      <c r="X21" s="416"/>
      <c r="Y21" s="416"/>
      <c r="Z21" s="416"/>
      <c r="AA21" s="416"/>
      <c r="AB21" s="416"/>
      <c r="AC21" s="416"/>
      <c r="AD21" s="416"/>
      <c r="AE21" s="416"/>
      <c r="AF21" s="417"/>
    </row>
    <row r="22" spans="1:50" ht="22.05" customHeight="1" thickBot="1">
      <c r="A22" s="335"/>
      <c r="B22" s="466"/>
      <c r="C22" s="453"/>
      <c r="D22" s="453"/>
      <c r="E22" s="453"/>
      <c r="F22" s="453"/>
      <c r="G22" s="453"/>
      <c r="H22" s="251"/>
      <c r="I22" s="404"/>
      <c r="J22" s="406"/>
      <c r="K22" s="405"/>
      <c r="L22" s="405"/>
      <c r="M22" s="405"/>
      <c r="N22" s="404"/>
      <c r="O22" s="405"/>
      <c r="P22" s="406"/>
      <c r="Q22" s="418"/>
      <c r="R22" s="418"/>
      <c r="S22" s="418"/>
      <c r="T22" s="418"/>
      <c r="U22" s="418"/>
      <c r="V22" s="418"/>
      <c r="W22" s="418"/>
      <c r="X22" s="418"/>
      <c r="Y22" s="418"/>
      <c r="Z22" s="418"/>
      <c r="AA22" s="418"/>
      <c r="AB22" s="418"/>
      <c r="AC22" s="418"/>
      <c r="AD22" s="418"/>
      <c r="AE22" s="418"/>
      <c r="AF22" s="419"/>
    </row>
    <row r="23" spans="1:50" ht="30" customHeight="1" thickBot="1">
      <c r="A23" s="414" t="s">
        <v>1044</v>
      </c>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row>
    <row r="24" spans="1:50" ht="22.05" customHeight="1" thickBot="1">
      <c r="A24" s="432"/>
      <c r="B24" s="329" t="s">
        <v>1170</v>
      </c>
      <c r="C24" s="330"/>
      <c r="D24" s="330"/>
      <c r="E24" s="330"/>
      <c r="F24" s="330"/>
      <c r="G24" s="331"/>
      <c r="H24" s="404"/>
      <c r="I24" s="405"/>
      <c r="J24" s="405"/>
      <c r="K24" s="405"/>
      <c r="L24" s="405"/>
      <c r="M24" s="405"/>
      <c r="N24" s="405"/>
      <c r="O24" s="405"/>
      <c r="P24" s="406"/>
      <c r="Q24" s="424"/>
      <c r="R24" s="425"/>
      <c r="S24" s="425"/>
      <c r="T24" s="425"/>
      <c r="U24" s="425"/>
      <c r="V24" s="426"/>
      <c r="W24" s="349" t="s">
        <v>1244</v>
      </c>
      <c r="X24" s="350"/>
      <c r="Y24" s="350"/>
      <c r="Z24" s="350"/>
      <c r="AA24" s="350"/>
      <c r="AB24" s="350"/>
      <c r="AC24" s="351" t="s">
        <v>1180</v>
      </c>
      <c r="AD24" s="351"/>
      <c r="AE24" s="351"/>
      <c r="AF24" s="352"/>
    </row>
    <row r="25" spans="1:50" ht="22.05" customHeight="1">
      <c r="A25" s="432"/>
      <c r="B25" s="332" t="s">
        <v>1171</v>
      </c>
      <c r="C25" s="333"/>
      <c r="D25" s="333"/>
      <c r="E25" s="333"/>
      <c r="F25" s="333"/>
      <c r="G25" s="334"/>
      <c r="H25" s="407" t="str">
        <f>IFERROR(VLOOKUP($H$24,コード検索!$G$2:$H$26,2,0),"")</f>
        <v/>
      </c>
      <c r="I25" s="408"/>
      <c r="J25" s="408"/>
      <c r="K25" s="408"/>
      <c r="L25" s="408"/>
      <c r="M25" s="408"/>
      <c r="N25" s="408"/>
      <c r="O25" s="408"/>
      <c r="P25" s="409"/>
      <c r="Q25" s="410" t="s">
        <v>1176</v>
      </c>
      <c r="R25" s="411"/>
      <c r="S25" s="411"/>
      <c r="T25" s="411"/>
      <c r="U25" s="411"/>
      <c r="V25" s="411"/>
      <c r="W25" s="412"/>
      <c r="X25" s="412"/>
      <c r="Y25" s="412"/>
      <c r="Z25" s="412"/>
      <c r="AA25" s="412"/>
      <c r="AB25" s="412"/>
      <c r="AC25" s="412"/>
      <c r="AD25" s="412"/>
      <c r="AE25" s="412"/>
      <c r="AF25" s="413"/>
    </row>
    <row r="26" spans="1:50" ht="10.050000000000001" customHeight="1" thickBot="1">
      <c r="A26" s="432"/>
      <c r="B26" s="430" t="s">
        <v>1007</v>
      </c>
      <c r="C26" s="427" t="s">
        <v>14</v>
      </c>
      <c r="D26" s="428"/>
      <c r="E26" s="428"/>
      <c r="F26" s="428"/>
      <c r="G26" s="428"/>
      <c r="H26" s="234"/>
      <c r="I26" s="235"/>
      <c r="J26" s="236" t="s">
        <v>1008</v>
      </c>
      <c r="K26" s="235"/>
      <c r="L26" s="237"/>
      <c r="M26" s="238" t="s">
        <v>1009</v>
      </c>
      <c r="N26" s="399" t="s">
        <v>1242</v>
      </c>
      <c r="O26" s="400"/>
      <c r="P26" s="400"/>
      <c r="Q26" s="400"/>
      <c r="R26" s="400"/>
      <c r="S26" s="400"/>
      <c r="T26" s="400"/>
      <c r="U26" s="400"/>
      <c r="V26" s="400"/>
      <c r="W26" s="400"/>
      <c r="X26" s="400"/>
      <c r="Y26" s="400"/>
      <c r="Z26" s="400"/>
      <c r="AA26" s="400"/>
      <c r="AB26" s="400"/>
      <c r="AC26" s="400"/>
      <c r="AD26" s="400"/>
      <c r="AE26" s="400"/>
      <c r="AF26" s="401"/>
    </row>
    <row r="27" spans="1:50" ht="22.05" customHeight="1" thickBot="1">
      <c r="A27" s="432"/>
      <c r="B27" s="430"/>
      <c r="C27" s="423"/>
      <c r="D27" s="333"/>
      <c r="E27" s="333"/>
      <c r="F27" s="333"/>
      <c r="G27" s="333"/>
      <c r="H27" s="254"/>
      <c r="I27" s="255"/>
      <c r="J27" s="256"/>
      <c r="K27" s="239">
        <v>0</v>
      </c>
      <c r="L27" s="240">
        <v>0</v>
      </c>
      <c r="M27" s="241">
        <v>0</v>
      </c>
      <c r="N27" s="402"/>
      <c r="O27" s="402"/>
      <c r="P27" s="402"/>
      <c r="Q27" s="402"/>
      <c r="R27" s="402"/>
      <c r="S27" s="402"/>
      <c r="T27" s="402"/>
      <c r="U27" s="402"/>
      <c r="V27" s="402"/>
      <c r="W27" s="402"/>
      <c r="X27" s="402"/>
      <c r="Y27" s="402"/>
      <c r="Z27" s="402"/>
      <c r="AA27" s="402"/>
      <c r="AB27" s="402"/>
      <c r="AC27" s="402"/>
      <c r="AD27" s="402"/>
      <c r="AE27" s="402"/>
      <c r="AF27" s="403"/>
      <c r="AG27" s="242"/>
      <c r="AH27" s="231"/>
      <c r="AI27" s="231"/>
      <c r="AJ27" s="231"/>
      <c r="AK27" s="231"/>
    </row>
    <row r="28" spans="1:50" ht="22.05" customHeight="1" thickBot="1">
      <c r="A28" s="432"/>
      <c r="B28" s="430"/>
      <c r="C28" s="423" t="s">
        <v>1005</v>
      </c>
      <c r="D28" s="333"/>
      <c r="E28" s="333"/>
      <c r="F28" s="333"/>
      <c r="G28" s="339"/>
      <c r="H28" s="257"/>
      <c r="I28" s="252"/>
      <c r="J28" s="253"/>
      <c r="K28" s="239">
        <v>0</v>
      </c>
      <c r="L28" s="240">
        <v>0</v>
      </c>
      <c r="M28" s="241">
        <v>0</v>
      </c>
      <c r="N28" s="435" t="s">
        <v>1054</v>
      </c>
      <c r="O28" s="436"/>
      <c r="P28" s="436"/>
      <c r="Q28" s="436"/>
      <c r="R28" s="436"/>
      <c r="S28" s="436"/>
      <c r="T28" s="436"/>
      <c r="U28" s="436"/>
      <c r="V28" s="436"/>
      <c r="W28" s="436"/>
      <c r="X28" s="436"/>
      <c r="Y28" s="421" t="str">
        <f>IF(OR($H$24="0307",$H$24="1301"),$J$43,"")</f>
        <v/>
      </c>
      <c r="Z28" s="421"/>
      <c r="AA28" s="421"/>
      <c r="AB28" s="421"/>
      <c r="AC28" s="421"/>
      <c r="AD28" s="421"/>
      <c r="AE28" s="421"/>
      <c r="AF28" s="421"/>
      <c r="AG28" s="394" t="str">
        <f>$D$43</f>
        <v/>
      </c>
      <c r="AH28" s="395"/>
      <c r="AI28" s="395"/>
      <c r="AJ28" s="395"/>
      <c r="AK28" s="395"/>
    </row>
    <row r="29" spans="1:50" ht="22.05" customHeight="1" thickBot="1">
      <c r="A29" s="432"/>
      <c r="B29" s="431"/>
      <c r="C29" s="452" t="s">
        <v>1006</v>
      </c>
      <c r="D29" s="453"/>
      <c r="E29" s="453"/>
      <c r="F29" s="453"/>
      <c r="G29" s="454"/>
      <c r="H29" s="257"/>
      <c r="I29" s="252"/>
      <c r="J29" s="253"/>
      <c r="K29" s="239">
        <v>0</v>
      </c>
      <c r="L29" s="240">
        <v>0</v>
      </c>
      <c r="M29" s="241">
        <v>0</v>
      </c>
      <c r="N29" s="437"/>
      <c r="O29" s="438"/>
      <c r="P29" s="438"/>
      <c r="Q29" s="438"/>
      <c r="R29" s="438"/>
      <c r="S29" s="438"/>
      <c r="T29" s="438"/>
      <c r="U29" s="438"/>
      <c r="V29" s="438"/>
      <c r="W29" s="438"/>
      <c r="X29" s="438"/>
      <c r="Y29" s="422"/>
      <c r="Z29" s="422"/>
      <c r="AA29" s="422"/>
      <c r="AB29" s="422"/>
      <c r="AC29" s="422"/>
      <c r="AD29" s="422"/>
      <c r="AE29" s="422"/>
      <c r="AF29" s="422"/>
      <c r="AG29" s="394"/>
      <c r="AH29" s="395"/>
      <c r="AI29" s="395"/>
      <c r="AJ29" s="395"/>
      <c r="AK29" s="395"/>
    </row>
    <row r="30" spans="1:50" ht="18" customHeight="1"/>
    <row r="31" spans="1:50" ht="18" customHeight="1"/>
    <row r="32" spans="1:50" ht="18" customHeight="1"/>
    <row r="33" spans="1:10" ht="18" customHeight="1"/>
    <row r="34" spans="1:10" ht="18" customHeight="1"/>
    <row r="35" spans="1:10" ht="18" customHeight="1"/>
    <row r="36" spans="1:10" ht="21" hidden="1" customHeight="1">
      <c r="A36" s="429" t="s">
        <v>1230</v>
      </c>
      <c r="B36" s="445" t="s">
        <v>1183</v>
      </c>
      <c r="C36" s="446"/>
      <c r="D36" s="446"/>
      <c r="E36" s="446"/>
      <c r="F36" s="446"/>
      <c r="G36" s="446"/>
      <c r="H36" s="447"/>
      <c r="I36" s="243"/>
    </row>
    <row r="37" spans="1:10" ht="21" hidden="1" customHeight="1">
      <c r="A37" s="429"/>
      <c r="B37" s="308"/>
      <c r="C37" s="309" t="str">
        <f ca="1">TEXT(YEAR(TODAY())-2018,"00")</f>
        <v>07</v>
      </c>
      <c r="E37" s="309" t="str">
        <f ca="1">TEXT(MONTH(TODAY()),"00")</f>
        <v>05</v>
      </c>
      <c r="G37" s="309" t="str">
        <f ca="1">TEXT(DAY(TODAY()),"00")</f>
        <v>01</v>
      </c>
      <c r="H37" s="310"/>
      <c r="I37" s="243"/>
    </row>
    <row r="38" spans="1:10" ht="21" hidden="1" customHeight="1">
      <c r="A38" s="429"/>
      <c r="B38" s="311" t="s">
        <v>80</v>
      </c>
      <c r="C38" s="312" t="str">
        <f ca="1">LEFT($C$37,1)</f>
        <v>0</v>
      </c>
      <c r="D38" s="312" t="str">
        <f ca="1">RIGHT($C$37,1)</f>
        <v>7</v>
      </c>
      <c r="E38" s="312" t="str">
        <f ca="1">LEFT($E$37,1)</f>
        <v>0</v>
      </c>
      <c r="F38" s="312" t="str">
        <f ca="1">RIGHT($E$37,1)</f>
        <v>5</v>
      </c>
      <c r="G38" s="312" t="str">
        <f ca="1">LEFT($G$37,1)</f>
        <v>0</v>
      </c>
      <c r="H38" s="313" t="str">
        <f ca="1">RIGHT($G$37,1)</f>
        <v>1</v>
      </c>
      <c r="I38" s="244"/>
    </row>
    <row r="39" spans="1:10" ht="6" hidden="1" customHeight="1">
      <c r="A39" s="250"/>
      <c r="H39" s="243"/>
      <c r="I39" s="243"/>
      <c r="J39" s="243"/>
    </row>
    <row r="40" spans="1:10" ht="21" hidden="1" customHeight="1">
      <c r="A40" s="429" t="s">
        <v>1231</v>
      </c>
      <c r="B40" s="455" t="s">
        <v>1243</v>
      </c>
      <c r="C40" s="456"/>
      <c r="D40" s="456"/>
      <c r="E40" s="456"/>
      <c r="F40" s="456"/>
      <c r="G40" s="456"/>
      <c r="H40" s="457"/>
    </row>
    <row r="41" spans="1:10" ht="21" hidden="1" customHeight="1">
      <c r="A41" s="429"/>
      <c r="B41" s="448" t="s">
        <v>1035</v>
      </c>
      <c r="C41" s="449"/>
      <c r="D41" s="439">
        <f>IF($H$28+$I$28+$J$28=0,0,VALUE($H$28&amp;$I$28&amp;$J$28))</f>
        <v>0</v>
      </c>
      <c r="E41" s="439"/>
      <c r="F41" s="439"/>
      <c r="G41" s="439"/>
      <c r="H41" s="440"/>
    </row>
    <row r="42" spans="1:10" ht="21" hidden="1" customHeight="1">
      <c r="A42" s="429"/>
      <c r="B42" s="450" t="s">
        <v>1036</v>
      </c>
      <c r="C42" s="451"/>
      <c r="D42" s="441">
        <f>IF($H$29+$I$29+$J$29=0,0,VALUE($H$29&amp;$I$29&amp;$J$29))</f>
        <v>0</v>
      </c>
      <c r="E42" s="441"/>
      <c r="F42" s="441"/>
      <c r="G42" s="441"/>
      <c r="H42" s="442"/>
    </row>
    <row r="43" spans="1:10" ht="21" hidden="1" customHeight="1">
      <c r="A43" s="429"/>
      <c r="B43" s="443" t="s">
        <v>1037</v>
      </c>
      <c r="C43" s="444"/>
      <c r="D43" s="433" t="str">
        <f>IF(OR($H$24="0307",$H$24="1301"),IF($D$41=$D$42,"OK（同額）","エラー"),"")</f>
        <v/>
      </c>
      <c r="E43" s="433"/>
      <c r="F43" s="433"/>
      <c r="G43" s="433"/>
      <c r="H43" s="434"/>
      <c r="J43" s="307" t="s">
        <v>1229</v>
      </c>
    </row>
  </sheetData>
  <sheetProtection algorithmName="SHA-512" hashValue="x3Vi0QWeDe9soHY47DbY55ANY45iiz7gZ9KPSqf2XrZsWWqUEsM+XrK3lvlz9HADT9dVShELiaav0VqX+DweAw==" saltValue="pmvOcBXpb4ZyLUd7hVr5Xw==" spinCount="100000" sheet="1" objects="1" scenarios="1"/>
  <mergeCells count="81">
    <mergeCell ref="C29:G29"/>
    <mergeCell ref="B40:H40"/>
    <mergeCell ref="B18:G18"/>
    <mergeCell ref="B19:G19"/>
    <mergeCell ref="B20:G20"/>
    <mergeCell ref="B21:G22"/>
    <mergeCell ref="B24:G24"/>
    <mergeCell ref="A36:A38"/>
    <mergeCell ref="A40:A43"/>
    <mergeCell ref="N22:P22"/>
    <mergeCell ref="B26:B29"/>
    <mergeCell ref="A24:A29"/>
    <mergeCell ref="D43:H43"/>
    <mergeCell ref="N28:X29"/>
    <mergeCell ref="I22:J22"/>
    <mergeCell ref="K22:M22"/>
    <mergeCell ref="D41:H41"/>
    <mergeCell ref="D42:H42"/>
    <mergeCell ref="W24:AB24"/>
    <mergeCell ref="B43:C43"/>
    <mergeCell ref="B36:H36"/>
    <mergeCell ref="B41:C41"/>
    <mergeCell ref="B42:C42"/>
    <mergeCell ref="AG28:AK29"/>
    <mergeCell ref="H19:P19"/>
    <mergeCell ref="Q19:AF19"/>
    <mergeCell ref="N26:AF27"/>
    <mergeCell ref="H24:P24"/>
    <mergeCell ref="H25:P25"/>
    <mergeCell ref="Q25:AF25"/>
    <mergeCell ref="A23:AF23"/>
    <mergeCell ref="Q21:AF22"/>
    <mergeCell ref="Q20:AF20"/>
    <mergeCell ref="N21:P21"/>
    <mergeCell ref="Y28:AF29"/>
    <mergeCell ref="C28:G28"/>
    <mergeCell ref="Q24:V24"/>
    <mergeCell ref="B25:G25"/>
    <mergeCell ref="C26:G27"/>
    <mergeCell ref="I21:J21"/>
    <mergeCell ref="AC24:AF24"/>
    <mergeCell ref="Q15:AF15"/>
    <mergeCell ref="H15:P15"/>
    <mergeCell ref="H11:P11"/>
    <mergeCell ref="Q11:AF11"/>
    <mergeCell ref="H20:P20"/>
    <mergeCell ref="Q18:AF18"/>
    <mergeCell ref="H12:P12"/>
    <mergeCell ref="Q12:AF12"/>
    <mergeCell ref="H13:P13"/>
    <mergeCell ref="Q13:AF13"/>
    <mergeCell ref="K21:M21"/>
    <mergeCell ref="H14:J14"/>
    <mergeCell ref="L14:P14"/>
    <mergeCell ref="Q14:AF14"/>
    <mergeCell ref="B17:G17"/>
    <mergeCell ref="H10:P10"/>
    <mergeCell ref="H16:P16"/>
    <mergeCell ref="Q16:AF16"/>
    <mergeCell ref="B12:G12"/>
    <mergeCell ref="C4:AF4"/>
    <mergeCell ref="B9:G9"/>
    <mergeCell ref="H9:P9"/>
    <mergeCell ref="Q9:AF9"/>
    <mergeCell ref="B16:G16"/>
    <mergeCell ref="C2:Z2"/>
    <mergeCell ref="P1:AF1"/>
    <mergeCell ref="A1:O1"/>
    <mergeCell ref="B10:G10"/>
    <mergeCell ref="B11:G11"/>
    <mergeCell ref="A10:A22"/>
    <mergeCell ref="H18:P18"/>
    <mergeCell ref="B13:G13"/>
    <mergeCell ref="Q17:AF17"/>
    <mergeCell ref="H17:P17"/>
    <mergeCell ref="Q10:V10"/>
    <mergeCell ref="W10:AB10"/>
    <mergeCell ref="AC10:AF10"/>
    <mergeCell ref="B14:G14"/>
    <mergeCell ref="A8:AF8"/>
    <mergeCell ref="C3:AF3"/>
  </mergeCells>
  <phoneticPr fontId="2"/>
  <conditionalFormatting sqref="H10:P20 H24 AJ10:AP10">
    <cfRule type="notContainsBlanks" dxfId="27" priority="12">
      <formula>LEN(TRIM(H10))&gt;0</formula>
    </cfRule>
  </conditionalFormatting>
  <conditionalFormatting sqref="H27:J27">
    <cfRule type="expression" dxfId="26" priority="11">
      <formula>$H$27+$I$27+$J$27&gt;0</formula>
    </cfRule>
  </conditionalFormatting>
  <conditionalFormatting sqref="H28:J28">
    <cfRule type="expression" dxfId="25" priority="10">
      <formula>$J$28&lt;&gt;""</formula>
    </cfRule>
  </conditionalFormatting>
  <conditionalFormatting sqref="H29:J29">
    <cfRule type="expression" dxfId="24" priority="9">
      <formula>$J$29&lt;&gt;""</formula>
    </cfRule>
  </conditionalFormatting>
  <conditionalFormatting sqref="H22:P22">
    <cfRule type="expression" dxfId="23" priority="7">
      <formula>AND($H$22&lt;&gt;0,$I$22&lt;&gt;0,$K$22&lt;&gt;0,$N$22&lt;&gt;0)</formula>
    </cfRule>
  </conditionalFormatting>
  <conditionalFormatting sqref="AG28:AK29">
    <cfRule type="containsText" dxfId="22" priority="6" operator="containsText" text="エラー">
      <formula>NOT(ISERROR(SEARCH("エラー",AG28)))</formula>
    </cfRule>
  </conditionalFormatting>
  <conditionalFormatting sqref="Y28:AF29">
    <cfRule type="notContainsBlanks" dxfId="21" priority="13">
      <formula>LEN(TRIM(Y28))&gt;0</formula>
    </cfRule>
  </conditionalFormatting>
  <conditionalFormatting sqref="Y28:AK29">
    <cfRule type="expression" dxfId="20" priority="5">
      <formula>$AG$28="OK（同額）"</formula>
    </cfRule>
  </conditionalFormatting>
  <conditionalFormatting sqref="C2">
    <cfRule type="containsText" dxfId="19" priority="3" operator="containsText" text="入力済">
      <formula>NOT(ISERROR(SEARCH("入力済",C2)))</formula>
    </cfRule>
  </conditionalFormatting>
  <conditionalFormatting sqref="C3">
    <cfRule type="containsText" dxfId="18" priority="2" operator="containsText" text="入力済">
      <formula>NOT(ISERROR(SEARCH("入力済",C3)))</formula>
    </cfRule>
  </conditionalFormatting>
  <conditionalFormatting sqref="C4">
    <cfRule type="containsText" dxfId="17" priority="1" operator="containsText" text="入力済">
      <formula>NOT(ISERROR(SEARCH("入力済",C4)))</formula>
    </cfRule>
  </conditionalFormatting>
  <dataValidations xWindow="357" yWindow="1001" count="18">
    <dataValidation imeMode="hiragana" allowBlank="1" showErrorMessage="1" prompt="　" sqref="H25:P25" xr:uid="{00000000-0002-0000-0000-000000000000}"/>
    <dataValidation allowBlank="1" showErrorMessage="1" prompt="　" sqref="H11:P11" xr:uid="{00000000-0002-0000-0000-000001000000}"/>
    <dataValidation imeMode="halfAlpha" allowBlank="1" showInputMessage="1" showErrorMessage="1" sqref="K14" xr:uid="{00000000-0002-0000-0000-000003000000}"/>
    <dataValidation type="list" allowBlank="1" showInputMessage="1" showErrorMessage="1" error="プルダウンから選択してください。" prompt="左から順に、それぞれプルダウンから選択してください。" sqref="H22" xr:uid="{00000000-0002-0000-0000-000004000000}">
      <formula1>"S,H"</formula1>
    </dataValidation>
    <dataValidation type="custom" imeMode="hiragana" showInputMessage="1" errorTitle="入力漏れ" error="入力必須項目です。" promptTitle="旧姓での申請はできません" prompt="戸籍上の氏名での契約が必須となります。" sqref="H19:P19" xr:uid="{00000000-0002-0000-0000-000005000000}">
      <formula1>$H$19&lt;&gt;""</formula1>
    </dataValidation>
    <dataValidation type="list" allowBlank="1" showErrorMessage="1" error="プルダウンから選択してください。" prompt="プルダウンから選択してください。" sqref="H20:P20" xr:uid="{00000000-0002-0000-0000-000006000000}">
      <formula1>"男,女"</formula1>
    </dataValidation>
    <dataValidation type="textLength" imeMode="halfAlpha" allowBlank="1" showErrorMessage="1" error="2桁以上の数字を入力されています。" promptTitle="注意：月例給与からの控除は必須です！" prompt="1,000円以上で設定してください。" sqref="H27:J27" xr:uid="{00000000-0002-0000-0000-000008000000}">
      <formula1>1</formula1>
      <formula2>1</formula2>
    </dataValidation>
    <dataValidation type="custom" imeMode="hiragana" showInputMessage="1" errorTitle="入力漏れ" error="入力必須項目です。" sqref="H16:P16" xr:uid="{00000000-0002-0000-0000-00000D000000}">
      <formula1>$H$16&lt;&gt;""</formula1>
    </dataValidation>
    <dataValidation type="custom" imeMode="halfAlpha" showInputMessage="1" errorTitle="入力漏れ" error="入力必須項目です。" sqref="H17:P17" xr:uid="{00000000-0002-0000-0000-00000E000000}">
      <formula1>$H$17&lt;&gt;""</formula1>
    </dataValidation>
    <dataValidation type="custom" imeMode="halfKatakana" showInputMessage="1" showErrorMessage="1" errorTitle="入力漏れ" error="入力必須項目です。" sqref="H15:P15" xr:uid="{00000000-0002-0000-0000-000010000000}">
      <formula1>$H$15&lt;&gt;""</formula1>
    </dataValidation>
    <dataValidation type="list" allowBlank="1" showInputMessage="1" showErrorMessage="1" error="プルダウンから選択してください。" prompt="左から順に、それぞれプルダウンから選択してください。" sqref="I22:J22" xr:uid="{00000000-0002-0000-0000-000011000000}">
      <formula1>INDIRECT($H$22)</formula1>
    </dataValidation>
    <dataValidation type="textLength" imeMode="halfAlpha" operator="equal" allowBlank="1" showInputMessage="1" showErrorMessage="1" error="職員番号6ケタを入力してください。" sqref="H13:P13" xr:uid="{770EABB1-0C34-466E-AEAE-6821B486A4C2}">
      <formula1>6</formula1>
    </dataValidation>
    <dataValidation type="textLength" imeMode="halfAlpha" operator="equal" allowBlank="1" showInputMessage="1" showErrorMessage="1" error="郵便番号（前半3ケタ）を入力してください。" sqref="H14:J14" xr:uid="{87A666B2-1BE3-4021-ACA8-9FA61E62334E}">
      <formula1>3</formula1>
    </dataValidation>
    <dataValidation type="textLength" imeMode="halfAlpha" operator="equal" allowBlank="1" showInputMessage="1" showErrorMessage="1" error="郵便番号（後半4ケタ）を入力してください。" sqref="L14:P14" xr:uid="{3B2F560E-2A9B-4A51-8AB9-4FA1F1ADE70C}">
      <formula1>4</formula1>
    </dataValidation>
    <dataValidation type="custom" imeMode="halfKatakana" allowBlank="1" showInputMessage="1" showErrorMessage="1" errorTitle="入力エラー" error="半角カナで入力してください。" promptTitle="半角ｶﾅで入力してください。" prompt="全角の場合、正しく反映されません。" sqref="H18:P18" xr:uid="{5CD2F510-6494-4FC5-BBE5-1F09882F4BF4}">
      <formula1>$G$17=ASC($G$17)</formula1>
    </dataValidation>
    <dataValidation type="textLength" imeMode="halfAlpha" allowBlank="1" showInputMessage="1" showErrorMessage="1" error="2桁以上の数字を入力されています。" prompt="控除額設定する場合は、1,000円以上で設定してください。" sqref="H28:J29" xr:uid="{613BD0E4-3184-44CB-896A-6682884C5E77}">
      <formula1>1</formula1>
      <formula2>1</formula2>
    </dataValidation>
    <dataValidation type="textLength" imeMode="halfAlpha" allowBlank="1" showInputMessage="1" showErrorMessage="1" error="所属コード5ケタを入力してください。_x000a_不明な場合は、「コード検索」シートでご確認ください。" prompt="所属コードが不明な場合は、「コード検索」シートでご確認ください。" sqref="H10:P10" xr:uid="{515E2705-3130-490E-A51B-7D8A821E55B4}">
      <formula1>5</formula1>
      <formula2>5</formula2>
    </dataValidation>
    <dataValidation type="custom" imeMode="halfAlpha" showInputMessage="1" errorTitle="入力漏れ" error="入力必須項目です。" sqref="H12:P12" xr:uid="{755872BA-538B-435C-ABE7-53BB0255B49E}">
      <formula1>$H$12&lt;&gt;""</formula1>
    </dataValidation>
  </dataValidations>
  <hyperlinks>
    <hyperlink ref="W10:AB10" location="コード検索!A1" display="「コード検索シート」" xr:uid="{6BB313D0-1EB8-47C3-8A51-1C7BA739ECF0}"/>
    <hyperlink ref="W24:AB24" location="コード検索!A1" display="「コード検索シート」" xr:uid="{BE1E36E4-1F4C-49DA-913F-F237DCE9BA21}"/>
  </hyperlinks>
  <printOptions horizontalCentered="1"/>
  <pageMargins left="0.31496062992125984" right="0.31496062992125984" top="0.74803149606299213" bottom="0.74803149606299213" header="0.31496062992125984" footer="0.31496062992125984"/>
  <pageSetup paperSize="9" scale="76" orientation="portrait" r:id="rId1"/>
  <drawing r:id="rId2"/>
  <legacyDrawing r:id="rId3"/>
  <extLst>
    <ext xmlns:x14="http://schemas.microsoft.com/office/spreadsheetml/2009/9/main" uri="{CCE6A557-97BC-4b89-ADB6-D9C93CAAB3DF}">
      <x14:dataValidations xmlns:xm="http://schemas.microsoft.com/office/excel/2006/main" xWindow="357" yWindow="1001" count="3">
        <x14:dataValidation type="list" allowBlank="1" showInputMessage="1" showErrorMessage="1" error="プルダウンから選択してください。" prompt="左から順に、それぞれプルダウンから選択してください。" xr:uid="{00000000-0002-0000-0000-000012000000}">
          <x14:formula1>
            <xm:f>日付!$F$3:$Q$3</xm:f>
          </x14:formula1>
          <xm:sqref>K22:M22</xm:sqref>
        </x14:dataValidation>
        <x14:dataValidation type="list" imeMode="halfAlpha" allowBlank="1" showInputMessage="1" showErrorMessage="1" error="プルダウンから選択してください。_x000a__x000a_金融機関コードが不明な場合は_x000a_「コード検索」シートでご確認ください。" prompt="契約を希望する金融機関のコードをプルダウンから選択してください。" xr:uid="{00000000-0002-0000-0000-000013000000}">
          <x14:formula1>
            <xm:f>コード検索!$G2:$G26</xm:f>
          </x14:formula1>
          <xm:sqref>H24:P24</xm:sqref>
        </x14:dataValidation>
        <x14:dataValidation type="list" allowBlank="1" showInputMessage="1" showErrorMessage="1" error="プルダウンから選択してください。" prompt="左から順に、それぞれプルダウンから選択してください。" xr:uid="{00000000-0002-0000-0000-000014000000}">
          <x14:formula1>
            <xm:f>IF(OR(AND($H$22="H",$K$22="02",日付!V4="うるう年"),AND($H$22="S",$K$22="02",日付!V3="うるう年")),INDIRECT("日２９"),IF($K$22="02",INDIRECT("日２８"),IF(OR($K$22="04",$K$22="06",$K$22="09",$K$22="11"),INDIRECT("日３０"),INDIRECT("日３１"))))</xm:f>
          </x14:formula1>
          <xm:sqref>N22:P22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X55"/>
  <sheetViews>
    <sheetView showGridLines="0" showRowColHeaders="0" view="pageBreakPreview" zoomScaleNormal="100" zoomScaleSheetLayoutView="100" workbookViewId="0">
      <selection sqref="A1:I1"/>
    </sheetView>
  </sheetViews>
  <sheetFormatPr defaultColWidth="3.6640625" defaultRowHeight="15"/>
  <cols>
    <col min="1" max="1" width="3.109375" style="247" customWidth="1"/>
    <col min="2" max="2" width="3.109375" style="249" customWidth="1"/>
    <col min="3" max="3" width="3.109375" style="247" customWidth="1"/>
    <col min="4" max="4" width="5.6640625" style="225" customWidth="1"/>
    <col min="5" max="5" width="6.21875" style="225" customWidth="1"/>
    <col min="6" max="9" width="5.6640625" style="225" customWidth="1"/>
    <col min="10" max="10" width="4.109375" style="225" customWidth="1"/>
    <col min="11" max="11" width="6.109375" style="225" customWidth="1"/>
    <col min="12" max="13" width="5.6640625" style="225" customWidth="1"/>
    <col min="14" max="14" width="5.77734375" style="225" customWidth="1"/>
    <col min="15" max="19" width="5.6640625" style="225" customWidth="1"/>
    <col min="20" max="21" width="3.6640625" style="225"/>
    <col min="22" max="22" width="3.6640625" style="225" customWidth="1"/>
    <col min="23" max="16384" width="3.6640625" style="225"/>
  </cols>
  <sheetData>
    <row r="1" spans="1:23" ht="37.5" customHeight="1" thickBot="1">
      <c r="A1" s="467" t="s">
        <v>1223</v>
      </c>
      <c r="B1" s="468"/>
      <c r="C1" s="468"/>
      <c r="D1" s="468"/>
      <c r="E1" s="468"/>
      <c r="F1" s="468"/>
      <c r="G1" s="468"/>
      <c r="H1" s="468"/>
      <c r="I1" s="469"/>
      <c r="J1" s="258"/>
      <c r="K1" s="258"/>
      <c r="T1" s="259"/>
      <c r="U1" s="259"/>
    </row>
    <row r="2" spans="1:23" ht="6" customHeight="1">
      <c r="A2" s="260"/>
      <c r="B2" s="261"/>
      <c r="C2" s="260"/>
      <c r="D2" s="261"/>
      <c r="E2" s="261"/>
      <c r="F2" s="261"/>
      <c r="G2" s="262"/>
    </row>
    <row r="3" spans="1:23" ht="22.8">
      <c r="A3" s="217" t="s">
        <v>1195</v>
      </c>
      <c r="B3" s="263"/>
      <c r="C3" s="264"/>
      <c r="D3" s="265"/>
      <c r="E3" s="265"/>
      <c r="F3" s="265"/>
      <c r="G3" s="265"/>
      <c r="H3" s="265"/>
      <c r="I3" s="265"/>
      <c r="J3" s="265"/>
      <c r="K3" s="265"/>
      <c r="L3" s="265"/>
      <c r="M3" s="265"/>
      <c r="N3" s="265"/>
      <c r="O3" s="265"/>
      <c r="P3" s="265"/>
      <c r="Q3" s="265"/>
      <c r="R3" s="265"/>
      <c r="S3" s="265"/>
    </row>
    <row r="4" spans="1:23" ht="4.5" customHeight="1">
      <c r="A4" s="218"/>
      <c r="B4" s="219"/>
      <c r="C4" s="218"/>
      <c r="D4" s="220"/>
      <c r="E4" s="220"/>
      <c r="F4" s="220"/>
      <c r="G4" s="220"/>
      <c r="H4" s="220"/>
      <c r="I4" s="220"/>
      <c r="J4" s="220"/>
      <c r="K4" s="220"/>
      <c r="L4" s="265"/>
      <c r="M4" s="265"/>
      <c r="N4" s="265"/>
      <c r="O4" s="265"/>
      <c r="P4" s="265"/>
      <c r="Q4" s="265"/>
      <c r="R4" s="265"/>
      <c r="S4" s="265"/>
    </row>
    <row r="5" spans="1:23" ht="15" customHeight="1">
      <c r="A5" s="264"/>
      <c r="B5" s="263" t="s">
        <v>71</v>
      </c>
      <c r="C5" s="264" t="s">
        <v>1026</v>
      </c>
      <c r="D5" s="266"/>
      <c r="E5" s="265"/>
      <c r="F5" s="218" t="s">
        <v>1029</v>
      </c>
      <c r="G5" s="265" t="s">
        <v>1039</v>
      </c>
      <c r="H5" s="265"/>
      <c r="I5" s="265"/>
      <c r="J5" s="265"/>
      <c r="K5" s="265" t="s">
        <v>1196</v>
      </c>
      <c r="L5" s="265"/>
      <c r="M5" s="265"/>
      <c r="N5" s="265"/>
      <c r="O5" s="265"/>
      <c r="P5" s="265"/>
      <c r="Q5" s="265"/>
      <c r="R5" s="265"/>
      <c r="S5" s="265"/>
    </row>
    <row r="6" spans="1:23" ht="15" customHeight="1">
      <c r="A6" s="264"/>
      <c r="B6" s="263" t="s">
        <v>72</v>
      </c>
      <c r="C6" s="264" t="s">
        <v>1027</v>
      </c>
      <c r="D6" s="266"/>
      <c r="E6" s="265"/>
      <c r="F6" s="218" t="s">
        <v>1029</v>
      </c>
      <c r="G6" s="265" t="s">
        <v>1040</v>
      </c>
      <c r="H6" s="265"/>
      <c r="I6" s="265"/>
      <c r="J6" s="265"/>
      <c r="K6" s="265" t="s">
        <v>1197</v>
      </c>
      <c r="L6" s="265"/>
      <c r="M6" s="265"/>
      <c r="N6" s="265"/>
      <c r="O6" s="265"/>
      <c r="P6" s="265"/>
      <c r="Q6" s="265"/>
      <c r="R6" s="267"/>
      <c r="S6" s="265"/>
    </row>
    <row r="7" spans="1:23" ht="15" customHeight="1">
      <c r="A7" s="264"/>
      <c r="B7" s="263"/>
      <c r="C7" s="264"/>
      <c r="D7" s="266"/>
      <c r="E7" s="265"/>
      <c r="F7" s="218"/>
      <c r="G7" s="265" t="s">
        <v>1198</v>
      </c>
      <c r="H7" s="265"/>
      <c r="I7" s="265"/>
      <c r="J7" s="265"/>
      <c r="K7" s="265"/>
      <c r="L7" s="265"/>
      <c r="M7" s="265"/>
      <c r="N7" s="265"/>
      <c r="O7" s="265"/>
      <c r="P7" s="265"/>
      <c r="Q7" s="265"/>
      <c r="R7" s="267"/>
      <c r="S7" s="265"/>
    </row>
    <row r="8" spans="1:23" ht="15" customHeight="1">
      <c r="A8" s="264"/>
      <c r="B8" s="263" t="s">
        <v>73</v>
      </c>
      <c r="C8" s="264" t="s">
        <v>1028</v>
      </c>
      <c r="D8" s="266"/>
      <c r="E8" s="265"/>
      <c r="F8" s="218" t="s">
        <v>1029</v>
      </c>
      <c r="G8" s="265" t="s">
        <v>1041</v>
      </c>
      <c r="H8" s="265"/>
      <c r="I8" s="265"/>
      <c r="J8" s="265"/>
      <c r="K8" s="265"/>
      <c r="L8" s="265"/>
      <c r="M8" s="265"/>
      <c r="N8" s="265"/>
      <c r="O8" s="265"/>
      <c r="P8" s="265"/>
      <c r="Q8" s="265"/>
      <c r="R8" s="265"/>
      <c r="S8" s="265"/>
    </row>
    <row r="9" spans="1:23" ht="15" customHeight="1">
      <c r="A9" s="264"/>
      <c r="B9" s="263" t="s">
        <v>74</v>
      </c>
      <c r="C9" s="264" t="s">
        <v>1042</v>
      </c>
      <c r="D9" s="268"/>
      <c r="E9" s="265"/>
      <c r="F9" s="218" t="s">
        <v>1029</v>
      </c>
      <c r="G9" s="265" t="s">
        <v>1233</v>
      </c>
      <c r="H9" s="265"/>
      <c r="I9" s="265"/>
      <c r="J9" s="265"/>
      <c r="K9" s="265"/>
      <c r="L9" s="265"/>
      <c r="M9" s="265"/>
      <c r="N9" s="265"/>
      <c r="O9" s="265"/>
      <c r="P9" s="265"/>
      <c r="Q9" s="265"/>
      <c r="R9" s="265"/>
      <c r="S9" s="265"/>
    </row>
    <row r="10" spans="1:23" s="226" customFormat="1" ht="6" customHeight="1">
      <c r="A10" s="269"/>
      <c r="B10" s="270"/>
      <c r="C10" s="269"/>
      <c r="D10" s="271"/>
      <c r="E10" s="271"/>
      <c r="F10" s="271"/>
      <c r="G10" s="271"/>
      <c r="H10" s="272"/>
    </row>
    <row r="11" spans="1:23" ht="21" customHeight="1">
      <c r="A11" s="221" t="s">
        <v>1227</v>
      </c>
      <c r="B11" s="273"/>
      <c r="C11" s="248"/>
      <c r="D11" s="245"/>
      <c r="E11" s="245"/>
      <c r="F11" s="245"/>
      <c r="G11" s="245"/>
      <c r="H11" s="245"/>
      <c r="I11" s="245"/>
      <c r="J11" s="245"/>
      <c r="K11" s="245"/>
      <c r="L11" s="245"/>
      <c r="M11" s="245"/>
      <c r="N11" s="245"/>
      <c r="O11" s="245"/>
      <c r="P11" s="245"/>
      <c r="Q11" s="245"/>
      <c r="R11" s="245"/>
      <c r="S11" s="245"/>
      <c r="T11" s="274"/>
      <c r="U11" s="274"/>
      <c r="V11" s="274"/>
      <c r="W11" s="231"/>
    </row>
    <row r="12" spans="1:23" s="278" customFormat="1" ht="15" customHeight="1">
      <c r="A12" s="275"/>
      <c r="B12" s="276" t="s">
        <v>1199</v>
      </c>
      <c r="C12" s="306" t="s">
        <v>1200</v>
      </c>
      <c r="D12" s="277"/>
      <c r="E12" s="277"/>
      <c r="F12" s="276" t="s">
        <v>1201</v>
      </c>
      <c r="G12" s="277" t="s">
        <v>1226</v>
      </c>
      <c r="H12" s="277"/>
      <c r="I12" s="277"/>
      <c r="J12" s="277"/>
      <c r="K12" s="277"/>
      <c r="L12" s="277"/>
      <c r="M12" s="277"/>
      <c r="N12" s="277"/>
      <c r="O12" s="277"/>
      <c r="P12" s="277"/>
      <c r="Q12" s="277"/>
      <c r="R12" s="277"/>
      <c r="S12" s="277"/>
      <c r="T12" s="231"/>
      <c r="U12" s="231"/>
      <c r="V12" s="231"/>
      <c r="W12" s="274"/>
    </row>
    <row r="13" spans="1:23" s="278" customFormat="1" ht="15" customHeight="1">
      <c r="A13" s="275"/>
      <c r="B13" s="276" t="s">
        <v>1199</v>
      </c>
      <c r="C13" s="306" t="s">
        <v>1202</v>
      </c>
      <c r="D13" s="277"/>
      <c r="E13" s="277"/>
      <c r="F13" s="276" t="s">
        <v>1201</v>
      </c>
      <c r="G13" s="277" t="s">
        <v>1203</v>
      </c>
      <c r="H13" s="277"/>
      <c r="I13" s="277"/>
      <c r="J13" s="277"/>
      <c r="K13" s="277"/>
      <c r="L13" s="277"/>
      <c r="M13" s="277"/>
      <c r="N13" s="277"/>
      <c r="O13" s="277"/>
      <c r="P13" s="277"/>
      <c r="Q13" s="277"/>
      <c r="R13" s="277"/>
      <c r="S13" s="277"/>
      <c r="T13" s="231"/>
      <c r="U13" s="231"/>
      <c r="V13" s="231"/>
      <c r="W13" s="274"/>
    </row>
    <row r="14" spans="1:23" s="278" customFormat="1" ht="15" customHeight="1">
      <c r="A14" s="275"/>
      <c r="B14" s="276"/>
      <c r="C14" s="275"/>
      <c r="D14" s="277"/>
      <c r="E14" s="277"/>
      <c r="F14" s="277"/>
      <c r="G14" s="277" t="s">
        <v>1204</v>
      </c>
      <c r="H14" s="277"/>
      <c r="I14" s="277"/>
      <c r="J14" s="277"/>
      <c r="K14" s="277"/>
      <c r="L14" s="277"/>
      <c r="M14" s="277"/>
      <c r="N14" s="277"/>
      <c r="O14" s="277"/>
      <c r="P14" s="277"/>
      <c r="Q14" s="277"/>
      <c r="R14" s="277"/>
      <c r="S14" s="277"/>
      <c r="T14" s="231"/>
      <c r="U14" s="231"/>
      <c r="V14" s="231"/>
      <c r="W14" s="274"/>
    </row>
    <row r="15" spans="1:23" s="278" customFormat="1" ht="7.5" customHeight="1">
      <c r="A15" s="275"/>
      <c r="B15" s="276"/>
      <c r="C15" s="275"/>
      <c r="D15" s="277"/>
      <c r="E15" s="277"/>
      <c r="F15" s="277"/>
      <c r="G15" s="277"/>
      <c r="H15" s="277"/>
      <c r="I15" s="277"/>
      <c r="J15" s="277"/>
      <c r="K15" s="277"/>
      <c r="L15" s="277"/>
      <c r="M15" s="277"/>
      <c r="N15" s="277"/>
      <c r="O15" s="277"/>
      <c r="P15" s="277"/>
      <c r="Q15" s="277"/>
      <c r="R15" s="277"/>
      <c r="S15" s="277"/>
      <c r="T15" s="231"/>
      <c r="U15" s="231"/>
      <c r="V15" s="231"/>
      <c r="W15" s="274"/>
    </row>
    <row r="16" spans="1:23" s="278" customFormat="1" ht="21" customHeight="1">
      <c r="A16" s="221" t="s">
        <v>1205</v>
      </c>
      <c r="B16" s="273"/>
      <c r="C16" s="248"/>
      <c r="D16" s="245"/>
      <c r="E16" s="245"/>
      <c r="F16" s="245"/>
      <c r="G16" s="245"/>
      <c r="H16" s="245"/>
      <c r="I16" s="245"/>
      <c r="J16" s="245"/>
      <c r="K16" s="245"/>
      <c r="L16" s="245"/>
      <c r="M16" s="245"/>
      <c r="N16" s="245"/>
      <c r="O16" s="245"/>
      <c r="P16" s="245"/>
      <c r="Q16" s="245"/>
      <c r="R16" s="245"/>
      <c r="S16" s="245"/>
      <c r="T16" s="274"/>
      <c r="U16" s="274"/>
      <c r="V16" s="274"/>
      <c r="W16" s="274"/>
    </row>
    <row r="17" spans="1:24" s="278" customFormat="1" ht="15" customHeight="1">
      <c r="A17" s="275"/>
      <c r="B17" s="276" t="s">
        <v>1199</v>
      </c>
      <c r="C17" s="275" t="s">
        <v>1206</v>
      </c>
      <c r="D17" s="277"/>
      <c r="E17" s="277"/>
      <c r="F17" s="277"/>
      <c r="G17" s="277"/>
      <c r="H17" s="277"/>
      <c r="I17" s="277"/>
      <c r="J17" s="277"/>
      <c r="K17" s="277"/>
      <c r="L17" s="277"/>
      <c r="M17" s="277"/>
      <c r="N17" s="277"/>
      <c r="O17" s="277"/>
      <c r="P17" s="277"/>
      <c r="Q17" s="277"/>
      <c r="R17" s="277"/>
      <c r="S17" s="277"/>
      <c r="T17" s="274"/>
      <c r="U17" s="274"/>
      <c r="V17" s="274"/>
      <c r="W17" s="274"/>
    </row>
    <row r="18" spans="1:24" ht="15" customHeight="1">
      <c r="A18" s="275"/>
      <c r="B18" s="276"/>
      <c r="C18" s="275" t="s">
        <v>1234</v>
      </c>
      <c r="D18" s="277"/>
      <c r="E18" s="277"/>
      <c r="F18" s="277"/>
      <c r="G18" s="277"/>
      <c r="H18" s="277"/>
      <c r="I18" s="277"/>
      <c r="J18" s="277"/>
      <c r="K18" s="277"/>
      <c r="L18" s="277"/>
      <c r="M18" s="277"/>
      <c r="N18" s="277"/>
      <c r="O18" s="277"/>
      <c r="P18" s="277"/>
      <c r="Q18" s="277"/>
      <c r="R18" s="277"/>
      <c r="S18" s="277"/>
      <c r="T18" s="231"/>
      <c r="U18" s="231"/>
      <c r="V18" s="231"/>
      <c r="W18" s="231"/>
    </row>
    <row r="19" spans="1:24" s="278" customFormat="1" ht="15" customHeight="1">
      <c r="A19" s="275"/>
      <c r="B19" s="276"/>
      <c r="C19" s="275" t="s">
        <v>1207</v>
      </c>
      <c r="D19" s="277"/>
      <c r="E19" s="277"/>
      <c r="F19" s="277"/>
      <c r="G19" s="277"/>
      <c r="H19" s="277"/>
      <c r="I19" s="277"/>
      <c r="J19" s="277"/>
      <c r="K19" s="277"/>
      <c r="L19" s="277"/>
      <c r="M19" s="277"/>
      <c r="N19" s="277"/>
      <c r="O19" s="277"/>
      <c r="P19" s="277"/>
      <c r="Q19" s="277"/>
      <c r="R19" s="277"/>
      <c r="S19" s="277"/>
      <c r="T19" s="231"/>
      <c r="U19" s="231"/>
      <c r="V19" s="231"/>
      <c r="W19" s="274"/>
    </row>
    <row r="20" spans="1:24" s="278" customFormat="1" ht="6" customHeight="1">
      <c r="A20" s="247"/>
      <c r="B20" s="249"/>
      <c r="C20" s="247"/>
      <c r="D20" s="225"/>
      <c r="E20" s="225"/>
      <c r="F20" s="225"/>
      <c r="G20" s="225"/>
      <c r="H20" s="225"/>
      <c r="I20" s="225"/>
      <c r="J20" s="225"/>
      <c r="K20" s="225"/>
      <c r="L20" s="225"/>
      <c r="M20" s="225"/>
      <c r="N20" s="225"/>
      <c r="O20" s="225"/>
      <c r="P20" s="225"/>
      <c r="Q20" s="225"/>
      <c r="R20" s="225"/>
      <c r="S20" s="225"/>
      <c r="T20" s="274"/>
      <c r="U20" s="274"/>
      <c r="V20" s="274"/>
      <c r="W20" s="274"/>
    </row>
    <row r="21" spans="1:24" s="278" customFormat="1" ht="21" customHeight="1">
      <c r="A21" s="222" t="s">
        <v>1043</v>
      </c>
      <c r="B21" s="279"/>
      <c r="C21" s="280"/>
      <c r="D21" s="281"/>
      <c r="E21" s="281"/>
      <c r="F21" s="281"/>
      <c r="G21" s="281"/>
      <c r="H21" s="281"/>
      <c r="I21" s="281"/>
      <c r="J21" s="281"/>
      <c r="K21" s="281"/>
      <c r="L21" s="281"/>
      <c r="M21" s="281"/>
      <c r="N21" s="281"/>
      <c r="O21" s="281"/>
      <c r="P21" s="281"/>
      <c r="Q21" s="281"/>
      <c r="R21" s="281"/>
      <c r="S21" s="281"/>
      <c r="T21" s="274"/>
      <c r="U21" s="274"/>
      <c r="V21" s="274"/>
      <c r="W21" s="274"/>
    </row>
    <row r="22" spans="1:24" s="278" customFormat="1" ht="7.5" customHeight="1">
      <c r="A22" s="280"/>
      <c r="B22" s="279"/>
      <c r="C22" s="280"/>
      <c r="D22" s="281"/>
      <c r="E22" s="281"/>
      <c r="F22" s="281"/>
      <c r="G22" s="281"/>
      <c r="H22" s="281"/>
      <c r="I22" s="281"/>
      <c r="J22" s="281"/>
      <c r="K22" s="281"/>
      <c r="L22" s="281"/>
      <c r="M22" s="281"/>
      <c r="N22" s="281"/>
      <c r="O22" s="281"/>
      <c r="P22" s="281"/>
      <c r="Q22" s="281"/>
      <c r="R22" s="281"/>
      <c r="S22" s="281"/>
      <c r="T22" s="274"/>
      <c r="U22" s="274"/>
      <c r="V22" s="274"/>
      <c r="W22" s="274"/>
    </row>
    <row r="23" spans="1:24" ht="16.5" customHeight="1">
      <c r="A23" s="280"/>
      <c r="B23" s="223" t="s">
        <v>71</v>
      </c>
      <c r="C23" s="224" t="s">
        <v>1208</v>
      </c>
      <c r="D23" s="281"/>
      <c r="E23" s="281"/>
      <c r="F23" s="281"/>
      <c r="G23" s="281"/>
      <c r="H23" s="281"/>
      <c r="I23" s="281"/>
      <c r="J23" s="281"/>
      <c r="K23" s="281"/>
      <c r="L23" s="281"/>
      <c r="M23" s="281"/>
      <c r="N23" s="281"/>
      <c r="O23" s="281"/>
      <c r="P23" s="281"/>
      <c r="Q23" s="281"/>
      <c r="R23" s="281"/>
      <c r="S23" s="281"/>
      <c r="T23" s="274"/>
      <c r="U23" s="274"/>
      <c r="V23" s="274"/>
      <c r="W23" s="231"/>
    </row>
    <row r="24" spans="1:24" ht="15" customHeight="1">
      <c r="A24" s="280"/>
      <c r="B24" s="279"/>
      <c r="C24" s="282" t="s">
        <v>1199</v>
      </c>
      <c r="D24" s="280" t="s">
        <v>1235</v>
      </c>
      <c r="E24" s="281"/>
      <c r="F24" s="281"/>
      <c r="G24" s="281"/>
      <c r="H24" s="281"/>
      <c r="I24" s="281"/>
      <c r="J24" s="281"/>
      <c r="K24" s="281"/>
      <c r="L24" s="281"/>
      <c r="M24" s="281"/>
      <c r="N24" s="283"/>
      <c r="O24" s="281"/>
      <c r="P24" s="281"/>
      <c r="Q24" s="281"/>
      <c r="R24" s="281"/>
      <c r="S24" s="281"/>
      <c r="T24" s="231"/>
      <c r="U24" s="231"/>
      <c r="V24" s="231"/>
      <c r="W24" s="231"/>
      <c r="X24" s="231"/>
    </row>
    <row r="25" spans="1:24" ht="15" customHeight="1">
      <c r="A25" s="284"/>
      <c r="B25" s="282"/>
      <c r="C25" s="282" t="s">
        <v>1199</v>
      </c>
      <c r="D25" s="285" t="s">
        <v>1209</v>
      </c>
      <c r="E25" s="284"/>
      <c r="F25" s="284"/>
      <c r="G25" s="284"/>
      <c r="H25" s="284"/>
      <c r="I25" s="284"/>
      <c r="J25" s="284"/>
      <c r="K25" s="284"/>
      <c r="L25" s="284"/>
      <c r="M25" s="284"/>
      <c r="N25" s="284"/>
      <c r="O25" s="284"/>
      <c r="P25" s="284"/>
      <c r="Q25" s="284"/>
      <c r="R25" s="284"/>
      <c r="S25" s="284"/>
      <c r="T25" s="231"/>
      <c r="U25" s="231"/>
      <c r="V25" s="231"/>
      <c r="W25" s="231"/>
    </row>
    <row r="26" spans="1:24" ht="4.5" customHeight="1">
      <c r="A26" s="280"/>
      <c r="B26" s="279"/>
      <c r="C26" s="280"/>
      <c r="D26" s="281"/>
      <c r="E26" s="281"/>
      <c r="F26" s="281"/>
      <c r="G26" s="281"/>
      <c r="H26" s="281"/>
      <c r="I26" s="281"/>
      <c r="J26" s="281"/>
      <c r="K26" s="281"/>
      <c r="L26" s="281"/>
      <c r="M26" s="281"/>
      <c r="N26" s="281"/>
      <c r="O26" s="281"/>
      <c r="P26" s="281"/>
      <c r="Q26" s="281"/>
      <c r="R26" s="281"/>
      <c r="S26" s="281"/>
      <c r="T26" s="231"/>
      <c r="U26" s="231"/>
      <c r="V26" s="231"/>
      <c r="W26" s="231"/>
      <c r="X26" s="231"/>
    </row>
    <row r="27" spans="1:24" ht="16.5" customHeight="1">
      <c r="A27" s="280"/>
      <c r="B27" s="223" t="s">
        <v>72</v>
      </c>
      <c r="C27" s="224" t="s">
        <v>1210</v>
      </c>
      <c r="D27" s="281"/>
      <c r="E27" s="281"/>
      <c r="F27" s="281"/>
      <c r="G27" s="281"/>
      <c r="H27" s="281"/>
      <c r="I27" s="281"/>
      <c r="J27" s="281"/>
      <c r="K27" s="281"/>
      <c r="L27" s="281"/>
      <c r="M27" s="281"/>
      <c r="N27" s="281"/>
      <c r="O27" s="281"/>
      <c r="P27" s="281"/>
      <c r="Q27" s="281"/>
      <c r="R27" s="281"/>
      <c r="S27" s="281"/>
      <c r="T27" s="231"/>
      <c r="U27" s="231"/>
      <c r="V27" s="231"/>
      <c r="W27" s="231"/>
      <c r="X27" s="231"/>
    </row>
    <row r="28" spans="1:24" ht="15" customHeight="1">
      <c r="A28" s="280"/>
      <c r="B28" s="279"/>
      <c r="C28" s="282" t="s">
        <v>1199</v>
      </c>
      <c r="D28" s="280" t="s">
        <v>1236</v>
      </c>
      <c r="E28" s="279"/>
      <c r="F28" s="280"/>
      <c r="G28" s="281"/>
      <c r="H28" s="281"/>
      <c r="I28" s="281"/>
      <c r="J28" s="281"/>
      <c r="K28" s="281"/>
      <c r="L28" s="281"/>
      <c r="M28" s="281"/>
      <c r="N28" s="281"/>
      <c r="O28" s="281"/>
      <c r="P28" s="281"/>
      <c r="Q28" s="281"/>
      <c r="R28" s="283"/>
      <c r="S28" s="281"/>
      <c r="T28" s="231"/>
      <c r="U28" s="231"/>
      <c r="V28" s="231"/>
      <c r="W28" s="231"/>
      <c r="X28" s="231"/>
    </row>
    <row r="29" spans="1:24" ht="15" customHeight="1">
      <c r="A29" s="280"/>
      <c r="B29" s="279"/>
      <c r="C29" s="282"/>
      <c r="D29" s="280" t="s">
        <v>1224</v>
      </c>
      <c r="E29" s="279"/>
      <c r="F29" s="280"/>
      <c r="G29" s="281"/>
      <c r="H29" s="281"/>
      <c r="I29" s="281"/>
      <c r="J29" s="281"/>
      <c r="K29" s="281"/>
      <c r="L29" s="281"/>
      <c r="M29" s="281"/>
      <c r="N29" s="281"/>
      <c r="O29" s="281"/>
      <c r="P29" s="281"/>
      <c r="Q29" s="281"/>
      <c r="R29" s="281"/>
      <c r="S29" s="281"/>
      <c r="T29" s="231"/>
      <c r="U29" s="231"/>
      <c r="V29" s="231"/>
      <c r="W29" s="231"/>
      <c r="X29" s="231"/>
    </row>
    <row r="30" spans="1:24" ht="15" customHeight="1">
      <c r="A30" s="284"/>
      <c r="B30" s="284"/>
      <c r="C30" s="282" t="s">
        <v>1199</v>
      </c>
      <c r="D30" s="280" t="s">
        <v>1237</v>
      </c>
      <c r="E30" s="282"/>
      <c r="F30" s="285"/>
      <c r="G30" s="284"/>
      <c r="H30" s="284"/>
      <c r="I30" s="284"/>
      <c r="J30" s="284"/>
      <c r="K30" s="284"/>
      <c r="L30" s="284"/>
      <c r="M30" s="284"/>
      <c r="N30" s="284"/>
      <c r="O30" s="284"/>
      <c r="P30" s="284"/>
      <c r="Q30" s="284"/>
      <c r="R30" s="284"/>
      <c r="S30" s="284"/>
      <c r="T30" s="231"/>
      <c r="U30" s="231"/>
      <c r="V30" s="231"/>
      <c r="W30" s="231"/>
      <c r="X30" s="231"/>
    </row>
    <row r="31" spans="1:24" ht="7.5" customHeight="1">
      <c r="A31" s="280"/>
      <c r="B31" s="279"/>
      <c r="C31" s="280"/>
      <c r="D31" s="281"/>
      <c r="E31" s="281"/>
      <c r="F31" s="281"/>
      <c r="G31" s="281"/>
      <c r="H31" s="281"/>
      <c r="I31" s="281"/>
      <c r="J31" s="281"/>
      <c r="K31" s="281"/>
      <c r="L31" s="281"/>
      <c r="M31" s="281"/>
      <c r="N31" s="281"/>
      <c r="O31" s="281"/>
      <c r="P31" s="281"/>
      <c r="Q31" s="281"/>
      <c r="R31" s="281"/>
      <c r="S31" s="281"/>
      <c r="T31" s="231"/>
      <c r="U31" s="231"/>
      <c r="V31" s="231"/>
      <c r="W31" s="231"/>
      <c r="X31" s="231"/>
    </row>
    <row r="32" spans="1:24" ht="16.5" customHeight="1">
      <c r="A32" s="280"/>
      <c r="B32" s="223" t="s">
        <v>73</v>
      </c>
      <c r="C32" s="224" t="s">
        <v>1211</v>
      </c>
      <c r="D32" s="281"/>
      <c r="E32" s="281"/>
      <c r="F32" s="281"/>
      <c r="G32" s="281"/>
      <c r="H32" s="281"/>
      <c r="I32" s="281"/>
      <c r="J32" s="281"/>
      <c r="K32" s="281"/>
      <c r="L32" s="281"/>
      <c r="M32" s="281"/>
      <c r="N32" s="281"/>
      <c r="O32" s="281"/>
      <c r="P32" s="281"/>
      <c r="Q32" s="281"/>
      <c r="R32" s="281"/>
      <c r="S32" s="281"/>
      <c r="T32" s="231"/>
      <c r="U32" s="231"/>
      <c r="V32" s="231"/>
      <c r="W32" s="231"/>
      <c r="X32" s="231"/>
    </row>
    <row r="33" spans="1:24" ht="15" customHeight="1">
      <c r="A33" s="280"/>
      <c r="B33" s="279"/>
      <c r="C33" s="282" t="s">
        <v>1199</v>
      </c>
      <c r="D33" s="285" t="s">
        <v>1238</v>
      </c>
      <c r="E33" s="279"/>
      <c r="F33" s="280"/>
      <c r="G33" s="281"/>
      <c r="H33" s="281"/>
      <c r="I33" s="281"/>
      <c r="J33" s="281"/>
      <c r="K33" s="281"/>
      <c r="L33" s="281"/>
      <c r="M33" s="281"/>
      <c r="N33" s="281"/>
      <c r="O33" s="281"/>
      <c r="P33" s="281"/>
      <c r="Q33" s="281"/>
      <c r="R33" s="281"/>
      <c r="S33" s="281"/>
      <c r="T33" s="231"/>
      <c r="U33" s="231"/>
      <c r="V33" s="231"/>
      <c r="W33" s="231"/>
      <c r="X33" s="231"/>
    </row>
    <row r="34" spans="1:24" ht="15" customHeight="1">
      <c r="A34" s="280"/>
      <c r="B34" s="279"/>
      <c r="C34" s="282" t="s">
        <v>1199</v>
      </c>
      <c r="D34" s="285" t="s">
        <v>1212</v>
      </c>
      <c r="E34" s="279"/>
      <c r="F34" s="280"/>
      <c r="G34" s="281"/>
      <c r="H34" s="281"/>
      <c r="I34" s="281"/>
      <c r="J34" s="281"/>
      <c r="K34" s="281"/>
      <c r="L34" s="281"/>
      <c r="M34" s="281"/>
      <c r="N34" s="281"/>
      <c r="O34" s="281"/>
      <c r="P34" s="281"/>
      <c r="Q34" s="281"/>
      <c r="R34" s="281"/>
      <c r="S34" s="281"/>
      <c r="T34" s="231"/>
      <c r="U34" s="231"/>
      <c r="V34" s="231"/>
      <c r="W34" s="231"/>
      <c r="X34" s="231"/>
    </row>
    <row r="35" spans="1:24" ht="15" customHeight="1">
      <c r="A35" s="280"/>
      <c r="B35" s="279"/>
      <c r="C35" s="282" t="s">
        <v>1199</v>
      </c>
      <c r="D35" s="286" t="s">
        <v>1213</v>
      </c>
      <c r="E35" s="279"/>
      <c r="F35" s="280"/>
      <c r="G35" s="281"/>
      <c r="H35" s="281"/>
      <c r="I35" s="281"/>
      <c r="J35" s="281"/>
      <c r="K35" s="281"/>
      <c r="L35" s="281"/>
      <c r="M35" s="281"/>
      <c r="N35" s="281"/>
      <c r="O35" s="281"/>
      <c r="P35" s="281"/>
      <c r="Q35" s="281"/>
      <c r="R35" s="281"/>
      <c r="S35" s="281"/>
      <c r="T35" s="231"/>
      <c r="U35" s="231"/>
      <c r="V35" s="231"/>
      <c r="W35" s="231"/>
      <c r="X35" s="231"/>
    </row>
    <row r="36" spans="1:24" ht="15" customHeight="1">
      <c r="A36" s="280"/>
      <c r="B36" s="279"/>
      <c r="C36" s="282"/>
      <c r="D36" s="280" t="s">
        <v>1214</v>
      </c>
      <c r="E36" s="279"/>
      <c r="F36" s="280"/>
      <c r="G36" s="281"/>
      <c r="H36" s="281"/>
      <c r="I36" s="281"/>
      <c r="J36" s="281"/>
      <c r="K36" s="281"/>
      <c r="L36" s="281"/>
      <c r="M36" s="281"/>
      <c r="N36" s="281"/>
      <c r="O36" s="281"/>
      <c r="P36" s="281"/>
      <c r="Q36" s="281"/>
      <c r="R36" s="281"/>
      <c r="S36" s="281"/>
      <c r="T36" s="231"/>
      <c r="U36" s="231"/>
      <c r="V36" s="231"/>
      <c r="W36" s="231"/>
      <c r="X36" s="231"/>
    </row>
    <row r="37" spans="1:24" ht="15" customHeight="1">
      <c r="A37" s="280"/>
      <c r="B37" s="279"/>
      <c r="C37" s="282" t="s">
        <v>1199</v>
      </c>
      <c r="D37" s="280" t="s">
        <v>1239</v>
      </c>
      <c r="E37" s="279"/>
      <c r="F37" s="280"/>
      <c r="G37" s="281"/>
      <c r="H37" s="281"/>
      <c r="I37" s="281"/>
      <c r="J37" s="281"/>
      <c r="K37" s="281"/>
      <c r="L37" s="281"/>
      <c r="M37" s="281"/>
      <c r="N37" s="281"/>
      <c r="O37" s="281"/>
      <c r="P37" s="281"/>
      <c r="Q37" s="281"/>
      <c r="R37" s="281"/>
      <c r="S37" s="281"/>
      <c r="T37" s="231"/>
      <c r="U37" s="231"/>
      <c r="V37" s="231"/>
      <c r="W37" s="231"/>
      <c r="X37" s="231"/>
    </row>
    <row r="38" spans="1:24" ht="16.5" customHeight="1">
      <c r="A38" s="280"/>
      <c r="B38" s="279"/>
      <c r="C38" s="282" t="s">
        <v>1199</v>
      </c>
      <c r="D38" s="280" t="s">
        <v>1215</v>
      </c>
      <c r="E38" s="279"/>
      <c r="F38" s="280"/>
      <c r="G38" s="281"/>
      <c r="H38" s="281"/>
      <c r="I38" s="281"/>
      <c r="J38" s="281"/>
      <c r="K38" s="281"/>
      <c r="L38" s="281"/>
      <c r="M38" s="281"/>
      <c r="N38" s="281"/>
      <c r="O38" s="281"/>
      <c r="P38" s="281"/>
      <c r="Q38" s="281"/>
      <c r="R38" s="281"/>
      <c r="S38" s="281"/>
      <c r="T38" s="231"/>
      <c r="U38" s="231"/>
      <c r="V38" s="231"/>
      <c r="W38" s="231"/>
      <c r="X38" s="231"/>
    </row>
    <row r="39" spans="1:24" ht="7.5" customHeight="1" thickBot="1">
      <c r="A39" s="280"/>
      <c r="B39" s="279"/>
      <c r="C39" s="282"/>
      <c r="D39" s="280"/>
      <c r="E39" s="279"/>
      <c r="F39" s="280"/>
      <c r="G39" s="281"/>
      <c r="H39" s="281"/>
      <c r="I39" s="281"/>
      <c r="J39" s="281"/>
      <c r="K39" s="281"/>
      <c r="L39" s="281"/>
      <c r="M39" s="281"/>
      <c r="N39" s="281"/>
      <c r="O39" s="281"/>
      <c r="P39" s="281"/>
      <c r="Q39" s="281"/>
      <c r="R39" s="281"/>
      <c r="S39" s="281"/>
      <c r="T39" s="287"/>
      <c r="U39" s="287"/>
      <c r="V39" s="231"/>
      <c r="W39" s="231"/>
      <c r="X39" s="231"/>
    </row>
    <row r="40" spans="1:24" ht="15" customHeight="1">
      <c r="A40" s="280"/>
      <c r="B40" s="279"/>
      <c r="C40" s="288"/>
      <c r="D40" s="289" t="s">
        <v>1216</v>
      </c>
      <c r="E40" s="290"/>
      <c r="F40" s="289" t="s">
        <v>1217</v>
      </c>
      <c r="G40" s="291" t="s">
        <v>1218</v>
      </c>
      <c r="H40" s="291"/>
      <c r="I40" s="291"/>
      <c r="J40" s="291"/>
      <c r="K40" s="291"/>
      <c r="L40" s="291"/>
      <c r="M40" s="291"/>
      <c r="N40" s="292"/>
      <c r="O40" s="281"/>
      <c r="P40" s="281"/>
      <c r="Q40" s="281"/>
      <c r="R40" s="281"/>
      <c r="S40" s="281"/>
      <c r="T40" s="287"/>
      <c r="U40" s="287"/>
      <c r="V40" s="231"/>
      <c r="W40" s="231"/>
      <c r="X40" s="231"/>
    </row>
    <row r="41" spans="1:24" ht="15" customHeight="1">
      <c r="A41" s="280"/>
      <c r="B41" s="279"/>
      <c r="C41" s="293"/>
      <c r="D41" s="294" t="s">
        <v>1219</v>
      </c>
      <c r="E41" s="295"/>
      <c r="F41" s="294" t="s">
        <v>1217</v>
      </c>
      <c r="G41" s="246" t="s">
        <v>1225</v>
      </c>
      <c r="H41" s="246"/>
      <c r="I41" s="246"/>
      <c r="J41" s="246"/>
      <c r="K41" s="246"/>
      <c r="L41" s="246"/>
      <c r="M41" s="246"/>
      <c r="N41" s="296"/>
      <c r="O41" s="281"/>
      <c r="P41" s="281"/>
      <c r="Q41" s="281"/>
      <c r="R41" s="281"/>
      <c r="S41" s="281"/>
      <c r="T41" s="297"/>
      <c r="U41" s="297"/>
      <c r="V41" s="231"/>
      <c r="W41" s="231"/>
      <c r="X41" s="231"/>
    </row>
    <row r="42" spans="1:24" ht="15" customHeight="1" thickBot="1">
      <c r="A42" s="280"/>
      <c r="B42" s="279"/>
      <c r="C42" s="298"/>
      <c r="D42" s="299" t="s">
        <v>1220</v>
      </c>
      <c r="E42" s="300"/>
      <c r="F42" s="300" t="s">
        <v>1217</v>
      </c>
      <c r="G42" s="470">
        <f ca="1">WORKDAY(DATE(YEAR(TODAY()),5,31),1)</f>
        <v>45810</v>
      </c>
      <c r="H42" s="470"/>
      <c r="I42" s="470"/>
      <c r="J42" s="305" t="str">
        <f ca="1">TEXT($G$42,"(aaa)")</f>
        <v>(月)</v>
      </c>
      <c r="K42" s="300" t="s">
        <v>1181</v>
      </c>
      <c r="L42" s="300"/>
      <c r="M42" s="300"/>
      <c r="N42" s="301"/>
      <c r="O42" s="281"/>
      <c r="P42" s="281"/>
      <c r="Q42" s="281"/>
      <c r="R42" s="281"/>
      <c r="S42" s="281"/>
      <c r="T42" s="231"/>
      <c r="U42" s="231"/>
      <c r="V42" s="231"/>
      <c r="W42" s="231"/>
      <c r="X42" s="231"/>
    </row>
    <row r="43" spans="1:24" ht="7.5" customHeight="1">
      <c r="A43" s="280"/>
      <c r="B43" s="279"/>
      <c r="C43" s="282"/>
      <c r="D43" s="280"/>
      <c r="E43" s="279"/>
      <c r="F43" s="280"/>
      <c r="G43" s="281"/>
      <c r="H43" s="281"/>
      <c r="I43" s="281"/>
      <c r="J43" s="281"/>
      <c r="K43" s="281"/>
      <c r="L43" s="281"/>
      <c r="M43" s="281"/>
      <c r="N43" s="281"/>
      <c r="O43" s="281"/>
      <c r="P43" s="281"/>
      <c r="Q43" s="281"/>
      <c r="R43" s="281"/>
      <c r="S43" s="281"/>
      <c r="T43" s="231"/>
      <c r="U43" s="231"/>
      <c r="V43" s="231"/>
      <c r="W43" s="231"/>
      <c r="X43" s="231"/>
    </row>
    <row r="44" spans="1:24" ht="15" customHeight="1">
      <c r="A44" s="224"/>
      <c r="B44" s="279"/>
      <c r="C44" s="282" t="s">
        <v>1199</v>
      </c>
      <c r="D44" s="302" t="s">
        <v>1221</v>
      </c>
      <c r="E44" s="281"/>
      <c r="F44" s="281"/>
      <c r="G44" s="281"/>
      <c r="H44" s="281"/>
      <c r="I44" s="281"/>
      <c r="J44" s="281"/>
      <c r="K44" s="281"/>
      <c r="L44" s="281"/>
      <c r="M44" s="281"/>
      <c r="N44" s="281"/>
      <c r="O44" s="281"/>
      <c r="P44" s="281"/>
      <c r="Q44" s="281"/>
      <c r="R44" s="281"/>
      <c r="S44" s="281"/>
      <c r="T44" s="287"/>
      <c r="U44" s="287"/>
      <c r="V44" s="231"/>
      <c r="W44" s="231"/>
      <c r="X44" s="231"/>
    </row>
    <row r="45" spans="1:24" ht="15" customHeight="1">
      <c r="A45" s="280"/>
      <c r="B45" s="279"/>
      <c r="C45" s="282" t="s">
        <v>1199</v>
      </c>
      <c r="D45" s="280" t="s">
        <v>1222</v>
      </c>
      <c r="E45" s="281"/>
      <c r="F45" s="303"/>
      <c r="G45" s="303"/>
      <c r="H45" s="303"/>
      <c r="I45" s="303"/>
      <c r="J45" s="281"/>
      <c r="K45" s="281"/>
      <c r="L45" s="281"/>
      <c r="M45" s="281"/>
      <c r="N45" s="281"/>
      <c r="O45" s="281"/>
      <c r="P45" s="281"/>
      <c r="Q45" s="281"/>
      <c r="R45" s="281"/>
      <c r="S45" s="281"/>
      <c r="T45" s="287"/>
      <c r="U45" s="287"/>
      <c r="V45" s="231"/>
      <c r="W45" s="231"/>
      <c r="X45" s="231"/>
    </row>
    <row r="46" spans="1:24" ht="15" customHeight="1">
      <c r="A46" s="280"/>
      <c r="B46" s="279"/>
      <c r="C46" s="282" t="s">
        <v>1199</v>
      </c>
      <c r="D46" s="302" t="s">
        <v>1240</v>
      </c>
      <c r="E46" s="281"/>
      <c r="F46" s="281"/>
      <c r="G46" s="281"/>
      <c r="H46" s="281"/>
      <c r="I46" s="471" t="str">
        <f ca="1">積立開始日!$R$2</f>
        <v>令和07年09月17日</v>
      </c>
      <c r="J46" s="471"/>
      <c r="K46" s="471"/>
      <c r="L46" s="471"/>
      <c r="M46" s="281" t="s">
        <v>1241</v>
      </c>
      <c r="N46" s="281"/>
      <c r="O46" s="280"/>
      <c r="P46" s="281"/>
      <c r="Q46" s="281"/>
      <c r="R46" s="281"/>
      <c r="S46" s="281"/>
      <c r="T46" s="297"/>
      <c r="U46" s="297"/>
      <c r="V46" s="231"/>
      <c r="W46" s="231"/>
      <c r="X46" s="231"/>
    </row>
    <row r="47" spans="1:24" ht="15" customHeight="1">
      <c r="T47" s="304"/>
      <c r="U47" s="304"/>
      <c r="V47" s="304"/>
      <c r="W47" s="304"/>
      <c r="X47" s="231"/>
    </row>
    <row r="48" spans="1:24">
      <c r="T48" s="304"/>
      <c r="U48" s="304"/>
      <c r="V48" s="304"/>
      <c r="W48" s="304"/>
      <c r="X48" s="231"/>
    </row>
    <row r="49" spans="20:24" ht="15" customHeight="1">
      <c r="T49" s="231"/>
      <c r="U49" s="231"/>
      <c r="V49" s="231"/>
      <c r="W49" s="231"/>
      <c r="X49" s="231"/>
    </row>
    <row r="50" spans="20:24" ht="15" customHeight="1">
      <c r="T50" s="231"/>
      <c r="U50" s="231"/>
      <c r="V50" s="231"/>
      <c r="W50" s="231"/>
      <c r="X50" s="231"/>
    </row>
    <row r="51" spans="20:24" ht="15" customHeight="1"/>
    <row r="52" spans="20:24" ht="15" customHeight="1"/>
    <row r="53" spans="20:24" ht="15" customHeight="1"/>
    <row r="54" spans="20:24">
      <c r="T54" s="297"/>
      <c r="U54" s="297"/>
    </row>
    <row r="55" spans="20:24">
      <c r="T55" s="231"/>
      <c r="U55" s="231"/>
    </row>
  </sheetData>
  <sheetProtection algorithmName="SHA-512" hashValue="/RB0ifQYSJ2GNuqw57VyGebpotDprqR3OwxTrOCBDLctCW1TMIJDvMUgrzTquv161xbAIOf3CIat/tRBIb/tTw==" saltValue="v+sBttNrLq33+L65MbOK+g==" spinCount="100000" sheet="1" objects="1" scenarios="1"/>
  <mergeCells count="3">
    <mergeCell ref="A1:I1"/>
    <mergeCell ref="G42:I42"/>
    <mergeCell ref="I46:L46"/>
  </mergeCells>
  <phoneticPr fontId="2"/>
  <pageMargins left="0.31496062992125984" right="0.31496062992125984" top="0.35433070866141736" bottom="0.15748031496062992"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81"/>
  <sheetViews>
    <sheetView showGridLines="0" zoomScaleNormal="100" workbookViewId="0">
      <selection activeCell="B2" sqref="B2"/>
    </sheetView>
  </sheetViews>
  <sheetFormatPr defaultColWidth="9" defaultRowHeight="13.2"/>
  <cols>
    <col min="1" max="1" width="4.44140625" style="92" bestFit="1" customWidth="1"/>
    <col min="2" max="2" width="7.88671875" style="92" bestFit="1" customWidth="1"/>
    <col min="3" max="3" width="23.77734375" style="93" customWidth="1"/>
    <col min="4" max="4" width="9.21875" style="48" customWidth="1"/>
    <col min="5" max="5" width="4.6640625" style="87" customWidth="1"/>
    <col min="6" max="6" width="3.44140625" style="87" bestFit="1" customWidth="1"/>
    <col min="7" max="7" width="7.77734375" style="88" bestFit="1" customWidth="1"/>
    <col min="8" max="8" width="17.33203125" style="89" customWidth="1"/>
    <col min="9" max="9" width="37.44140625" style="90" customWidth="1"/>
    <col min="10" max="16384" width="9" style="48"/>
  </cols>
  <sheetData>
    <row r="1" spans="1:11">
      <c r="A1" s="46" t="s">
        <v>86</v>
      </c>
      <c r="B1" s="187" t="s">
        <v>1057</v>
      </c>
      <c r="C1" s="47" t="s">
        <v>87</v>
      </c>
      <c r="E1" s="49" t="s">
        <v>88</v>
      </c>
      <c r="F1" s="50" t="s">
        <v>86</v>
      </c>
      <c r="G1" s="51" t="s">
        <v>89</v>
      </c>
      <c r="H1" s="52" t="s">
        <v>90</v>
      </c>
      <c r="I1" s="53" t="s">
        <v>91</v>
      </c>
    </row>
    <row r="2" spans="1:11" ht="13.5" customHeight="1">
      <c r="A2" s="54">
        <v>1</v>
      </c>
      <c r="B2" s="55">
        <v>52701</v>
      </c>
      <c r="C2" s="56" t="s">
        <v>1045</v>
      </c>
      <c r="E2" s="472" t="s">
        <v>92</v>
      </c>
      <c r="F2" s="57">
        <v>1</v>
      </c>
      <c r="G2" s="58" t="s">
        <v>93</v>
      </c>
      <c r="H2" s="59" t="s">
        <v>94</v>
      </c>
      <c r="I2" s="60" t="s">
        <v>95</v>
      </c>
    </row>
    <row r="3" spans="1:11">
      <c r="A3" s="61">
        <v>2</v>
      </c>
      <c r="B3" s="62">
        <v>52702</v>
      </c>
      <c r="C3" s="63" t="s">
        <v>96</v>
      </c>
      <c r="E3" s="473"/>
      <c r="F3" s="64">
        <v>2</v>
      </c>
      <c r="G3" s="65" t="s">
        <v>97</v>
      </c>
      <c r="H3" s="66" t="s">
        <v>94</v>
      </c>
      <c r="I3" s="67" t="s">
        <v>98</v>
      </c>
      <c r="K3" s="68"/>
    </row>
    <row r="4" spans="1:11">
      <c r="A4" s="54">
        <v>3</v>
      </c>
      <c r="B4" s="62">
        <v>52703</v>
      </c>
      <c r="C4" s="63" t="s">
        <v>99</v>
      </c>
      <c r="E4" s="473"/>
      <c r="F4" s="64">
        <v>3</v>
      </c>
      <c r="G4" s="65" t="s">
        <v>104</v>
      </c>
      <c r="H4" s="66" t="s">
        <v>102</v>
      </c>
      <c r="I4" s="67" t="s">
        <v>105</v>
      </c>
      <c r="K4" s="68"/>
    </row>
    <row r="5" spans="1:11">
      <c r="A5" s="61">
        <v>4</v>
      </c>
      <c r="B5" s="62">
        <v>52704</v>
      </c>
      <c r="C5" s="63" t="s">
        <v>100</v>
      </c>
      <c r="E5" s="474"/>
      <c r="F5" s="75">
        <v>4</v>
      </c>
      <c r="G5" s="69" t="s">
        <v>107</v>
      </c>
      <c r="H5" s="70" t="s">
        <v>108</v>
      </c>
      <c r="I5" s="71" t="s">
        <v>109</v>
      </c>
    </row>
    <row r="6" spans="1:11" ht="13.5" customHeight="1">
      <c r="A6" s="54">
        <v>5</v>
      </c>
      <c r="B6" s="62">
        <v>52705</v>
      </c>
      <c r="C6" s="63" t="s">
        <v>101</v>
      </c>
      <c r="E6" s="472" t="s">
        <v>111</v>
      </c>
      <c r="F6" s="57">
        <v>5</v>
      </c>
      <c r="G6" s="72" t="s">
        <v>112</v>
      </c>
      <c r="H6" s="73" t="s">
        <v>113</v>
      </c>
      <c r="I6" s="74"/>
    </row>
    <row r="7" spans="1:11">
      <c r="A7" s="54">
        <v>6</v>
      </c>
      <c r="B7" s="62">
        <v>52706</v>
      </c>
      <c r="C7" s="63" t="s">
        <v>103</v>
      </c>
      <c r="E7" s="473"/>
      <c r="F7" s="64">
        <v>6</v>
      </c>
      <c r="G7" s="65" t="s">
        <v>115</v>
      </c>
      <c r="H7" s="66" t="s">
        <v>116</v>
      </c>
      <c r="I7" s="67" t="s">
        <v>117</v>
      </c>
    </row>
    <row r="8" spans="1:11">
      <c r="A8" s="61">
        <v>7</v>
      </c>
      <c r="B8" s="62">
        <v>52707</v>
      </c>
      <c r="C8" s="63" t="s">
        <v>106</v>
      </c>
      <c r="E8" s="473"/>
      <c r="F8" s="57">
        <v>7</v>
      </c>
      <c r="G8" s="65" t="s">
        <v>119</v>
      </c>
      <c r="H8" s="66" t="s">
        <v>120</v>
      </c>
      <c r="I8" s="67"/>
    </row>
    <row r="9" spans="1:11">
      <c r="A9" s="54">
        <v>8</v>
      </c>
      <c r="B9" s="62">
        <v>52708</v>
      </c>
      <c r="C9" s="63" t="s">
        <v>110</v>
      </c>
      <c r="E9" s="473"/>
      <c r="F9" s="64">
        <v>8</v>
      </c>
      <c r="G9" s="65" t="s">
        <v>122</v>
      </c>
      <c r="H9" s="66" t="s">
        <v>123</v>
      </c>
      <c r="I9" s="67"/>
    </row>
    <row r="10" spans="1:11">
      <c r="A10" s="61">
        <v>9</v>
      </c>
      <c r="B10" s="62">
        <v>52709</v>
      </c>
      <c r="C10" s="63" t="s">
        <v>114</v>
      </c>
      <c r="E10" s="473"/>
      <c r="F10" s="64">
        <v>9</v>
      </c>
      <c r="G10" s="65" t="s">
        <v>125</v>
      </c>
      <c r="H10" s="66" t="s">
        <v>126</v>
      </c>
      <c r="I10" s="67"/>
    </row>
    <row r="11" spans="1:11">
      <c r="A11" s="54">
        <v>10</v>
      </c>
      <c r="B11" s="62">
        <v>52710</v>
      </c>
      <c r="C11" s="63" t="s">
        <v>118</v>
      </c>
      <c r="E11" s="474"/>
      <c r="F11" s="75">
        <v>10</v>
      </c>
      <c r="G11" s="76" t="s">
        <v>129</v>
      </c>
      <c r="H11" s="77" t="s">
        <v>130</v>
      </c>
      <c r="I11" s="78"/>
    </row>
    <row r="12" spans="1:11">
      <c r="A12" s="54">
        <v>11</v>
      </c>
      <c r="B12" s="62">
        <v>52711</v>
      </c>
      <c r="C12" s="63" t="s">
        <v>960</v>
      </c>
      <c r="E12" s="475" t="s">
        <v>132</v>
      </c>
      <c r="F12" s="57">
        <v>11</v>
      </c>
      <c r="G12" s="72" t="s">
        <v>133</v>
      </c>
      <c r="H12" s="73" t="s">
        <v>134</v>
      </c>
      <c r="I12" s="74"/>
    </row>
    <row r="13" spans="1:11">
      <c r="A13" s="61">
        <v>12</v>
      </c>
      <c r="B13" s="62">
        <v>52712</v>
      </c>
      <c r="C13" s="63" t="s">
        <v>121</v>
      </c>
      <c r="E13" s="476"/>
      <c r="F13" s="64">
        <v>12</v>
      </c>
      <c r="G13" s="65" t="s">
        <v>136</v>
      </c>
      <c r="H13" s="66" t="s">
        <v>137</v>
      </c>
      <c r="I13" s="67"/>
    </row>
    <row r="14" spans="1:11">
      <c r="A14" s="54">
        <v>13</v>
      </c>
      <c r="B14" s="62">
        <v>52713</v>
      </c>
      <c r="C14" s="63" t="s">
        <v>124</v>
      </c>
      <c r="E14" s="476"/>
      <c r="F14" s="57">
        <v>13</v>
      </c>
      <c r="G14" s="65" t="s">
        <v>139</v>
      </c>
      <c r="H14" s="66" t="s">
        <v>140</v>
      </c>
      <c r="I14" s="67"/>
    </row>
    <row r="15" spans="1:11">
      <c r="A15" s="61">
        <v>14</v>
      </c>
      <c r="B15" s="62">
        <v>52714</v>
      </c>
      <c r="C15" s="63" t="s">
        <v>127</v>
      </c>
      <c r="E15" s="477"/>
      <c r="F15" s="321">
        <v>14</v>
      </c>
      <c r="G15" s="322" t="s">
        <v>142</v>
      </c>
      <c r="H15" s="323" t="s">
        <v>143</v>
      </c>
      <c r="I15" s="324"/>
    </row>
    <row r="16" spans="1:11">
      <c r="A16" s="54">
        <v>15</v>
      </c>
      <c r="B16" s="62">
        <v>52715</v>
      </c>
      <c r="C16" s="63" t="s">
        <v>128</v>
      </c>
      <c r="E16" s="79" t="s">
        <v>145</v>
      </c>
      <c r="F16" s="50">
        <v>15</v>
      </c>
      <c r="G16" s="80" t="s">
        <v>146</v>
      </c>
      <c r="H16" s="81" t="s">
        <v>147</v>
      </c>
      <c r="I16" s="82"/>
    </row>
    <row r="17" spans="1:9">
      <c r="A17" s="54">
        <v>16</v>
      </c>
      <c r="B17" s="62">
        <v>52716</v>
      </c>
      <c r="C17" s="63" t="s">
        <v>131</v>
      </c>
      <c r="E17" s="83" t="s">
        <v>149</v>
      </c>
      <c r="F17" s="162">
        <v>16</v>
      </c>
      <c r="G17" s="84" t="s">
        <v>150</v>
      </c>
      <c r="H17" s="85" t="s">
        <v>151</v>
      </c>
      <c r="I17" s="86"/>
    </row>
    <row r="18" spans="1:9" ht="13.5" customHeight="1">
      <c r="A18" s="61">
        <v>17</v>
      </c>
      <c r="B18" s="62">
        <v>52717</v>
      </c>
      <c r="C18" s="63" t="s">
        <v>135</v>
      </c>
      <c r="E18" s="478" t="s">
        <v>1245</v>
      </c>
      <c r="F18" s="57">
        <v>17</v>
      </c>
      <c r="G18" s="65" t="s">
        <v>163</v>
      </c>
      <c r="H18" s="66" t="s">
        <v>164</v>
      </c>
      <c r="I18" s="67"/>
    </row>
    <row r="19" spans="1:9">
      <c r="A19" s="54">
        <v>18</v>
      </c>
      <c r="B19" s="62">
        <v>52718</v>
      </c>
      <c r="C19" s="63" t="s">
        <v>138</v>
      </c>
      <c r="E19" s="479"/>
      <c r="F19" s="75">
        <v>18</v>
      </c>
      <c r="G19" s="65" t="s">
        <v>166</v>
      </c>
      <c r="H19" s="66" t="s">
        <v>167</v>
      </c>
      <c r="I19" s="67"/>
    </row>
    <row r="20" spans="1:9" ht="13.5" customHeight="1">
      <c r="A20" s="61">
        <v>19</v>
      </c>
      <c r="B20" s="62">
        <v>52719</v>
      </c>
      <c r="C20" s="63" t="s">
        <v>141</v>
      </c>
      <c r="E20" s="472" t="s">
        <v>170</v>
      </c>
      <c r="F20" s="57">
        <v>19</v>
      </c>
      <c r="G20" s="72" t="s">
        <v>171</v>
      </c>
      <c r="H20" s="73" t="s">
        <v>172</v>
      </c>
      <c r="I20" s="74"/>
    </row>
    <row r="21" spans="1:9">
      <c r="A21" s="54">
        <v>20</v>
      </c>
      <c r="B21" s="62">
        <v>52720</v>
      </c>
      <c r="C21" s="63" t="s">
        <v>963</v>
      </c>
      <c r="E21" s="473"/>
      <c r="F21" s="64">
        <v>20</v>
      </c>
      <c r="G21" s="65" t="s">
        <v>176</v>
      </c>
      <c r="H21" s="66" t="s">
        <v>177</v>
      </c>
      <c r="I21" s="67"/>
    </row>
    <row r="22" spans="1:9" ht="13.5" customHeight="1">
      <c r="A22" s="54">
        <v>21</v>
      </c>
      <c r="B22" s="62">
        <v>52721</v>
      </c>
      <c r="C22" s="63" t="s">
        <v>144</v>
      </c>
      <c r="E22" s="473"/>
      <c r="F22" s="64">
        <v>21</v>
      </c>
      <c r="G22" s="65" t="s">
        <v>180</v>
      </c>
      <c r="H22" s="66" t="s">
        <v>181</v>
      </c>
      <c r="I22" s="67"/>
    </row>
    <row r="23" spans="1:9">
      <c r="A23" s="61">
        <v>22</v>
      </c>
      <c r="B23" s="62">
        <v>52722</v>
      </c>
      <c r="C23" s="63" t="s">
        <v>148</v>
      </c>
      <c r="E23" s="473"/>
      <c r="F23" s="57">
        <v>22</v>
      </c>
      <c r="G23" s="65" t="s">
        <v>183</v>
      </c>
      <c r="H23" s="66" t="s">
        <v>184</v>
      </c>
      <c r="I23" s="67"/>
    </row>
    <row r="24" spans="1:9">
      <c r="A24" s="54">
        <v>23</v>
      </c>
      <c r="B24" s="62">
        <v>52723</v>
      </c>
      <c r="C24" s="63" t="s">
        <v>152</v>
      </c>
      <c r="E24" s="473"/>
      <c r="F24" s="64">
        <v>23</v>
      </c>
      <c r="G24" s="65" t="s">
        <v>186</v>
      </c>
      <c r="H24" s="66" t="s">
        <v>187</v>
      </c>
      <c r="I24" s="67"/>
    </row>
    <row r="25" spans="1:9">
      <c r="A25" s="61">
        <v>24</v>
      </c>
      <c r="B25" s="62">
        <v>52724</v>
      </c>
      <c r="C25" s="63" t="s">
        <v>153</v>
      </c>
      <c r="E25" s="474"/>
      <c r="F25" s="75">
        <v>24</v>
      </c>
      <c r="G25" s="76" t="s">
        <v>189</v>
      </c>
      <c r="H25" s="77" t="s">
        <v>190</v>
      </c>
      <c r="I25" s="78"/>
    </row>
    <row r="26" spans="1:9">
      <c r="A26" s="54">
        <v>25</v>
      </c>
      <c r="B26" s="62">
        <v>52751</v>
      </c>
      <c r="C26" s="63" t="s">
        <v>154</v>
      </c>
      <c r="E26" s="83" t="s">
        <v>192</v>
      </c>
      <c r="F26" s="162">
        <v>25</v>
      </c>
      <c r="G26" s="84" t="s">
        <v>193</v>
      </c>
      <c r="H26" s="85" t="s">
        <v>75</v>
      </c>
      <c r="I26" s="86"/>
    </row>
    <row r="27" spans="1:9">
      <c r="A27" s="54">
        <v>26</v>
      </c>
      <c r="B27" s="62">
        <v>52752</v>
      </c>
      <c r="C27" s="63" t="s">
        <v>155</v>
      </c>
    </row>
    <row r="28" spans="1:9">
      <c r="A28" s="61">
        <v>27</v>
      </c>
      <c r="B28" s="62">
        <v>52753</v>
      </c>
      <c r="C28" s="63" t="s">
        <v>156</v>
      </c>
    </row>
    <row r="29" spans="1:9" ht="13.5" customHeight="1">
      <c r="A29" s="54">
        <v>28</v>
      </c>
      <c r="B29" s="62">
        <v>52754</v>
      </c>
      <c r="C29" s="63" t="s">
        <v>157</v>
      </c>
    </row>
    <row r="30" spans="1:9">
      <c r="A30" s="61">
        <v>29</v>
      </c>
      <c r="B30" s="62">
        <v>52755</v>
      </c>
      <c r="C30" s="63" t="s">
        <v>158</v>
      </c>
    </row>
    <row r="31" spans="1:9">
      <c r="A31" s="54">
        <v>30</v>
      </c>
      <c r="B31" s="62">
        <v>52756</v>
      </c>
      <c r="C31" s="63" t="s">
        <v>159</v>
      </c>
    </row>
    <row r="32" spans="1:9">
      <c r="A32" s="54">
        <v>31</v>
      </c>
      <c r="B32" s="62">
        <v>52757</v>
      </c>
      <c r="C32" s="63" t="s">
        <v>160</v>
      </c>
    </row>
    <row r="33" spans="1:3">
      <c r="A33" s="61">
        <v>32</v>
      </c>
      <c r="B33" s="62">
        <v>52758</v>
      </c>
      <c r="C33" s="63" t="s">
        <v>161</v>
      </c>
    </row>
    <row r="34" spans="1:3">
      <c r="A34" s="54">
        <v>33</v>
      </c>
      <c r="B34" s="62">
        <v>52759</v>
      </c>
      <c r="C34" s="63" t="s">
        <v>162</v>
      </c>
    </row>
    <row r="35" spans="1:3">
      <c r="A35" s="61">
        <v>34</v>
      </c>
      <c r="B35" s="62">
        <v>52760</v>
      </c>
      <c r="C35" s="63" t="s">
        <v>165</v>
      </c>
    </row>
    <row r="36" spans="1:3">
      <c r="A36" s="54">
        <v>35</v>
      </c>
      <c r="B36" s="62">
        <v>52761</v>
      </c>
      <c r="C36" s="63" t="s">
        <v>168</v>
      </c>
    </row>
    <row r="37" spans="1:3">
      <c r="A37" s="54">
        <v>36</v>
      </c>
      <c r="B37" s="62">
        <v>52781</v>
      </c>
      <c r="C37" s="63" t="s">
        <v>169</v>
      </c>
    </row>
    <row r="38" spans="1:3">
      <c r="A38" s="61">
        <v>37</v>
      </c>
      <c r="B38" s="62">
        <v>52801</v>
      </c>
      <c r="C38" s="63" t="s">
        <v>173</v>
      </c>
    </row>
    <row r="39" spans="1:3">
      <c r="A39" s="54">
        <v>38</v>
      </c>
      <c r="B39" s="62">
        <v>52802</v>
      </c>
      <c r="C39" s="63" t="s">
        <v>174</v>
      </c>
    </row>
    <row r="40" spans="1:3">
      <c r="A40" s="61">
        <v>39</v>
      </c>
      <c r="B40" s="62">
        <v>52803</v>
      </c>
      <c r="C40" s="63" t="s">
        <v>175</v>
      </c>
    </row>
    <row r="41" spans="1:3">
      <c r="A41" s="54">
        <v>40</v>
      </c>
      <c r="B41" s="62">
        <v>52804</v>
      </c>
      <c r="C41" s="63" t="s">
        <v>178</v>
      </c>
    </row>
    <row r="42" spans="1:3">
      <c r="A42" s="54">
        <v>41</v>
      </c>
      <c r="B42" s="62">
        <v>52805</v>
      </c>
      <c r="C42" s="63" t="s">
        <v>179</v>
      </c>
    </row>
    <row r="43" spans="1:3">
      <c r="A43" s="61">
        <v>42</v>
      </c>
      <c r="B43" s="62">
        <v>52806</v>
      </c>
      <c r="C43" s="63" t="s">
        <v>182</v>
      </c>
    </row>
    <row r="44" spans="1:3">
      <c r="A44" s="54">
        <v>43</v>
      </c>
      <c r="B44" s="62">
        <v>52807</v>
      </c>
      <c r="C44" s="63" t="s">
        <v>185</v>
      </c>
    </row>
    <row r="45" spans="1:3">
      <c r="A45" s="61">
        <v>44</v>
      </c>
      <c r="B45" s="62">
        <v>52808</v>
      </c>
      <c r="C45" s="63" t="s">
        <v>188</v>
      </c>
    </row>
    <row r="46" spans="1:3">
      <c r="A46" s="54">
        <v>45</v>
      </c>
      <c r="B46" s="62">
        <v>52809</v>
      </c>
      <c r="C46" s="63" t="s">
        <v>191</v>
      </c>
    </row>
    <row r="47" spans="1:3">
      <c r="A47" s="54">
        <v>46</v>
      </c>
      <c r="B47" s="62">
        <v>52810</v>
      </c>
      <c r="C47" s="63" t="s">
        <v>194</v>
      </c>
    </row>
    <row r="48" spans="1:3">
      <c r="A48" s="61">
        <v>47</v>
      </c>
      <c r="B48" s="62">
        <v>52811</v>
      </c>
      <c r="C48" s="63" t="s">
        <v>195</v>
      </c>
    </row>
    <row r="49" spans="1:3">
      <c r="A49" s="54">
        <v>48</v>
      </c>
      <c r="B49" s="62">
        <v>52812</v>
      </c>
      <c r="C49" s="63" t="s">
        <v>196</v>
      </c>
    </row>
    <row r="50" spans="1:3">
      <c r="A50" s="61">
        <v>49</v>
      </c>
      <c r="B50" s="62">
        <v>52813</v>
      </c>
      <c r="C50" s="63" t="s">
        <v>197</v>
      </c>
    </row>
    <row r="51" spans="1:3">
      <c r="A51" s="54">
        <v>50</v>
      </c>
      <c r="B51" s="62">
        <v>52814</v>
      </c>
      <c r="C51" s="63" t="s">
        <v>198</v>
      </c>
    </row>
    <row r="52" spans="1:3">
      <c r="A52" s="54">
        <v>51</v>
      </c>
      <c r="B52" s="62">
        <v>52816</v>
      </c>
      <c r="C52" s="63" t="s">
        <v>199</v>
      </c>
    </row>
    <row r="53" spans="1:3">
      <c r="A53" s="61">
        <v>52</v>
      </c>
      <c r="B53" s="62">
        <v>52817</v>
      </c>
      <c r="C53" s="63" t="s">
        <v>200</v>
      </c>
    </row>
    <row r="54" spans="1:3">
      <c r="A54" s="54">
        <v>53</v>
      </c>
      <c r="B54" s="62">
        <v>52820</v>
      </c>
      <c r="C54" s="63" t="s">
        <v>946</v>
      </c>
    </row>
    <row r="55" spans="1:3">
      <c r="A55" s="61">
        <v>54</v>
      </c>
      <c r="B55" s="62">
        <v>52821</v>
      </c>
      <c r="C55" s="63" t="s">
        <v>201</v>
      </c>
    </row>
    <row r="56" spans="1:3">
      <c r="A56" s="54">
        <v>55</v>
      </c>
      <c r="B56" s="62">
        <v>52822</v>
      </c>
      <c r="C56" s="63" t="s">
        <v>202</v>
      </c>
    </row>
    <row r="57" spans="1:3">
      <c r="A57" s="54">
        <v>56</v>
      </c>
      <c r="B57" s="62">
        <v>52823</v>
      </c>
      <c r="C57" s="63" t="s">
        <v>203</v>
      </c>
    </row>
    <row r="58" spans="1:3">
      <c r="A58" s="61">
        <v>57</v>
      </c>
      <c r="B58" s="62">
        <v>52824</v>
      </c>
      <c r="C58" s="63" t="s">
        <v>204</v>
      </c>
    </row>
    <row r="59" spans="1:3">
      <c r="A59" s="54">
        <v>58</v>
      </c>
      <c r="B59" s="62">
        <v>52825</v>
      </c>
      <c r="C59" s="63" t="s">
        <v>205</v>
      </c>
    </row>
    <row r="60" spans="1:3">
      <c r="A60" s="61">
        <v>59</v>
      </c>
      <c r="B60" s="62">
        <v>52826</v>
      </c>
      <c r="C60" s="63" t="s">
        <v>206</v>
      </c>
    </row>
    <row r="61" spans="1:3">
      <c r="A61" s="54">
        <v>60</v>
      </c>
      <c r="B61" s="62">
        <v>52827</v>
      </c>
      <c r="C61" s="63" t="s">
        <v>207</v>
      </c>
    </row>
    <row r="62" spans="1:3">
      <c r="A62" s="54">
        <v>61</v>
      </c>
      <c r="B62" s="62">
        <v>52828</v>
      </c>
      <c r="C62" s="63" t="s">
        <v>208</v>
      </c>
    </row>
    <row r="63" spans="1:3">
      <c r="A63" s="61">
        <v>62</v>
      </c>
      <c r="B63" s="62">
        <v>52829</v>
      </c>
      <c r="C63" s="63" t="s">
        <v>209</v>
      </c>
    </row>
    <row r="64" spans="1:3">
      <c r="A64" s="54">
        <v>63</v>
      </c>
      <c r="B64" s="62">
        <v>52830</v>
      </c>
      <c r="C64" s="63" t="s">
        <v>210</v>
      </c>
    </row>
    <row r="65" spans="1:3">
      <c r="A65" s="61">
        <v>64</v>
      </c>
      <c r="B65" s="62">
        <v>52831</v>
      </c>
      <c r="C65" s="63" t="s">
        <v>211</v>
      </c>
    </row>
    <row r="66" spans="1:3">
      <c r="A66" s="54">
        <v>65</v>
      </c>
      <c r="B66" s="62">
        <v>52832</v>
      </c>
      <c r="C66" s="63" t="s">
        <v>212</v>
      </c>
    </row>
    <row r="67" spans="1:3">
      <c r="A67" s="54">
        <v>66</v>
      </c>
      <c r="B67" s="62">
        <v>52833</v>
      </c>
      <c r="C67" s="63" t="s">
        <v>213</v>
      </c>
    </row>
    <row r="68" spans="1:3">
      <c r="A68" s="61">
        <v>67</v>
      </c>
      <c r="B68" s="62">
        <v>52834</v>
      </c>
      <c r="C68" s="63" t="s">
        <v>214</v>
      </c>
    </row>
    <row r="69" spans="1:3">
      <c r="A69" s="54">
        <v>68</v>
      </c>
      <c r="B69" s="62">
        <v>52835</v>
      </c>
      <c r="C69" s="63" t="s">
        <v>215</v>
      </c>
    </row>
    <row r="70" spans="1:3">
      <c r="A70" s="61">
        <v>69</v>
      </c>
      <c r="B70" s="62">
        <v>52836</v>
      </c>
      <c r="C70" s="63" t="s">
        <v>216</v>
      </c>
    </row>
    <row r="71" spans="1:3">
      <c r="A71" s="54">
        <v>70</v>
      </c>
      <c r="B71" s="62">
        <v>52837</v>
      </c>
      <c r="C71" s="63" t="s">
        <v>217</v>
      </c>
    </row>
    <row r="72" spans="1:3">
      <c r="A72" s="54">
        <v>71</v>
      </c>
      <c r="B72" s="62">
        <v>52838</v>
      </c>
      <c r="C72" s="63" t="s">
        <v>218</v>
      </c>
    </row>
    <row r="73" spans="1:3">
      <c r="A73" s="61">
        <v>72</v>
      </c>
      <c r="B73" s="62">
        <v>52839</v>
      </c>
      <c r="C73" s="63" t="s">
        <v>219</v>
      </c>
    </row>
    <row r="74" spans="1:3">
      <c r="A74" s="54">
        <v>73</v>
      </c>
      <c r="B74" s="62">
        <v>52840</v>
      </c>
      <c r="C74" s="63" t="s">
        <v>220</v>
      </c>
    </row>
    <row r="75" spans="1:3">
      <c r="A75" s="61">
        <v>74</v>
      </c>
      <c r="B75" s="62">
        <v>52841</v>
      </c>
      <c r="C75" s="63" t="s">
        <v>221</v>
      </c>
    </row>
    <row r="76" spans="1:3">
      <c r="A76" s="54">
        <v>75</v>
      </c>
      <c r="B76" s="62">
        <v>52842</v>
      </c>
      <c r="C76" s="63" t="s">
        <v>1261</v>
      </c>
    </row>
    <row r="77" spans="1:3">
      <c r="A77" s="54">
        <v>76</v>
      </c>
      <c r="B77" s="62">
        <v>52851</v>
      </c>
      <c r="C77" s="63" t="s">
        <v>222</v>
      </c>
    </row>
    <row r="78" spans="1:3">
      <c r="A78" s="61">
        <v>77</v>
      </c>
      <c r="B78" s="62">
        <v>52852</v>
      </c>
      <c r="C78" s="63" t="s">
        <v>223</v>
      </c>
    </row>
    <row r="79" spans="1:3">
      <c r="A79" s="54">
        <v>78</v>
      </c>
      <c r="B79" s="62">
        <v>52853</v>
      </c>
      <c r="C79" s="63" t="s">
        <v>224</v>
      </c>
    </row>
    <row r="80" spans="1:3">
      <c r="A80" s="61">
        <v>79</v>
      </c>
      <c r="B80" s="62">
        <v>52854</v>
      </c>
      <c r="C80" s="63" t="s">
        <v>225</v>
      </c>
    </row>
    <row r="81" spans="1:3">
      <c r="A81" s="54">
        <v>80</v>
      </c>
      <c r="B81" s="62">
        <v>52855</v>
      </c>
      <c r="C81" s="63" t="s">
        <v>226</v>
      </c>
    </row>
    <row r="82" spans="1:3">
      <c r="A82" s="54">
        <v>81</v>
      </c>
      <c r="B82" s="62">
        <v>52857</v>
      </c>
      <c r="C82" s="63" t="s">
        <v>227</v>
      </c>
    </row>
    <row r="83" spans="1:3">
      <c r="A83" s="61">
        <v>82</v>
      </c>
      <c r="B83" s="62">
        <v>52858</v>
      </c>
      <c r="C83" s="63" t="s">
        <v>228</v>
      </c>
    </row>
    <row r="84" spans="1:3">
      <c r="A84" s="54">
        <v>83</v>
      </c>
      <c r="B84" s="62">
        <v>52859</v>
      </c>
      <c r="C84" s="63" t="s">
        <v>229</v>
      </c>
    </row>
    <row r="85" spans="1:3">
      <c r="A85" s="61">
        <v>84</v>
      </c>
      <c r="B85" s="62">
        <v>52861</v>
      </c>
      <c r="C85" s="63" t="s">
        <v>230</v>
      </c>
    </row>
    <row r="86" spans="1:3">
      <c r="A86" s="54">
        <v>85</v>
      </c>
      <c r="B86" s="62">
        <v>52862</v>
      </c>
      <c r="C86" s="63" t="s">
        <v>943</v>
      </c>
    </row>
    <row r="87" spans="1:3">
      <c r="A87" s="54">
        <v>86</v>
      </c>
      <c r="B87" s="62">
        <v>52863</v>
      </c>
      <c r="C87" s="63" t="s">
        <v>231</v>
      </c>
    </row>
    <row r="88" spans="1:3">
      <c r="A88" s="61">
        <v>87</v>
      </c>
      <c r="B88" s="62">
        <v>52864</v>
      </c>
      <c r="C88" s="63" t="s">
        <v>232</v>
      </c>
    </row>
    <row r="89" spans="1:3">
      <c r="A89" s="54">
        <v>88</v>
      </c>
      <c r="B89" s="62">
        <v>52865</v>
      </c>
      <c r="C89" s="63" t="s">
        <v>233</v>
      </c>
    </row>
    <row r="90" spans="1:3">
      <c r="A90" s="61">
        <v>89</v>
      </c>
      <c r="B90" s="62">
        <v>52866</v>
      </c>
      <c r="C90" s="63" t="s">
        <v>234</v>
      </c>
    </row>
    <row r="91" spans="1:3">
      <c r="A91" s="54">
        <v>90</v>
      </c>
      <c r="B91" s="62">
        <v>52867</v>
      </c>
      <c r="C91" s="63" t="s">
        <v>235</v>
      </c>
    </row>
    <row r="92" spans="1:3">
      <c r="A92" s="54">
        <v>91</v>
      </c>
      <c r="B92" s="62">
        <v>52868</v>
      </c>
      <c r="C92" s="63" t="s">
        <v>236</v>
      </c>
    </row>
    <row r="93" spans="1:3">
      <c r="A93" s="61">
        <v>92</v>
      </c>
      <c r="B93" s="62">
        <v>52869</v>
      </c>
      <c r="C93" s="63" t="s">
        <v>1262</v>
      </c>
    </row>
    <row r="94" spans="1:3">
      <c r="A94" s="54">
        <v>93</v>
      </c>
      <c r="B94" s="62">
        <v>53001</v>
      </c>
      <c r="C94" s="63" t="s">
        <v>237</v>
      </c>
    </row>
    <row r="95" spans="1:3">
      <c r="A95" s="61">
        <v>94</v>
      </c>
      <c r="B95" s="62">
        <v>53003</v>
      </c>
      <c r="C95" s="63" t="s">
        <v>238</v>
      </c>
    </row>
    <row r="96" spans="1:3">
      <c r="A96" s="54">
        <v>95</v>
      </c>
      <c r="B96" s="62">
        <v>53004</v>
      </c>
      <c r="C96" s="63" t="s">
        <v>239</v>
      </c>
    </row>
    <row r="97" spans="1:3">
      <c r="A97" s="54">
        <v>96</v>
      </c>
      <c r="B97" s="62">
        <v>53005</v>
      </c>
      <c r="C97" s="63" t="s">
        <v>240</v>
      </c>
    </row>
    <row r="98" spans="1:3">
      <c r="A98" s="61">
        <v>97</v>
      </c>
      <c r="B98" s="62">
        <v>53006</v>
      </c>
      <c r="C98" s="63" t="s">
        <v>241</v>
      </c>
    </row>
    <row r="99" spans="1:3">
      <c r="A99" s="54">
        <v>98</v>
      </c>
      <c r="B99" s="62">
        <v>53007</v>
      </c>
      <c r="C99" s="63" t="s">
        <v>242</v>
      </c>
    </row>
    <row r="100" spans="1:3">
      <c r="A100" s="61">
        <v>99</v>
      </c>
      <c r="B100" s="62">
        <v>53008</v>
      </c>
      <c r="C100" s="63" t="s">
        <v>243</v>
      </c>
    </row>
    <row r="101" spans="1:3">
      <c r="A101" s="54">
        <v>100</v>
      </c>
      <c r="B101" s="62">
        <v>53009</v>
      </c>
      <c r="C101" s="63" t="s">
        <v>244</v>
      </c>
    </row>
    <row r="102" spans="1:3">
      <c r="A102" s="54">
        <v>101</v>
      </c>
      <c r="B102" s="62">
        <v>53010</v>
      </c>
      <c r="C102" s="63" t="s">
        <v>245</v>
      </c>
    </row>
    <row r="103" spans="1:3">
      <c r="A103" s="61">
        <v>102</v>
      </c>
      <c r="B103" s="62">
        <v>53013</v>
      </c>
      <c r="C103" s="63" t="s">
        <v>948</v>
      </c>
    </row>
    <row r="104" spans="1:3">
      <c r="A104" s="54">
        <v>103</v>
      </c>
      <c r="B104" s="62">
        <v>53051</v>
      </c>
      <c r="C104" s="63" t="s">
        <v>246</v>
      </c>
    </row>
    <row r="105" spans="1:3">
      <c r="A105" s="61">
        <v>104</v>
      </c>
      <c r="B105" s="62">
        <v>53052</v>
      </c>
      <c r="C105" s="63" t="s">
        <v>247</v>
      </c>
    </row>
    <row r="106" spans="1:3">
      <c r="A106" s="54">
        <v>105</v>
      </c>
      <c r="B106" s="62">
        <v>53053</v>
      </c>
      <c r="C106" s="63" t="s">
        <v>248</v>
      </c>
    </row>
    <row r="107" spans="1:3">
      <c r="A107" s="54">
        <v>106</v>
      </c>
      <c r="B107" s="62">
        <v>53054</v>
      </c>
      <c r="C107" s="63" t="s">
        <v>249</v>
      </c>
    </row>
    <row r="108" spans="1:3">
      <c r="A108" s="61">
        <v>107</v>
      </c>
      <c r="B108" s="62">
        <v>53057</v>
      </c>
      <c r="C108" s="63" t="s">
        <v>949</v>
      </c>
    </row>
    <row r="109" spans="1:3">
      <c r="A109" s="54">
        <v>108</v>
      </c>
      <c r="B109" s="62">
        <v>53101</v>
      </c>
      <c r="C109" s="63" t="s">
        <v>250</v>
      </c>
    </row>
    <row r="110" spans="1:3">
      <c r="A110" s="61">
        <v>109</v>
      </c>
      <c r="B110" s="62">
        <v>53102</v>
      </c>
      <c r="C110" s="63" t="s">
        <v>944</v>
      </c>
    </row>
    <row r="111" spans="1:3">
      <c r="A111" s="54">
        <v>110</v>
      </c>
      <c r="B111" s="62">
        <v>53103</v>
      </c>
      <c r="C111" s="63" t="s">
        <v>966</v>
      </c>
    </row>
    <row r="112" spans="1:3">
      <c r="A112" s="54">
        <v>111</v>
      </c>
      <c r="B112" s="62">
        <v>53104</v>
      </c>
      <c r="C112" s="63" t="s">
        <v>251</v>
      </c>
    </row>
    <row r="113" spans="1:3">
      <c r="A113" s="61">
        <v>112</v>
      </c>
      <c r="B113" s="62">
        <v>53105</v>
      </c>
      <c r="C113" s="63" t="s">
        <v>945</v>
      </c>
    </row>
    <row r="114" spans="1:3">
      <c r="A114" s="54">
        <v>113</v>
      </c>
      <c r="B114" s="62">
        <v>53106</v>
      </c>
      <c r="C114" s="63" t="s">
        <v>252</v>
      </c>
    </row>
    <row r="115" spans="1:3">
      <c r="A115" s="61">
        <v>114</v>
      </c>
      <c r="B115" s="62">
        <v>53107</v>
      </c>
      <c r="C115" s="63" t="s">
        <v>253</v>
      </c>
    </row>
    <row r="116" spans="1:3">
      <c r="A116" s="54">
        <v>115</v>
      </c>
      <c r="B116" s="62">
        <v>53108</v>
      </c>
      <c r="C116" s="63" t="s">
        <v>254</v>
      </c>
    </row>
    <row r="117" spans="1:3">
      <c r="A117" s="54">
        <v>116</v>
      </c>
      <c r="B117" s="62">
        <v>53109</v>
      </c>
      <c r="C117" s="63" t="s">
        <v>255</v>
      </c>
    </row>
    <row r="118" spans="1:3">
      <c r="A118" s="61">
        <v>117</v>
      </c>
      <c r="B118" s="62">
        <v>53110</v>
      </c>
      <c r="C118" s="63" t="s">
        <v>256</v>
      </c>
    </row>
    <row r="119" spans="1:3">
      <c r="A119" s="54">
        <v>118</v>
      </c>
      <c r="B119" s="62">
        <v>53111</v>
      </c>
      <c r="C119" s="63" t="s">
        <v>257</v>
      </c>
    </row>
    <row r="120" spans="1:3">
      <c r="A120" s="61">
        <v>119</v>
      </c>
      <c r="B120" s="62">
        <v>53112</v>
      </c>
      <c r="C120" s="63" t="s">
        <v>258</v>
      </c>
    </row>
    <row r="121" spans="1:3">
      <c r="A121" s="54">
        <v>120</v>
      </c>
      <c r="B121" s="62">
        <v>53113</v>
      </c>
      <c r="C121" s="63" t="s">
        <v>967</v>
      </c>
    </row>
    <row r="122" spans="1:3">
      <c r="A122" s="54">
        <v>121</v>
      </c>
      <c r="B122" s="62">
        <v>53114</v>
      </c>
      <c r="C122" s="63" t="s">
        <v>259</v>
      </c>
    </row>
    <row r="123" spans="1:3">
      <c r="A123" s="61">
        <v>122</v>
      </c>
      <c r="B123" s="62">
        <v>53115</v>
      </c>
      <c r="C123" s="63" t="s">
        <v>260</v>
      </c>
    </row>
    <row r="124" spans="1:3">
      <c r="A124" s="54">
        <v>123</v>
      </c>
      <c r="B124" s="62">
        <v>53116</v>
      </c>
      <c r="C124" s="63" t="s">
        <v>261</v>
      </c>
    </row>
    <row r="125" spans="1:3">
      <c r="A125" s="61">
        <v>124</v>
      </c>
      <c r="B125" s="62">
        <v>53117</v>
      </c>
      <c r="C125" s="63" t="s">
        <v>262</v>
      </c>
    </row>
    <row r="126" spans="1:3">
      <c r="A126" s="54">
        <v>125</v>
      </c>
      <c r="B126" s="62">
        <v>53118</v>
      </c>
      <c r="C126" s="63" t="s">
        <v>263</v>
      </c>
    </row>
    <row r="127" spans="1:3">
      <c r="A127" s="54">
        <v>126</v>
      </c>
      <c r="B127" s="62">
        <v>53119</v>
      </c>
      <c r="C127" s="63" t="s">
        <v>264</v>
      </c>
    </row>
    <row r="128" spans="1:3">
      <c r="A128" s="61">
        <v>127</v>
      </c>
      <c r="B128" s="62">
        <v>53120</v>
      </c>
      <c r="C128" s="63" t="s">
        <v>265</v>
      </c>
    </row>
    <row r="129" spans="1:3">
      <c r="A129" s="54">
        <v>128</v>
      </c>
      <c r="B129" s="62">
        <v>53121</v>
      </c>
      <c r="C129" s="63" t="s">
        <v>266</v>
      </c>
    </row>
    <row r="130" spans="1:3">
      <c r="A130" s="61">
        <v>129</v>
      </c>
      <c r="B130" s="62">
        <v>53122</v>
      </c>
      <c r="C130" s="63" t="s">
        <v>968</v>
      </c>
    </row>
    <row r="131" spans="1:3">
      <c r="A131" s="54">
        <v>130</v>
      </c>
      <c r="B131" s="62">
        <v>53123</v>
      </c>
      <c r="C131" s="63" t="s">
        <v>267</v>
      </c>
    </row>
    <row r="132" spans="1:3">
      <c r="A132" s="54">
        <v>131</v>
      </c>
      <c r="B132" s="62">
        <v>53124</v>
      </c>
      <c r="C132" s="63" t="s">
        <v>268</v>
      </c>
    </row>
    <row r="133" spans="1:3">
      <c r="A133" s="61">
        <v>132</v>
      </c>
      <c r="B133" s="62">
        <v>53126</v>
      </c>
      <c r="C133" s="63" t="s">
        <v>1263</v>
      </c>
    </row>
    <row r="134" spans="1:3">
      <c r="A134" s="54">
        <v>133</v>
      </c>
      <c r="B134" s="62">
        <v>53127</v>
      </c>
      <c r="C134" s="63" t="s">
        <v>269</v>
      </c>
    </row>
    <row r="135" spans="1:3">
      <c r="A135" s="61">
        <v>134</v>
      </c>
      <c r="B135" s="62">
        <v>53129</v>
      </c>
      <c r="C135" s="63" t="s">
        <v>270</v>
      </c>
    </row>
    <row r="136" spans="1:3">
      <c r="A136" s="54">
        <v>135</v>
      </c>
      <c r="B136" s="62">
        <v>53130</v>
      </c>
      <c r="C136" s="63" t="s">
        <v>271</v>
      </c>
    </row>
    <row r="137" spans="1:3">
      <c r="A137" s="54">
        <v>136</v>
      </c>
      <c r="B137" s="62">
        <v>53131</v>
      </c>
      <c r="C137" s="63" t="s">
        <v>272</v>
      </c>
    </row>
    <row r="138" spans="1:3">
      <c r="A138" s="61">
        <v>137</v>
      </c>
      <c r="B138" s="62">
        <v>53132</v>
      </c>
      <c r="C138" s="63" t="s">
        <v>273</v>
      </c>
    </row>
    <row r="139" spans="1:3">
      <c r="A139" s="54">
        <v>138</v>
      </c>
      <c r="B139" s="62">
        <v>53133</v>
      </c>
      <c r="C139" s="63" t="s">
        <v>274</v>
      </c>
    </row>
    <row r="140" spans="1:3">
      <c r="A140" s="61">
        <v>139</v>
      </c>
      <c r="B140" s="62">
        <v>53134</v>
      </c>
      <c r="C140" s="63" t="s">
        <v>275</v>
      </c>
    </row>
    <row r="141" spans="1:3">
      <c r="A141" s="54">
        <v>140</v>
      </c>
      <c r="B141" s="62">
        <v>53135</v>
      </c>
      <c r="C141" s="63" t="s">
        <v>276</v>
      </c>
    </row>
    <row r="142" spans="1:3">
      <c r="A142" s="54">
        <v>141</v>
      </c>
      <c r="B142" s="62">
        <v>53136</v>
      </c>
      <c r="C142" s="63" t="s">
        <v>277</v>
      </c>
    </row>
    <row r="143" spans="1:3">
      <c r="A143" s="61">
        <v>142</v>
      </c>
      <c r="B143" s="62">
        <v>53138</v>
      </c>
      <c r="C143" s="63" t="s">
        <v>950</v>
      </c>
    </row>
    <row r="144" spans="1:3">
      <c r="A144" s="54">
        <v>143</v>
      </c>
      <c r="B144" s="62">
        <v>53151</v>
      </c>
      <c r="C144" s="63" t="s">
        <v>278</v>
      </c>
    </row>
    <row r="145" spans="1:3">
      <c r="A145" s="61">
        <v>144</v>
      </c>
      <c r="B145" s="62">
        <v>53152</v>
      </c>
      <c r="C145" s="63" t="s">
        <v>279</v>
      </c>
    </row>
    <row r="146" spans="1:3">
      <c r="A146" s="54">
        <v>145</v>
      </c>
      <c r="B146" s="62">
        <v>53153</v>
      </c>
      <c r="C146" s="63" t="s">
        <v>969</v>
      </c>
    </row>
    <row r="147" spans="1:3">
      <c r="A147" s="54">
        <v>146</v>
      </c>
      <c r="B147" s="62">
        <v>53154</v>
      </c>
      <c r="C147" s="63" t="s">
        <v>280</v>
      </c>
    </row>
    <row r="148" spans="1:3">
      <c r="A148" s="61">
        <v>147</v>
      </c>
      <c r="B148" s="62">
        <v>53155</v>
      </c>
      <c r="C148" s="63" t="s">
        <v>281</v>
      </c>
    </row>
    <row r="149" spans="1:3">
      <c r="A149" s="54">
        <v>148</v>
      </c>
      <c r="B149" s="62">
        <v>53156</v>
      </c>
      <c r="C149" s="63" t="s">
        <v>282</v>
      </c>
    </row>
    <row r="150" spans="1:3">
      <c r="A150" s="61">
        <v>149</v>
      </c>
      <c r="B150" s="62">
        <v>53157</v>
      </c>
      <c r="C150" s="63" t="s">
        <v>283</v>
      </c>
    </row>
    <row r="151" spans="1:3">
      <c r="A151" s="54">
        <v>150</v>
      </c>
      <c r="B151" s="62">
        <v>53158</v>
      </c>
      <c r="C151" s="63" t="s">
        <v>284</v>
      </c>
    </row>
    <row r="152" spans="1:3">
      <c r="A152" s="54">
        <v>151</v>
      </c>
      <c r="B152" s="62">
        <v>53159</v>
      </c>
      <c r="C152" s="63" t="s">
        <v>285</v>
      </c>
    </row>
    <row r="153" spans="1:3">
      <c r="A153" s="61">
        <v>152</v>
      </c>
      <c r="B153" s="62">
        <v>53160</v>
      </c>
      <c r="C153" s="63" t="s">
        <v>286</v>
      </c>
    </row>
    <row r="154" spans="1:3">
      <c r="A154" s="54">
        <v>153</v>
      </c>
      <c r="B154" s="62">
        <v>53161</v>
      </c>
      <c r="C154" s="63" t="s">
        <v>287</v>
      </c>
    </row>
    <row r="155" spans="1:3">
      <c r="A155" s="61">
        <v>154</v>
      </c>
      <c r="B155" s="62">
        <v>53162</v>
      </c>
      <c r="C155" s="63" t="s">
        <v>288</v>
      </c>
    </row>
    <row r="156" spans="1:3">
      <c r="A156" s="54">
        <v>155</v>
      </c>
      <c r="B156" s="62">
        <v>53163</v>
      </c>
      <c r="C156" s="63" t="s">
        <v>289</v>
      </c>
    </row>
    <row r="157" spans="1:3">
      <c r="A157" s="54">
        <v>156</v>
      </c>
      <c r="B157" s="62">
        <v>53164</v>
      </c>
      <c r="C157" s="63" t="s">
        <v>290</v>
      </c>
    </row>
    <row r="158" spans="1:3">
      <c r="A158" s="61">
        <v>157</v>
      </c>
      <c r="B158" s="62">
        <v>53165</v>
      </c>
      <c r="C158" s="63" t="s">
        <v>291</v>
      </c>
    </row>
    <row r="159" spans="1:3">
      <c r="A159" s="54">
        <v>158</v>
      </c>
      <c r="B159" s="62">
        <v>53166</v>
      </c>
      <c r="C159" s="63" t="s">
        <v>292</v>
      </c>
    </row>
    <row r="160" spans="1:3">
      <c r="A160" s="61">
        <v>159</v>
      </c>
      <c r="B160" s="62">
        <v>53167</v>
      </c>
      <c r="C160" s="63" t="s">
        <v>293</v>
      </c>
    </row>
    <row r="161" spans="1:3">
      <c r="A161" s="54">
        <v>160</v>
      </c>
      <c r="B161" s="62">
        <v>53168</v>
      </c>
      <c r="C161" s="63" t="s">
        <v>294</v>
      </c>
    </row>
    <row r="162" spans="1:3">
      <c r="A162" s="54">
        <v>161</v>
      </c>
      <c r="B162" s="62">
        <v>53201</v>
      </c>
      <c r="C162" s="63" t="s">
        <v>295</v>
      </c>
    </row>
    <row r="163" spans="1:3">
      <c r="A163" s="61">
        <v>162</v>
      </c>
      <c r="B163" s="62">
        <v>53203</v>
      </c>
      <c r="C163" s="63" t="s">
        <v>296</v>
      </c>
    </row>
    <row r="164" spans="1:3">
      <c r="A164" s="54">
        <v>163</v>
      </c>
      <c r="B164" s="62">
        <v>53204</v>
      </c>
      <c r="C164" s="63" t="s">
        <v>297</v>
      </c>
    </row>
    <row r="165" spans="1:3">
      <c r="A165" s="61">
        <v>164</v>
      </c>
      <c r="B165" s="62">
        <v>53205</v>
      </c>
      <c r="C165" s="63" t="s">
        <v>947</v>
      </c>
    </row>
    <row r="166" spans="1:3">
      <c r="A166" s="54">
        <v>165</v>
      </c>
      <c r="B166" s="62">
        <v>53206</v>
      </c>
      <c r="C166" s="63" t="s">
        <v>298</v>
      </c>
    </row>
    <row r="167" spans="1:3">
      <c r="A167" s="54">
        <v>166</v>
      </c>
      <c r="B167" s="62">
        <v>53207</v>
      </c>
      <c r="C167" s="63" t="s">
        <v>299</v>
      </c>
    </row>
    <row r="168" spans="1:3">
      <c r="A168" s="61">
        <v>167</v>
      </c>
      <c r="B168" s="62">
        <v>53208</v>
      </c>
      <c r="C168" s="63" t="s">
        <v>300</v>
      </c>
    </row>
    <row r="169" spans="1:3">
      <c r="A169" s="54">
        <v>168</v>
      </c>
      <c r="B169" s="62">
        <v>53209</v>
      </c>
      <c r="C169" s="63" t="s">
        <v>301</v>
      </c>
    </row>
    <row r="170" spans="1:3">
      <c r="A170" s="61">
        <v>169</v>
      </c>
      <c r="B170" s="62">
        <v>53251</v>
      </c>
      <c r="C170" s="63" t="s">
        <v>302</v>
      </c>
    </row>
    <row r="171" spans="1:3">
      <c r="A171" s="54">
        <v>170</v>
      </c>
      <c r="B171" s="62">
        <v>53252</v>
      </c>
      <c r="C171" s="63" t="s">
        <v>303</v>
      </c>
    </row>
    <row r="172" spans="1:3">
      <c r="A172" s="54">
        <v>171</v>
      </c>
      <c r="B172" s="62">
        <v>53253</v>
      </c>
      <c r="C172" s="63" t="s">
        <v>304</v>
      </c>
    </row>
    <row r="173" spans="1:3">
      <c r="A173" s="61">
        <v>172</v>
      </c>
      <c r="B173" s="62">
        <v>53301</v>
      </c>
      <c r="C173" s="63" t="s">
        <v>305</v>
      </c>
    </row>
    <row r="174" spans="1:3">
      <c r="A174" s="54">
        <v>173</v>
      </c>
      <c r="B174" s="62">
        <v>53302</v>
      </c>
      <c r="C174" s="63" t="s">
        <v>306</v>
      </c>
    </row>
    <row r="175" spans="1:3">
      <c r="A175" s="61">
        <v>174</v>
      </c>
      <c r="B175" s="62">
        <v>53303</v>
      </c>
      <c r="C175" s="63" t="s">
        <v>307</v>
      </c>
    </row>
    <row r="176" spans="1:3">
      <c r="A176" s="54">
        <v>175</v>
      </c>
      <c r="B176" s="62">
        <v>53304</v>
      </c>
      <c r="C176" s="63" t="s">
        <v>308</v>
      </c>
    </row>
    <row r="177" spans="1:3">
      <c r="A177" s="54">
        <v>176</v>
      </c>
      <c r="B177" s="62">
        <v>53305</v>
      </c>
      <c r="C177" s="63" t="s">
        <v>309</v>
      </c>
    </row>
    <row r="178" spans="1:3">
      <c r="A178" s="61">
        <v>177</v>
      </c>
      <c r="B178" s="62">
        <v>53306</v>
      </c>
      <c r="C178" s="63" t="s">
        <v>310</v>
      </c>
    </row>
    <row r="179" spans="1:3">
      <c r="A179" s="54">
        <v>178</v>
      </c>
      <c r="B179" s="62">
        <v>53307</v>
      </c>
      <c r="C179" s="63" t="s">
        <v>311</v>
      </c>
    </row>
    <row r="180" spans="1:3">
      <c r="A180" s="61">
        <v>179</v>
      </c>
      <c r="B180" s="62">
        <v>53308</v>
      </c>
      <c r="C180" s="63" t="s">
        <v>312</v>
      </c>
    </row>
    <row r="181" spans="1:3">
      <c r="A181" s="54">
        <v>180</v>
      </c>
      <c r="B181" s="62">
        <v>53309</v>
      </c>
      <c r="C181" s="63" t="s">
        <v>313</v>
      </c>
    </row>
    <row r="182" spans="1:3">
      <c r="A182" s="54">
        <v>181</v>
      </c>
      <c r="B182" s="62">
        <v>53310</v>
      </c>
      <c r="C182" s="63" t="s">
        <v>314</v>
      </c>
    </row>
    <row r="183" spans="1:3">
      <c r="A183" s="61">
        <v>182</v>
      </c>
      <c r="B183" s="62">
        <v>53311</v>
      </c>
      <c r="C183" s="63" t="s">
        <v>315</v>
      </c>
    </row>
    <row r="184" spans="1:3">
      <c r="A184" s="54">
        <v>183</v>
      </c>
      <c r="B184" s="62">
        <v>53312</v>
      </c>
      <c r="C184" s="63" t="s">
        <v>316</v>
      </c>
    </row>
    <row r="185" spans="1:3">
      <c r="A185" s="61">
        <v>184</v>
      </c>
      <c r="B185" s="62">
        <v>53313</v>
      </c>
      <c r="C185" s="63" t="s">
        <v>317</v>
      </c>
    </row>
    <row r="186" spans="1:3">
      <c r="A186" s="54">
        <v>185</v>
      </c>
      <c r="B186" s="62">
        <v>53314</v>
      </c>
      <c r="C186" s="63" t="s">
        <v>970</v>
      </c>
    </row>
    <row r="187" spans="1:3">
      <c r="A187" s="54">
        <v>186</v>
      </c>
      <c r="B187" s="62">
        <v>53315</v>
      </c>
      <c r="C187" s="63" t="s">
        <v>318</v>
      </c>
    </row>
    <row r="188" spans="1:3">
      <c r="A188" s="61">
        <v>187</v>
      </c>
      <c r="B188" s="62">
        <v>53316</v>
      </c>
      <c r="C188" s="63" t="s">
        <v>319</v>
      </c>
    </row>
    <row r="189" spans="1:3">
      <c r="A189" s="54">
        <v>188</v>
      </c>
      <c r="B189" s="62">
        <v>53317</v>
      </c>
      <c r="C189" s="63" t="s">
        <v>320</v>
      </c>
    </row>
    <row r="190" spans="1:3">
      <c r="A190" s="61">
        <v>189</v>
      </c>
      <c r="B190" s="62">
        <v>53318</v>
      </c>
      <c r="C190" s="63" t="s">
        <v>321</v>
      </c>
    </row>
    <row r="191" spans="1:3">
      <c r="A191" s="54">
        <v>190</v>
      </c>
      <c r="B191" s="62">
        <v>53319</v>
      </c>
      <c r="C191" s="63" t="s">
        <v>322</v>
      </c>
    </row>
    <row r="192" spans="1:3">
      <c r="A192" s="54">
        <v>191</v>
      </c>
      <c r="B192" s="62">
        <v>53320</v>
      </c>
      <c r="C192" s="63" t="s">
        <v>323</v>
      </c>
    </row>
    <row r="193" spans="1:3">
      <c r="A193" s="61">
        <v>192</v>
      </c>
      <c r="B193" s="62">
        <v>53321</v>
      </c>
      <c r="C193" s="63" t="s">
        <v>324</v>
      </c>
    </row>
    <row r="194" spans="1:3">
      <c r="A194" s="54">
        <v>193</v>
      </c>
      <c r="B194" s="62">
        <v>53322</v>
      </c>
      <c r="C194" s="63" t="s">
        <v>959</v>
      </c>
    </row>
    <row r="195" spans="1:3">
      <c r="A195" s="61">
        <v>194</v>
      </c>
      <c r="B195" s="62">
        <v>53323</v>
      </c>
      <c r="C195" s="63" t="s">
        <v>325</v>
      </c>
    </row>
    <row r="196" spans="1:3">
      <c r="A196" s="54">
        <v>195</v>
      </c>
      <c r="B196" s="62">
        <v>53324</v>
      </c>
      <c r="C196" s="63" t="s">
        <v>326</v>
      </c>
    </row>
    <row r="197" spans="1:3">
      <c r="A197" s="54">
        <v>196</v>
      </c>
      <c r="B197" s="62">
        <v>53325</v>
      </c>
      <c r="C197" s="63" t="s">
        <v>327</v>
      </c>
    </row>
    <row r="198" spans="1:3">
      <c r="A198" s="61">
        <v>197</v>
      </c>
      <c r="B198" s="62">
        <v>53326</v>
      </c>
      <c r="C198" s="63" t="s">
        <v>328</v>
      </c>
    </row>
    <row r="199" spans="1:3">
      <c r="A199" s="54">
        <v>198</v>
      </c>
      <c r="B199" s="62">
        <v>53327</v>
      </c>
      <c r="C199" s="63" t="s">
        <v>329</v>
      </c>
    </row>
    <row r="200" spans="1:3">
      <c r="A200" s="61">
        <v>199</v>
      </c>
      <c r="B200" s="62">
        <v>53328</v>
      </c>
      <c r="C200" s="63" t="s">
        <v>330</v>
      </c>
    </row>
    <row r="201" spans="1:3">
      <c r="A201" s="54">
        <v>200</v>
      </c>
      <c r="B201" s="62">
        <v>53329</v>
      </c>
      <c r="C201" s="63" t="s">
        <v>331</v>
      </c>
    </row>
    <row r="202" spans="1:3">
      <c r="A202" s="54">
        <v>201</v>
      </c>
      <c r="B202" s="62">
        <v>53330</v>
      </c>
      <c r="C202" s="63" t="s">
        <v>332</v>
      </c>
    </row>
    <row r="203" spans="1:3">
      <c r="A203" s="61">
        <v>202</v>
      </c>
      <c r="B203" s="62">
        <v>53331</v>
      </c>
      <c r="C203" s="63" t="s">
        <v>333</v>
      </c>
    </row>
    <row r="204" spans="1:3">
      <c r="A204" s="54">
        <v>203</v>
      </c>
      <c r="B204" s="62">
        <v>53332</v>
      </c>
      <c r="C204" s="63" t="s">
        <v>334</v>
      </c>
    </row>
    <row r="205" spans="1:3">
      <c r="A205" s="61">
        <v>204</v>
      </c>
      <c r="B205" s="62">
        <v>53334</v>
      </c>
      <c r="C205" s="63" t="s">
        <v>335</v>
      </c>
    </row>
    <row r="206" spans="1:3">
      <c r="A206" s="54">
        <v>205</v>
      </c>
      <c r="B206" s="62">
        <v>53335</v>
      </c>
      <c r="C206" s="63" t="s">
        <v>336</v>
      </c>
    </row>
    <row r="207" spans="1:3">
      <c r="A207" s="54">
        <v>206</v>
      </c>
      <c r="B207" s="62">
        <v>53336</v>
      </c>
      <c r="C207" s="63" t="s">
        <v>337</v>
      </c>
    </row>
    <row r="208" spans="1:3">
      <c r="A208" s="61">
        <v>207</v>
      </c>
      <c r="B208" s="62">
        <v>53337</v>
      </c>
      <c r="C208" s="63" t="s">
        <v>338</v>
      </c>
    </row>
    <row r="209" spans="1:3">
      <c r="A209" s="54">
        <v>208</v>
      </c>
      <c r="B209" s="62">
        <v>53338</v>
      </c>
      <c r="C209" s="63" t="s">
        <v>339</v>
      </c>
    </row>
    <row r="210" spans="1:3">
      <c r="A210" s="61">
        <v>209</v>
      </c>
      <c r="B210" s="62">
        <v>53341</v>
      </c>
      <c r="C210" s="63" t="s">
        <v>936</v>
      </c>
    </row>
    <row r="211" spans="1:3">
      <c r="A211" s="54">
        <v>210</v>
      </c>
      <c r="B211" s="62">
        <v>53342</v>
      </c>
      <c r="C211" s="63" t="s">
        <v>340</v>
      </c>
    </row>
    <row r="212" spans="1:3">
      <c r="A212" s="54">
        <v>211</v>
      </c>
      <c r="B212" s="62">
        <v>53343</v>
      </c>
      <c r="C212" s="63" t="s">
        <v>341</v>
      </c>
    </row>
    <row r="213" spans="1:3">
      <c r="A213" s="61">
        <v>212</v>
      </c>
      <c r="B213" s="62">
        <v>53344</v>
      </c>
      <c r="C213" s="63" t="s">
        <v>994</v>
      </c>
    </row>
    <row r="214" spans="1:3">
      <c r="A214" s="54">
        <v>213</v>
      </c>
      <c r="B214" s="62">
        <v>53351</v>
      </c>
      <c r="C214" s="63" t="s">
        <v>342</v>
      </c>
    </row>
    <row r="215" spans="1:3">
      <c r="A215" s="61">
        <v>214</v>
      </c>
      <c r="B215" s="62">
        <v>53352</v>
      </c>
      <c r="C215" s="63" t="s">
        <v>343</v>
      </c>
    </row>
    <row r="216" spans="1:3">
      <c r="A216" s="54">
        <v>215</v>
      </c>
      <c r="B216" s="62">
        <v>53353</v>
      </c>
      <c r="C216" s="63" t="s">
        <v>344</v>
      </c>
    </row>
    <row r="217" spans="1:3">
      <c r="A217" s="54">
        <v>216</v>
      </c>
      <c r="B217" s="62">
        <v>53354</v>
      </c>
      <c r="C217" s="63" t="s">
        <v>345</v>
      </c>
    </row>
    <row r="218" spans="1:3">
      <c r="A218" s="61">
        <v>217</v>
      </c>
      <c r="B218" s="62">
        <v>53356</v>
      </c>
      <c r="C218" s="63" t="s">
        <v>346</v>
      </c>
    </row>
    <row r="219" spans="1:3">
      <c r="A219" s="54">
        <v>218</v>
      </c>
      <c r="B219" s="62">
        <v>53357</v>
      </c>
      <c r="C219" s="63" t="s">
        <v>347</v>
      </c>
    </row>
    <row r="220" spans="1:3">
      <c r="A220" s="61">
        <v>219</v>
      </c>
      <c r="B220" s="62">
        <v>53358</v>
      </c>
      <c r="C220" s="63" t="s">
        <v>348</v>
      </c>
    </row>
    <row r="221" spans="1:3">
      <c r="A221" s="54">
        <v>220</v>
      </c>
      <c r="B221" s="62">
        <v>53359</v>
      </c>
      <c r="C221" s="63" t="s">
        <v>349</v>
      </c>
    </row>
    <row r="222" spans="1:3">
      <c r="A222" s="54">
        <v>221</v>
      </c>
      <c r="B222" s="62">
        <v>53360</v>
      </c>
      <c r="C222" s="63" t="s">
        <v>350</v>
      </c>
    </row>
    <row r="223" spans="1:3">
      <c r="A223" s="61">
        <v>222</v>
      </c>
      <c r="B223" s="62">
        <v>53361</v>
      </c>
      <c r="C223" s="63" t="s">
        <v>351</v>
      </c>
    </row>
    <row r="224" spans="1:3">
      <c r="A224" s="54">
        <v>223</v>
      </c>
      <c r="B224" s="62">
        <v>53362</v>
      </c>
      <c r="C224" s="63" t="s">
        <v>352</v>
      </c>
    </row>
    <row r="225" spans="1:3">
      <c r="A225" s="61">
        <v>224</v>
      </c>
      <c r="B225" s="62">
        <v>53363</v>
      </c>
      <c r="C225" s="63" t="s">
        <v>353</v>
      </c>
    </row>
    <row r="226" spans="1:3">
      <c r="A226" s="54">
        <v>225</v>
      </c>
      <c r="B226" s="62">
        <v>53364</v>
      </c>
      <c r="C226" s="63" t="s">
        <v>354</v>
      </c>
    </row>
    <row r="227" spans="1:3">
      <c r="A227" s="54">
        <v>226</v>
      </c>
      <c r="B227" s="62">
        <v>53365</v>
      </c>
      <c r="C227" s="63" t="s">
        <v>355</v>
      </c>
    </row>
    <row r="228" spans="1:3">
      <c r="A228" s="61">
        <v>227</v>
      </c>
      <c r="B228" s="62">
        <v>53366</v>
      </c>
      <c r="C228" s="63" t="s">
        <v>356</v>
      </c>
    </row>
    <row r="229" spans="1:3">
      <c r="A229" s="54">
        <v>228</v>
      </c>
      <c r="B229" s="62">
        <v>53367</v>
      </c>
      <c r="C229" s="63" t="s">
        <v>357</v>
      </c>
    </row>
    <row r="230" spans="1:3">
      <c r="A230" s="61">
        <v>229</v>
      </c>
      <c r="B230" s="62">
        <v>53368</v>
      </c>
      <c r="C230" s="63" t="s">
        <v>358</v>
      </c>
    </row>
    <row r="231" spans="1:3">
      <c r="A231" s="54">
        <v>230</v>
      </c>
      <c r="B231" s="62">
        <v>53369</v>
      </c>
      <c r="C231" s="63" t="s">
        <v>359</v>
      </c>
    </row>
    <row r="232" spans="1:3">
      <c r="A232" s="54">
        <v>231</v>
      </c>
      <c r="B232" s="62">
        <v>53401</v>
      </c>
      <c r="C232" s="63" t="s">
        <v>360</v>
      </c>
    </row>
    <row r="233" spans="1:3">
      <c r="A233" s="61">
        <v>232</v>
      </c>
      <c r="B233" s="62">
        <v>53402</v>
      </c>
      <c r="C233" s="63" t="s">
        <v>361</v>
      </c>
    </row>
    <row r="234" spans="1:3">
      <c r="A234" s="54">
        <v>233</v>
      </c>
      <c r="B234" s="62">
        <v>53403</v>
      </c>
      <c r="C234" s="63" t="s">
        <v>362</v>
      </c>
    </row>
    <row r="235" spans="1:3">
      <c r="A235" s="61">
        <v>234</v>
      </c>
      <c r="B235" s="62">
        <v>53404</v>
      </c>
      <c r="C235" s="63" t="s">
        <v>363</v>
      </c>
    </row>
    <row r="236" spans="1:3">
      <c r="A236" s="54">
        <v>235</v>
      </c>
      <c r="B236" s="62">
        <v>53405</v>
      </c>
      <c r="C236" s="63" t="s">
        <v>364</v>
      </c>
    </row>
    <row r="237" spans="1:3">
      <c r="A237" s="54">
        <v>236</v>
      </c>
      <c r="B237" s="62">
        <v>53406</v>
      </c>
      <c r="C237" s="63" t="s">
        <v>365</v>
      </c>
    </row>
    <row r="238" spans="1:3">
      <c r="A238" s="61">
        <v>237</v>
      </c>
      <c r="B238" s="62">
        <v>53407</v>
      </c>
      <c r="C238" s="63" t="s">
        <v>366</v>
      </c>
    </row>
    <row r="239" spans="1:3">
      <c r="A239" s="54">
        <v>238</v>
      </c>
      <c r="B239" s="62">
        <v>53409</v>
      </c>
      <c r="C239" s="63" t="s">
        <v>367</v>
      </c>
    </row>
    <row r="240" spans="1:3">
      <c r="A240" s="61">
        <v>239</v>
      </c>
      <c r="B240" s="62">
        <v>53410</v>
      </c>
      <c r="C240" s="63" t="s">
        <v>368</v>
      </c>
    </row>
    <row r="241" spans="1:3">
      <c r="A241" s="54">
        <v>240</v>
      </c>
      <c r="B241" s="62">
        <v>53412</v>
      </c>
      <c r="C241" s="63" t="s">
        <v>934</v>
      </c>
    </row>
    <row r="242" spans="1:3">
      <c r="A242" s="54">
        <v>241</v>
      </c>
      <c r="B242" s="62">
        <v>53413</v>
      </c>
      <c r="C242" s="63" t="s">
        <v>1264</v>
      </c>
    </row>
    <row r="243" spans="1:3">
      <c r="A243" s="61">
        <v>242</v>
      </c>
      <c r="B243" s="62">
        <v>53451</v>
      </c>
      <c r="C243" s="63" t="s">
        <v>369</v>
      </c>
    </row>
    <row r="244" spans="1:3">
      <c r="A244" s="54">
        <v>243</v>
      </c>
      <c r="B244" s="62">
        <v>53452</v>
      </c>
      <c r="C244" s="63" t="s">
        <v>370</v>
      </c>
    </row>
    <row r="245" spans="1:3">
      <c r="A245" s="61">
        <v>244</v>
      </c>
      <c r="B245" s="62">
        <v>53453</v>
      </c>
      <c r="C245" s="63" t="s">
        <v>371</v>
      </c>
    </row>
    <row r="246" spans="1:3">
      <c r="A246" s="54">
        <v>245</v>
      </c>
      <c r="B246" s="62">
        <v>53454</v>
      </c>
      <c r="C246" s="63" t="s">
        <v>372</v>
      </c>
    </row>
    <row r="247" spans="1:3">
      <c r="A247" s="54">
        <v>246</v>
      </c>
      <c r="B247" s="62">
        <v>53456</v>
      </c>
      <c r="C247" s="63" t="s">
        <v>1265</v>
      </c>
    </row>
    <row r="248" spans="1:3">
      <c r="A248" s="61">
        <v>247</v>
      </c>
      <c r="B248" s="62">
        <v>53501</v>
      </c>
      <c r="C248" s="63" t="s">
        <v>373</v>
      </c>
    </row>
    <row r="249" spans="1:3">
      <c r="A249" s="54">
        <v>248</v>
      </c>
      <c r="B249" s="62">
        <v>53508</v>
      </c>
      <c r="C249" s="63" t="s">
        <v>376</v>
      </c>
    </row>
    <row r="250" spans="1:3">
      <c r="A250" s="61">
        <v>249</v>
      </c>
      <c r="B250" s="62">
        <v>53509</v>
      </c>
      <c r="C250" s="63" t="s">
        <v>377</v>
      </c>
    </row>
    <row r="251" spans="1:3">
      <c r="A251" s="54">
        <v>250</v>
      </c>
      <c r="B251" s="62">
        <v>53511</v>
      </c>
      <c r="C251" s="63" t="s">
        <v>378</v>
      </c>
    </row>
    <row r="252" spans="1:3">
      <c r="A252" s="54">
        <v>251</v>
      </c>
      <c r="B252" s="62">
        <v>53513</v>
      </c>
      <c r="C252" s="63" t="s">
        <v>379</v>
      </c>
    </row>
    <row r="253" spans="1:3">
      <c r="A253" s="61">
        <v>252</v>
      </c>
      <c r="B253" s="62">
        <v>53514</v>
      </c>
      <c r="C253" s="63" t="s">
        <v>380</v>
      </c>
    </row>
    <row r="254" spans="1:3">
      <c r="A254" s="54">
        <v>253</v>
      </c>
      <c r="B254" s="62">
        <v>53515</v>
      </c>
      <c r="C254" s="63" t="s">
        <v>381</v>
      </c>
    </row>
    <row r="255" spans="1:3">
      <c r="A255" s="61">
        <v>254</v>
      </c>
      <c r="B255" s="62">
        <v>53517</v>
      </c>
      <c r="C255" s="63" t="s">
        <v>382</v>
      </c>
    </row>
    <row r="256" spans="1:3">
      <c r="A256" s="54">
        <v>255</v>
      </c>
      <c r="B256" s="62">
        <v>53518</v>
      </c>
      <c r="C256" s="63" t="s">
        <v>383</v>
      </c>
    </row>
    <row r="257" spans="1:3">
      <c r="A257" s="54">
        <v>256</v>
      </c>
      <c r="B257" s="62">
        <v>53521</v>
      </c>
      <c r="C257" s="63" t="s">
        <v>954</v>
      </c>
    </row>
    <row r="258" spans="1:3">
      <c r="A258" s="61">
        <v>257</v>
      </c>
      <c r="B258" s="62">
        <v>53522</v>
      </c>
      <c r="C258" s="63" t="s">
        <v>955</v>
      </c>
    </row>
    <row r="259" spans="1:3">
      <c r="A259" s="54">
        <v>258</v>
      </c>
      <c r="B259" s="62">
        <v>53523</v>
      </c>
      <c r="C259" s="63" t="s">
        <v>375</v>
      </c>
    </row>
    <row r="260" spans="1:3">
      <c r="A260" s="61">
        <v>259</v>
      </c>
      <c r="B260" s="62">
        <v>53524</v>
      </c>
      <c r="C260" s="63" t="s">
        <v>374</v>
      </c>
    </row>
    <row r="261" spans="1:3">
      <c r="A261" s="54">
        <v>260</v>
      </c>
      <c r="B261" s="62">
        <v>53551</v>
      </c>
      <c r="C261" s="63" t="s">
        <v>384</v>
      </c>
    </row>
    <row r="262" spans="1:3">
      <c r="A262" s="54">
        <v>261</v>
      </c>
      <c r="B262" s="62">
        <v>53555</v>
      </c>
      <c r="C262" s="63" t="s">
        <v>385</v>
      </c>
    </row>
    <row r="263" spans="1:3">
      <c r="A263" s="61">
        <v>262</v>
      </c>
      <c r="B263" s="62">
        <v>53556</v>
      </c>
      <c r="C263" s="63" t="s">
        <v>386</v>
      </c>
    </row>
    <row r="264" spans="1:3">
      <c r="A264" s="54">
        <v>263</v>
      </c>
      <c r="B264" s="62">
        <v>53557</v>
      </c>
      <c r="C264" s="63" t="s">
        <v>387</v>
      </c>
    </row>
    <row r="265" spans="1:3">
      <c r="A265" s="61">
        <v>264</v>
      </c>
      <c r="B265" s="62">
        <v>53558</v>
      </c>
      <c r="C265" s="63" t="s">
        <v>388</v>
      </c>
    </row>
    <row r="266" spans="1:3">
      <c r="A266" s="54">
        <v>265</v>
      </c>
      <c r="B266" s="62">
        <v>53560</v>
      </c>
      <c r="C266" s="63" t="s">
        <v>389</v>
      </c>
    </row>
    <row r="267" spans="1:3">
      <c r="A267" s="54">
        <v>266</v>
      </c>
      <c r="B267" s="62">
        <v>53561</v>
      </c>
      <c r="C267" s="63" t="s">
        <v>951</v>
      </c>
    </row>
    <row r="268" spans="1:3">
      <c r="A268" s="61">
        <v>267</v>
      </c>
      <c r="B268" s="62">
        <v>53562</v>
      </c>
      <c r="C268" s="63" t="s">
        <v>956</v>
      </c>
    </row>
    <row r="269" spans="1:3">
      <c r="A269" s="54">
        <v>268</v>
      </c>
      <c r="B269" s="62">
        <v>53601</v>
      </c>
      <c r="C269" s="63" t="s">
        <v>390</v>
      </c>
    </row>
    <row r="270" spans="1:3">
      <c r="A270" s="61">
        <v>269</v>
      </c>
      <c r="B270" s="62">
        <v>53602</v>
      </c>
      <c r="C270" s="63" t="s">
        <v>391</v>
      </c>
    </row>
    <row r="271" spans="1:3">
      <c r="A271" s="54">
        <v>270</v>
      </c>
      <c r="B271" s="62">
        <v>53603</v>
      </c>
      <c r="C271" s="63" t="s">
        <v>1046</v>
      </c>
    </row>
    <row r="272" spans="1:3">
      <c r="A272" s="54">
        <v>271</v>
      </c>
      <c r="B272" s="62">
        <v>53604</v>
      </c>
      <c r="C272" s="63" t="s">
        <v>392</v>
      </c>
    </row>
    <row r="273" spans="1:3">
      <c r="A273" s="61">
        <v>272</v>
      </c>
      <c r="B273" s="62">
        <v>53605</v>
      </c>
      <c r="C273" s="91" t="s">
        <v>393</v>
      </c>
    </row>
    <row r="274" spans="1:3">
      <c r="A274" s="54">
        <v>273</v>
      </c>
      <c r="B274" s="62">
        <v>53606</v>
      </c>
      <c r="C274" s="63" t="s">
        <v>394</v>
      </c>
    </row>
    <row r="275" spans="1:3">
      <c r="A275" s="61">
        <v>274</v>
      </c>
      <c r="B275" s="62">
        <v>53607</v>
      </c>
      <c r="C275" s="63" t="s">
        <v>395</v>
      </c>
    </row>
    <row r="276" spans="1:3">
      <c r="A276" s="54">
        <v>275</v>
      </c>
      <c r="B276" s="62">
        <v>53608</v>
      </c>
      <c r="C276" s="63" t="s">
        <v>396</v>
      </c>
    </row>
    <row r="277" spans="1:3">
      <c r="A277" s="54">
        <v>276</v>
      </c>
      <c r="B277" s="62">
        <v>53609</v>
      </c>
      <c r="C277" s="63" t="s">
        <v>397</v>
      </c>
    </row>
    <row r="278" spans="1:3">
      <c r="A278" s="61">
        <v>277</v>
      </c>
      <c r="B278" s="62">
        <v>53610</v>
      </c>
      <c r="C278" s="63" t="s">
        <v>398</v>
      </c>
    </row>
    <row r="279" spans="1:3">
      <c r="A279" s="54">
        <v>278</v>
      </c>
      <c r="B279" s="62">
        <v>53611</v>
      </c>
      <c r="C279" s="63" t="s">
        <v>399</v>
      </c>
    </row>
    <row r="280" spans="1:3">
      <c r="A280" s="61">
        <v>279</v>
      </c>
      <c r="B280" s="62">
        <v>53612</v>
      </c>
      <c r="C280" s="63" t="s">
        <v>400</v>
      </c>
    </row>
    <row r="281" spans="1:3">
      <c r="A281" s="54">
        <v>280</v>
      </c>
      <c r="B281" s="62">
        <v>53613</v>
      </c>
      <c r="C281" s="63" t="s">
        <v>401</v>
      </c>
    </row>
    <row r="282" spans="1:3">
      <c r="A282" s="54">
        <v>281</v>
      </c>
      <c r="B282" s="62">
        <v>53614</v>
      </c>
      <c r="C282" s="63" t="s">
        <v>987</v>
      </c>
    </row>
    <row r="283" spans="1:3">
      <c r="A283" s="61">
        <v>282</v>
      </c>
      <c r="B283" s="62">
        <v>53615</v>
      </c>
      <c r="C283" s="63" t="s">
        <v>402</v>
      </c>
    </row>
    <row r="284" spans="1:3">
      <c r="A284" s="54">
        <v>283</v>
      </c>
      <c r="B284" s="62">
        <v>53616</v>
      </c>
      <c r="C284" s="63" t="s">
        <v>403</v>
      </c>
    </row>
    <row r="285" spans="1:3">
      <c r="A285" s="61">
        <v>284</v>
      </c>
      <c r="B285" s="62">
        <v>53618</v>
      </c>
      <c r="C285" s="63" t="s">
        <v>404</v>
      </c>
    </row>
    <row r="286" spans="1:3">
      <c r="A286" s="54">
        <v>285</v>
      </c>
      <c r="B286" s="62">
        <v>53619</v>
      </c>
      <c r="C286" s="63" t="s">
        <v>988</v>
      </c>
    </row>
    <row r="287" spans="1:3">
      <c r="A287" s="54">
        <v>286</v>
      </c>
      <c r="B287" s="62">
        <v>53620</v>
      </c>
      <c r="C287" s="63" t="s">
        <v>405</v>
      </c>
    </row>
    <row r="288" spans="1:3">
      <c r="A288" s="61">
        <v>287</v>
      </c>
      <c r="B288" s="62">
        <v>53621</v>
      </c>
      <c r="C288" s="63" t="s">
        <v>406</v>
      </c>
    </row>
    <row r="289" spans="1:3">
      <c r="A289" s="54">
        <v>288</v>
      </c>
      <c r="B289" s="62">
        <v>53623</v>
      </c>
      <c r="C289" s="63" t="s">
        <v>407</v>
      </c>
    </row>
    <row r="290" spans="1:3">
      <c r="A290" s="61">
        <v>289</v>
      </c>
      <c r="B290" s="62">
        <v>53624</v>
      </c>
      <c r="C290" s="63" t="s">
        <v>408</v>
      </c>
    </row>
    <row r="291" spans="1:3">
      <c r="A291" s="54">
        <v>290</v>
      </c>
      <c r="B291" s="62">
        <v>53625</v>
      </c>
      <c r="C291" s="63" t="s">
        <v>409</v>
      </c>
    </row>
    <row r="292" spans="1:3">
      <c r="A292" s="54">
        <v>291</v>
      </c>
      <c r="B292" s="62">
        <v>53626</v>
      </c>
      <c r="C292" s="63" t="s">
        <v>410</v>
      </c>
    </row>
    <row r="293" spans="1:3">
      <c r="A293" s="61">
        <v>292</v>
      </c>
      <c r="B293" s="62">
        <v>53627</v>
      </c>
      <c r="C293" s="63" t="s">
        <v>411</v>
      </c>
    </row>
    <row r="294" spans="1:3">
      <c r="A294" s="54">
        <v>293</v>
      </c>
      <c r="B294" s="62">
        <v>53628</v>
      </c>
      <c r="C294" s="63" t="s">
        <v>1047</v>
      </c>
    </row>
    <row r="295" spans="1:3">
      <c r="A295" s="61">
        <v>294</v>
      </c>
      <c r="B295" s="62">
        <v>53630</v>
      </c>
      <c r="C295" s="63" t="s">
        <v>412</v>
      </c>
    </row>
    <row r="296" spans="1:3">
      <c r="A296" s="54">
        <v>295</v>
      </c>
      <c r="B296" s="62">
        <v>53631</v>
      </c>
      <c r="C296" s="63" t="s">
        <v>413</v>
      </c>
    </row>
    <row r="297" spans="1:3">
      <c r="A297" s="54">
        <v>296</v>
      </c>
      <c r="B297" s="62">
        <v>53632</v>
      </c>
      <c r="C297" s="91" t="s">
        <v>414</v>
      </c>
    </row>
    <row r="298" spans="1:3">
      <c r="A298" s="61">
        <v>297</v>
      </c>
      <c r="B298" s="62">
        <v>53633</v>
      </c>
      <c r="C298" s="63" t="s">
        <v>415</v>
      </c>
    </row>
    <row r="299" spans="1:3">
      <c r="A299" s="54">
        <v>298</v>
      </c>
      <c r="B299" s="62">
        <v>53634</v>
      </c>
      <c r="C299" s="63" t="s">
        <v>1048</v>
      </c>
    </row>
    <row r="300" spans="1:3">
      <c r="A300" s="61">
        <v>299</v>
      </c>
      <c r="B300" s="62">
        <v>53635</v>
      </c>
      <c r="C300" s="63" t="s">
        <v>416</v>
      </c>
    </row>
    <row r="301" spans="1:3">
      <c r="A301" s="54">
        <v>300</v>
      </c>
      <c r="B301" s="62">
        <v>53636</v>
      </c>
      <c r="C301" s="63" t="s">
        <v>417</v>
      </c>
    </row>
    <row r="302" spans="1:3">
      <c r="A302" s="54">
        <v>301</v>
      </c>
      <c r="B302" s="62">
        <v>53637</v>
      </c>
      <c r="C302" s="91" t="s">
        <v>418</v>
      </c>
    </row>
    <row r="303" spans="1:3">
      <c r="A303" s="61">
        <v>302</v>
      </c>
      <c r="B303" s="62">
        <v>53638</v>
      </c>
      <c r="C303" s="63" t="s">
        <v>419</v>
      </c>
    </row>
    <row r="304" spans="1:3">
      <c r="A304" s="54">
        <v>303</v>
      </c>
      <c r="B304" s="62">
        <v>53639</v>
      </c>
      <c r="C304" s="63" t="s">
        <v>420</v>
      </c>
    </row>
    <row r="305" spans="1:3">
      <c r="A305" s="61">
        <v>304</v>
      </c>
      <c r="B305" s="62">
        <v>53641</v>
      </c>
      <c r="C305" s="63" t="s">
        <v>421</v>
      </c>
    </row>
    <row r="306" spans="1:3">
      <c r="A306" s="54">
        <v>305</v>
      </c>
      <c r="B306" s="62">
        <v>53642</v>
      </c>
      <c r="C306" s="63" t="s">
        <v>422</v>
      </c>
    </row>
    <row r="307" spans="1:3">
      <c r="A307" s="54">
        <v>306</v>
      </c>
      <c r="B307" s="62">
        <v>53643</v>
      </c>
      <c r="C307" s="63" t="s">
        <v>423</v>
      </c>
    </row>
    <row r="308" spans="1:3">
      <c r="A308" s="61">
        <v>307</v>
      </c>
      <c r="B308" s="62">
        <v>53644</v>
      </c>
      <c r="C308" s="63" t="s">
        <v>424</v>
      </c>
    </row>
    <row r="309" spans="1:3">
      <c r="A309" s="54">
        <v>308</v>
      </c>
      <c r="B309" s="62">
        <v>53645</v>
      </c>
      <c r="C309" s="63" t="s">
        <v>425</v>
      </c>
    </row>
    <row r="310" spans="1:3">
      <c r="A310" s="61">
        <v>309</v>
      </c>
      <c r="B310" s="62">
        <v>53646</v>
      </c>
      <c r="C310" s="63" t="s">
        <v>426</v>
      </c>
    </row>
    <row r="311" spans="1:3">
      <c r="A311" s="54">
        <v>310</v>
      </c>
      <c r="B311" s="62">
        <v>53647</v>
      </c>
      <c r="C311" s="63" t="s">
        <v>427</v>
      </c>
    </row>
    <row r="312" spans="1:3">
      <c r="A312" s="54">
        <v>311</v>
      </c>
      <c r="B312" s="62">
        <v>53648</v>
      </c>
      <c r="C312" s="63" t="s">
        <v>1049</v>
      </c>
    </row>
    <row r="313" spans="1:3">
      <c r="A313" s="61">
        <v>312</v>
      </c>
      <c r="B313" s="62">
        <v>53651</v>
      </c>
      <c r="C313" s="63" t="s">
        <v>428</v>
      </c>
    </row>
    <row r="314" spans="1:3">
      <c r="A314" s="54">
        <v>313</v>
      </c>
      <c r="B314" s="62">
        <v>53652</v>
      </c>
      <c r="C314" s="63" t="s">
        <v>429</v>
      </c>
    </row>
    <row r="315" spans="1:3">
      <c r="A315" s="61">
        <v>314</v>
      </c>
      <c r="B315" s="62">
        <v>53653</v>
      </c>
      <c r="C315" s="63" t="s">
        <v>430</v>
      </c>
    </row>
    <row r="316" spans="1:3">
      <c r="A316" s="54">
        <v>315</v>
      </c>
      <c r="B316" s="62">
        <v>53654</v>
      </c>
      <c r="C316" s="63" t="s">
        <v>431</v>
      </c>
    </row>
    <row r="317" spans="1:3">
      <c r="A317" s="54">
        <v>316</v>
      </c>
      <c r="B317" s="62">
        <v>53655</v>
      </c>
      <c r="C317" s="63" t="s">
        <v>432</v>
      </c>
    </row>
    <row r="318" spans="1:3">
      <c r="A318" s="61">
        <v>317</v>
      </c>
      <c r="B318" s="62">
        <v>53656</v>
      </c>
      <c r="C318" s="63" t="s">
        <v>433</v>
      </c>
    </row>
    <row r="319" spans="1:3">
      <c r="A319" s="54">
        <v>318</v>
      </c>
      <c r="B319" s="62">
        <v>53657</v>
      </c>
      <c r="C319" s="63" t="s">
        <v>434</v>
      </c>
    </row>
    <row r="320" spans="1:3">
      <c r="A320" s="61">
        <v>319</v>
      </c>
      <c r="B320" s="62">
        <v>53658</v>
      </c>
      <c r="C320" s="63" t="s">
        <v>435</v>
      </c>
    </row>
    <row r="321" spans="1:3">
      <c r="A321" s="54">
        <v>320</v>
      </c>
      <c r="B321" s="62">
        <v>53659</v>
      </c>
      <c r="C321" s="63" t="s">
        <v>436</v>
      </c>
    </row>
    <row r="322" spans="1:3">
      <c r="A322" s="54">
        <v>321</v>
      </c>
      <c r="B322" s="62">
        <v>53661</v>
      </c>
      <c r="C322" s="63" t="s">
        <v>437</v>
      </c>
    </row>
    <row r="323" spans="1:3">
      <c r="A323" s="61">
        <v>322</v>
      </c>
      <c r="B323" s="62">
        <v>53662</v>
      </c>
      <c r="C323" s="63" t="s">
        <v>438</v>
      </c>
    </row>
    <row r="324" spans="1:3">
      <c r="A324" s="54">
        <v>323</v>
      </c>
      <c r="B324" s="62">
        <v>53663</v>
      </c>
      <c r="C324" s="63" t="s">
        <v>439</v>
      </c>
    </row>
    <row r="325" spans="1:3">
      <c r="A325" s="61">
        <v>324</v>
      </c>
      <c r="B325" s="62">
        <v>53664</v>
      </c>
      <c r="C325" s="63" t="s">
        <v>440</v>
      </c>
    </row>
    <row r="326" spans="1:3">
      <c r="A326" s="54">
        <v>325</v>
      </c>
      <c r="B326" s="62">
        <v>53665</v>
      </c>
      <c r="C326" s="63" t="s">
        <v>441</v>
      </c>
    </row>
    <row r="327" spans="1:3">
      <c r="A327" s="54">
        <v>326</v>
      </c>
      <c r="B327" s="62">
        <v>53666</v>
      </c>
      <c r="C327" s="63" t="s">
        <v>442</v>
      </c>
    </row>
    <row r="328" spans="1:3">
      <c r="A328" s="61">
        <v>327</v>
      </c>
      <c r="B328" s="62">
        <v>53667</v>
      </c>
      <c r="C328" s="63" t="s">
        <v>443</v>
      </c>
    </row>
    <row r="329" spans="1:3">
      <c r="A329" s="54">
        <v>328</v>
      </c>
      <c r="B329" s="62">
        <v>53668</v>
      </c>
      <c r="C329" s="63" t="s">
        <v>1050</v>
      </c>
    </row>
    <row r="330" spans="1:3">
      <c r="A330" s="61">
        <v>329</v>
      </c>
      <c r="B330" s="62">
        <v>53669</v>
      </c>
      <c r="C330" s="63" t="s">
        <v>444</v>
      </c>
    </row>
    <row r="331" spans="1:3">
      <c r="A331" s="54">
        <v>330</v>
      </c>
      <c r="B331" s="62">
        <v>53670</v>
      </c>
      <c r="C331" s="63" t="s">
        <v>445</v>
      </c>
    </row>
    <row r="332" spans="1:3">
      <c r="A332" s="54">
        <v>331</v>
      </c>
      <c r="B332" s="62">
        <v>53701</v>
      </c>
      <c r="C332" s="91" t="s">
        <v>1004</v>
      </c>
    </row>
    <row r="333" spans="1:3">
      <c r="A333" s="61">
        <v>332</v>
      </c>
      <c r="B333" s="62">
        <v>53702</v>
      </c>
      <c r="C333" s="63" t="s">
        <v>446</v>
      </c>
    </row>
    <row r="334" spans="1:3">
      <c r="A334" s="54">
        <v>333</v>
      </c>
      <c r="B334" s="62">
        <v>53703</v>
      </c>
      <c r="C334" s="63" t="s">
        <v>447</v>
      </c>
    </row>
    <row r="335" spans="1:3">
      <c r="A335" s="61">
        <v>334</v>
      </c>
      <c r="B335" s="62">
        <v>53704</v>
      </c>
      <c r="C335" s="63" t="s">
        <v>448</v>
      </c>
    </row>
    <row r="336" spans="1:3">
      <c r="A336" s="54">
        <v>335</v>
      </c>
      <c r="B336" s="62">
        <v>53705</v>
      </c>
      <c r="C336" s="63" t="s">
        <v>449</v>
      </c>
    </row>
    <row r="337" spans="1:3">
      <c r="A337" s="54">
        <v>336</v>
      </c>
      <c r="B337" s="62">
        <v>53706</v>
      </c>
      <c r="C337" s="63" t="s">
        <v>450</v>
      </c>
    </row>
    <row r="338" spans="1:3">
      <c r="A338" s="61">
        <v>337</v>
      </c>
      <c r="B338" s="62">
        <v>53707</v>
      </c>
      <c r="C338" s="63" t="s">
        <v>451</v>
      </c>
    </row>
    <row r="339" spans="1:3">
      <c r="A339" s="54">
        <v>338</v>
      </c>
      <c r="B339" s="62">
        <v>53708</v>
      </c>
      <c r="C339" s="63" t="s">
        <v>452</v>
      </c>
    </row>
    <row r="340" spans="1:3">
      <c r="A340" s="61">
        <v>339</v>
      </c>
      <c r="B340" s="62">
        <v>53709</v>
      </c>
      <c r="C340" s="63" t="s">
        <v>453</v>
      </c>
    </row>
    <row r="341" spans="1:3">
      <c r="A341" s="54">
        <v>340</v>
      </c>
      <c r="B341" s="62">
        <v>53710</v>
      </c>
      <c r="C341" s="63" t="s">
        <v>454</v>
      </c>
    </row>
    <row r="342" spans="1:3">
      <c r="A342" s="54">
        <v>341</v>
      </c>
      <c r="B342" s="62">
        <v>53711</v>
      </c>
      <c r="C342" s="63" t="s">
        <v>455</v>
      </c>
    </row>
    <row r="343" spans="1:3">
      <c r="A343" s="61">
        <v>342</v>
      </c>
      <c r="B343" s="62">
        <v>53712</v>
      </c>
      <c r="C343" s="63" t="s">
        <v>456</v>
      </c>
    </row>
    <row r="344" spans="1:3">
      <c r="A344" s="54">
        <v>343</v>
      </c>
      <c r="B344" s="62">
        <v>53713</v>
      </c>
      <c r="C344" s="63" t="s">
        <v>457</v>
      </c>
    </row>
    <row r="345" spans="1:3">
      <c r="A345" s="61">
        <v>344</v>
      </c>
      <c r="B345" s="62">
        <v>53714</v>
      </c>
      <c r="C345" s="63" t="s">
        <v>458</v>
      </c>
    </row>
    <row r="346" spans="1:3">
      <c r="A346" s="54">
        <v>345</v>
      </c>
      <c r="B346" s="62">
        <v>53715</v>
      </c>
      <c r="C346" s="63" t="s">
        <v>459</v>
      </c>
    </row>
    <row r="347" spans="1:3">
      <c r="A347" s="54">
        <v>346</v>
      </c>
      <c r="B347" s="62">
        <v>53716</v>
      </c>
      <c r="C347" s="63" t="s">
        <v>971</v>
      </c>
    </row>
    <row r="348" spans="1:3">
      <c r="A348" s="61">
        <v>347</v>
      </c>
      <c r="B348" s="62">
        <v>53717</v>
      </c>
      <c r="C348" s="63" t="s">
        <v>460</v>
      </c>
    </row>
    <row r="349" spans="1:3">
      <c r="A349" s="54">
        <v>348</v>
      </c>
      <c r="B349" s="62">
        <v>53718</v>
      </c>
      <c r="C349" s="63" t="s">
        <v>461</v>
      </c>
    </row>
    <row r="350" spans="1:3">
      <c r="A350" s="61">
        <v>349</v>
      </c>
      <c r="B350" s="62">
        <v>53719</v>
      </c>
      <c r="C350" s="63" t="s">
        <v>462</v>
      </c>
    </row>
    <row r="351" spans="1:3">
      <c r="A351" s="54">
        <v>350</v>
      </c>
      <c r="B351" s="62">
        <v>53720</v>
      </c>
      <c r="C351" s="63" t="s">
        <v>463</v>
      </c>
    </row>
    <row r="352" spans="1:3">
      <c r="A352" s="54">
        <v>351</v>
      </c>
      <c r="B352" s="62">
        <v>53721</v>
      </c>
      <c r="C352" s="63" t="s">
        <v>464</v>
      </c>
    </row>
    <row r="353" spans="1:3">
      <c r="A353" s="61">
        <v>352</v>
      </c>
      <c r="B353" s="62">
        <v>53722</v>
      </c>
      <c r="C353" s="63" t="s">
        <v>465</v>
      </c>
    </row>
    <row r="354" spans="1:3">
      <c r="A354" s="54">
        <v>353</v>
      </c>
      <c r="B354" s="62">
        <v>53723</v>
      </c>
      <c r="C354" s="63" t="s">
        <v>466</v>
      </c>
    </row>
    <row r="355" spans="1:3">
      <c r="A355" s="61">
        <v>354</v>
      </c>
      <c r="B355" s="62">
        <v>53724</v>
      </c>
      <c r="C355" s="63" t="s">
        <v>467</v>
      </c>
    </row>
    <row r="356" spans="1:3">
      <c r="A356" s="54">
        <v>355</v>
      </c>
      <c r="B356" s="62">
        <v>53725</v>
      </c>
      <c r="C356" s="63" t="s">
        <v>468</v>
      </c>
    </row>
    <row r="357" spans="1:3">
      <c r="A357" s="54">
        <v>356</v>
      </c>
      <c r="B357" s="62">
        <v>53726</v>
      </c>
      <c r="C357" s="63" t="s">
        <v>469</v>
      </c>
    </row>
    <row r="358" spans="1:3">
      <c r="A358" s="61">
        <v>357</v>
      </c>
      <c r="B358" s="62">
        <v>53727</v>
      </c>
      <c r="C358" s="63" t="s">
        <v>470</v>
      </c>
    </row>
    <row r="359" spans="1:3">
      <c r="A359" s="54">
        <v>358</v>
      </c>
      <c r="B359" s="62">
        <v>53728</v>
      </c>
      <c r="C359" s="63" t="s">
        <v>471</v>
      </c>
    </row>
    <row r="360" spans="1:3">
      <c r="A360" s="61">
        <v>359</v>
      </c>
      <c r="B360" s="62">
        <v>53729</v>
      </c>
      <c r="C360" s="63" t="s">
        <v>472</v>
      </c>
    </row>
    <row r="361" spans="1:3">
      <c r="A361" s="54">
        <v>360</v>
      </c>
      <c r="B361" s="62">
        <v>53730</v>
      </c>
      <c r="C361" s="63" t="s">
        <v>473</v>
      </c>
    </row>
    <row r="362" spans="1:3">
      <c r="A362" s="54">
        <v>361</v>
      </c>
      <c r="B362" s="62">
        <v>53731</v>
      </c>
      <c r="C362" s="63" t="s">
        <v>474</v>
      </c>
    </row>
    <row r="363" spans="1:3">
      <c r="A363" s="61">
        <v>362</v>
      </c>
      <c r="B363" s="62">
        <v>53732</v>
      </c>
      <c r="C363" s="63" t="s">
        <v>932</v>
      </c>
    </row>
    <row r="364" spans="1:3">
      <c r="A364" s="54">
        <v>363</v>
      </c>
      <c r="B364" s="62">
        <v>53751</v>
      </c>
      <c r="C364" s="63" t="s">
        <v>475</v>
      </c>
    </row>
    <row r="365" spans="1:3">
      <c r="A365" s="61">
        <v>364</v>
      </c>
      <c r="B365" s="62">
        <v>53752</v>
      </c>
      <c r="C365" s="63" t="s">
        <v>476</v>
      </c>
    </row>
    <row r="366" spans="1:3">
      <c r="A366" s="54">
        <v>365</v>
      </c>
      <c r="B366" s="62">
        <v>53754</v>
      </c>
      <c r="C366" s="63" t="s">
        <v>477</v>
      </c>
    </row>
    <row r="367" spans="1:3">
      <c r="A367" s="54">
        <v>366</v>
      </c>
      <c r="B367" s="62">
        <v>53755</v>
      </c>
      <c r="C367" s="63" t="s">
        <v>478</v>
      </c>
    </row>
    <row r="368" spans="1:3">
      <c r="A368" s="61">
        <v>367</v>
      </c>
      <c r="B368" s="62">
        <v>53756</v>
      </c>
      <c r="C368" s="63" t="s">
        <v>972</v>
      </c>
    </row>
    <row r="369" spans="1:3">
      <c r="A369" s="54">
        <v>368</v>
      </c>
      <c r="B369" s="62">
        <v>53757</v>
      </c>
      <c r="C369" s="63" t="s">
        <v>479</v>
      </c>
    </row>
    <row r="370" spans="1:3">
      <c r="A370" s="61">
        <v>369</v>
      </c>
      <c r="B370" s="62">
        <v>53758</v>
      </c>
      <c r="C370" s="63" t="s">
        <v>480</v>
      </c>
    </row>
    <row r="371" spans="1:3">
      <c r="A371" s="54">
        <v>370</v>
      </c>
      <c r="B371" s="62">
        <v>53759</v>
      </c>
      <c r="C371" s="63" t="s">
        <v>481</v>
      </c>
    </row>
    <row r="372" spans="1:3">
      <c r="A372" s="54">
        <v>371</v>
      </c>
      <c r="B372" s="62">
        <v>53760</v>
      </c>
      <c r="C372" s="63" t="s">
        <v>482</v>
      </c>
    </row>
    <row r="373" spans="1:3">
      <c r="A373" s="61">
        <v>372</v>
      </c>
      <c r="B373" s="62">
        <v>53761</v>
      </c>
      <c r="C373" s="63" t="s">
        <v>483</v>
      </c>
    </row>
    <row r="374" spans="1:3">
      <c r="A374" s="54">
        <v>373</v>
      </c>
      <c r="B374" s="62">
        <v>53762</v>
      </c>
      <c r="C374" s="63" t="s">
        <v>484</v>
      </c>
    </row>
    <row r="375" spans="1:3">
      <c r="A375" s="61">
        <v>374</v>
      </c>
      <c r="B375" s="62">
        <v>53763</v>
      </c>
      <c r="C375" s="63" t="s">
        <v>485</v>
      </c>
    </row>
    <row r="376" spans="1:3">
      <c r="A376" s="54">
        <v>375</v>
      </c>
      <c r="B376" s="62">
        <v>53764</v>
      </c>
      <c r="C376" s="63" t="s">
        <v>486</v>
      </c>
    </row>
    <row r="377" spans="1:3">
      <c r="A377" s="54">
        <v>376</v>
      </c>
      <c r="B377" s="62">
        <v>53765</v>
      </c>
      <c r="C377" s="63" t="s">
        <v>933</v>
      </c>
    </row>
    <row r="378" spans="1:3">
      <c r="A378" s="61">
        <v>377</v>
      </c>
      <c r="B378" s="62">
        <v>53801</v>
      </c>
      <c r="C378" s="63" t="s">
        <v>487</v>
      </c>
    </row>
    <row r="379" spans="1:3">
      <c r="A379" s="54">
        <v>378</v>
      </c>
      <c r="B379" s="62">
        <v>53802</v>
      </c>
      <c r="C379" s="63" t="s">
        <v>488</v>
      </c>
    </row>
    <row r="380" spans="1:3">
      <c r="A380" s="61">
        <v>379</v>
      </c>
      <c r="B380" s="62">
        <v>53803</v>
      </c>
      <c r="C380" s="63" t="s">
        <v>489</v>
      </c>
    </row>
    <row r="381" spans="1:3">
      <c r="A381" s="54">
        <v>380</v>
      </c>
      <c r="B381" s="62">
        <v>53804</v>
      </c>
      <c r="C381" s="63" t="s">
        <v>490</v>
      </c>
    </row>
    <row r="382" spans="1:3">
      <c r="A382" s="54">
        <v>381</v>
      </c>
      <c r="B382" s="62">
        <v>53805</v>
      </c>
      <c r="C382" s="63" t="s">
        <v>491</v>
      </c>
    </row>
    <row r="383" spans="1:3">
      <c r="A383" s="61">
        <v>382</v>
      </c>
      <c r="B383" s="62">
        <v>53806</v>
      </c>
      <c r="C383" s="63" t="s">
        <v>492</v>
      </c>
    </row>
    <row r="384" spans="1:3">
      <c r="A384" s="54">
        <v>383</v>
      </c>
      <c r="B384" s="62">
        <v>53807</v>
      </c>
      <c r="C384" s="63" t="s">
        <v>493</v>
      </c>
    </row>
    <row r="385" spans="1:3">
      <c r="A385" s="61">
        <v>384</v>
      </c>
      <c r="B385" s="62">
        <v>53808</v>
      </c>
      <c r="C385" s="63" t="s">
        <v>494</v>
      </c>
    </row>
    <row r="386" spans="1:3">
      <c r="A386" s="54">
        <v>385</v>
      </c>
      <c r="B386" s="62">
        <v>53809</v>
      </c>
      <c r="C386" s="63" t="s">
        <v>495</v>
      </c>
    </row>
    <row r="387" spans="1:3">
      <c r="A387" s="54">
        <v>386</v>
      </c>
      <c r="B387" s="62">
        <v>53810</v>
      </c>
      <c r="C387" s="63" t="s">
        <v>496</v>
      </c>
    </row>
    <row r="388" spans="1:3">
      <c r="A388" s="61">
        <v>387</v>
      </c>
      <c r="B388" s="62">
        <v>53813</v>
      </c>
      <c r="C388" s="63" t="s">
        <v>497</v>
      </c>
    </row>
    <row r="389" spans="1:3">
      <c r="A389" s="54">
        <v>388</v>
      </c>
      <c r="B389" s="62">
        <v>53814</v>
      </c>
      <c r="C389" s="63" t="s">
        <v>498</v>
      </c>
    </row>
    <row r="390" spans="1:3">
      <c r="A390" s="61">
        <v>389</v>
      </c>
      <c r="B390" s="62">
        <v>53815</v>
      </c>
      <c r="C390" s="63" t="s">
        <v>499</v>
      </c>
    </row>
    <row r="391" spans="1:3">
      <c r="A391" s="54">
        <v>390</v>
      </c>
      <c r="B391" s="62">
        <v>53816</v>
      </c>
      <c r="C391" s="63" t="s">
        <v>981</v>
      </c>
    </row>
    <row r="392" spans="1:3">
      <c r="A392" s="54">
        <v>391</v>
      </c>
      <c r="B392" s="62">
        <v>53817</v>
      </c>
      <c r="C392" s="63" t="s">
        <v>500</v>
      </c>
    </row>
    <row r="393" spans="1:3">
      <c r="A393" s="61">
        <v>392</v>
      </c>
      <c r="B393" s="62">
        <v>53818</v>
      </c>
      <c r="C393" s="63" t="s">
        <v>501</v>
      </c>
    </row>
    <row r="394" spans="1:3">
      <c r="A394" s="54">
        <v>393</v>
      </c>
      <c r="B394" s="62">
        <v>53819</v>
      </c>
      <c r="C394" s="63" t="s">
        <v>502</v>
      </c>
    </row>
    <row r="395" spans="1:3">
      <c r="A395" s="61">
        <v>394</v>
      </c>
      <c r="B395" s="62">
        <v>53820</v>
      </c>
      <c r="C395" s="63" t="s">
        <v>503</v>
      </c>
    </row>
    <row r="396" spans="1:3">
      <c r="A396" s="54">
        <v>395</v>
      </c>
      <c r="B396" s="62">
        <v>53821</v>
      </c>
      <c r="C396" s="63" t="s">
        <v>504</v>
      </c>
    </row>
    <row r="397" spans="1:3">
      <c r="A397" s="54">
        <v>396</v>
      </c>
      <c r="B397" s="62">
        <v>53822</v>
      </c>
      <c r="C397" s="63" t="s">
        <v>982</v>
      </c>
    </row>
    <row r="398" spans="1:3">
      <c r="A398" s="61">
        <v>397</v>
      </c>
      <c r="B398" s="62">
        <v>53823</v>
      </c>
      <c r="C398" s="63" t="s">
        <v>505</v>
      </c>
    </row>
    <row r="399" spans="1:3">
      <c r="A399" s="54">
        <v>398</v>
      </c>
      <c r="B399" s="62">
        <v>53824</v>
      </c>
      <c r="C399" s="63" t="s">
        <v>506</v>
      </c>
    </row>
    <row r="400" spans="1:3">
      <c r="A400" s="61">
        <v>399</v>
      </c>
      <c r="B400" s="62">
        <v>53825</v>
      </c>
      <c r="C400" s="63" t="s">
        <v>507</v>
      </c>
    </row>
    <row r="401" spans="1:3">
      <c r="A401" s="54">
        <v>400</v>
      </c>
      <c r="B401" s="62">
        <v>53826</v>
      </c>
      <c r="C401" s="63" t="s">
        <v>508</v>
      </c>
    </row>
    <row r="402" spans="1:3">
      <c r="A402" s="54">
        <v>401</v>
      </c>
      <c r="B402" s="62">
        <v>53827</v>
      </c>
      <c r="C402" s="63" t="s">
        <v>509</v>
      </c>
    </row>
    <row r="403" spans="1:3">
      <c r="A403" s="61">
        <v>402</v>
      </c>
      <c r="B403" s="62">
        <v>53828</v>
      </c>
      <c r="C403" s="63" t="s">
        <v>510</v>
      </c>
    </row>
    <row r="404" spans="1:3">
      <c r="A404" s="54">
        <v>403</v>
      </c>
      <c r="B404" s="62">
        <v>53829</v>
      </c>
      <c r="C404" s="63" t="s">
        <v>511</v>
      </c>
    </row>
    <row r="405" spans="1:3">
      <c r="A405" s="61">
        <v>404</v>
      </c>
      <c r="B405" s="62">
        <v>53831</v>
      </c>
      <c r="C405" s="63" t="s">
        <v>999</v>
      </c>
    </row>
    <row r="406" spans="1:3">
      <c r="A406" s="54">
        <v>405</v>
      </c>
      <c r="B406" s="62">
        <v>53851</v>
      </c>
      <c r="C406" s="63" t="s">
        <v>512</v>
      </c>
    </row>
    <row r="407" spans="1:3">
      <c r="A407" s="54">
        <v>406</v>
      </c>
      <c r="B407" s="62">
        <v>53852</v>
      </c>
      <c r="C407" s="63" t="s">
        <v>513</v>
      </c>
    </row>
    <row r="408" spans="1:3">
      <c r="A408" s="61">
        <v>407</v>
      </c>
      <c r="B408" s="62">
        <v>53853</v>
      </c>
      <c r="C408" s="63" t="s">
        <v>514</v>
      </c>
    </row>
    <row r="409" spans="1:3">
      <c r="A409" s="54">
        <v>408</v>
      </c>
      <c r="B409" s="62">
        <v>53854</v>
      </c>
      <c r="C409" s="63" t="s">
        <v>515</v>
      </c>
    </row>
    <row r="410" spans="1:3">
      <c r="A410" s="61">
        <v>409</v>
      </c>
      <c r="B410" s="62">
        <v>53855</v>
      </c>
      <c r="C410" s="63" t="s">
        <v>516</v>
      </c>
    </row>
    <row r="411" spans="1:3">
      <c r="A411" s="54">
        <v>410</v>
      </c>
      <c r="B411" s="62">
        <v>53856</v>
      </c>
      <c r="C411" s="63" t="s">
        <v>517</v>
      </c>
    </row>
    <row r="412" spans="1:3">
      <c r="A412" s="54">
        <v>411</v>
      </c>
      <c r="B412" s="62">
        <v>53858</v>
      </c>
      <c r="C412" s="63" t="s">
        <v>518</v>
      </c>
    </row>
    <row r="413" spans="1:3">
      <c r="A413" s="61">
        <v>412</v>
      </c>
      <c r="B413" s="62">
        <v>53859</v>
      </c>
      <c r="C413" s="63" t="s">
        <v>519</v>
      </c>
    </row>
    <row r="414" spans="1:3">
      <c r="A414" s="54">
        <v>413</v>
      </c>
      <c r="B414" s="62">
        <v>53860</v>
      </c>
      <c r="C414" s="63" t="s">
        <v>520</v>
      </c>
    </row>
    <row r="415" spans="1:3">
      <c r="A415" s="61">
        <v>414</v>
      </c>
      <c r="B415" s="62">
        <v>53861</v>
      </c>
      <c r="C415" s="63" t="s">
        <v>521</v>
      </c>
    </row>
    <row r="416" spans="1:3">
      <c r="A416" s="54">
        <v>415</v>
      </c>
      <c r="B416" s="62">
        <v>53862</v>
      </c>
      <c r="C416" s="63" t="s">
        <v>522</v>
      </c>
    </row>
    <row r="417" spans="1:3">
      <c r="A417" s="54">
        <v>416</v>
      </c>
      <c r="B417" s="62">
        <v>53863</v>
      </c>
      <c r="C417" s="63" t="s">
        <v>523</v>
      </c>
    </row>
    <row r="418" spans="1:3">
      <c r="A418" s="61">
        <v>417</v>
      </c>
      <c r="B418" s="62">
        <v>53864</v>
      </c>
      <c r="C418" s="63" t="s">
        <v>524</v>
      </c>
    </row>
    <row r="419" spans="1:3">
      <c r="A419" s="54">
        <v>418</v>
      </c>
      <c r="B419" s="62">
        <v>53865</v>
      </c>
      <c r="C419" s="63" t="s">
        <v>525</v>
      </c>
    </row>
    <row r="420" spans="1:3">
      <c r="A420" s="61">
        <v>419</v>
      </c>
      <c r="B420" s="62">
        <v>53866</v>
      </c>
      <c r="C420" s="63" t="s">
        <v>1000</v>
      </c>
    </row>
    <row r="421" spans="1:3">
      <c r="A421" s="54">
        <v>420</v>
      </c>
      <c r="B421" s="62">
        <v>53901</v>
      </c>
      <c r="C421" s="63" t="s">
        <v>526</v>
      </c>
    </row>
    <row r="422" spans="1:3">
      <c r="A422" s="54">
        <v>421</v>
      </c>
      <c r="B422" s="62">
        <v>53902</v>
      </c>
      <c r="C422" s="63" t="s">
        <v>527</v>
      </c>
    </row>
    <row r="423" spans="1:3">
      <c r="A423" s="61">
        <v>422</v>
      </c>
      <c r="B423" s="62">
        <v>53903</v>
      </c>
      <c r="C423" s="63" t="s">
        <v>528</v>
      </c>
    </row>
    <row r="424" spans="1:3">
      <c r="A424" s="54">
        <v>423</v>
      </c>
      <c r="B424" s="62">
        <v>53904</v>
      </c>
      <c r="C424" s="63" t="s">
        <v>529</v>
      </c>
    </row>
    <row r="425" spans="1:3">
      <c r="A425" s="61">
        <v>424</v>
      </c>
      <c r="B425" s="62">
        <v>53905</v>
      </c>
      <c r="C425" s="63" t="s">
        <v>530</v>
      </c>
    </row>
    <row r="426" spans="1:3">
      <c r="A426" s="54">
        <v>425</v>
      </c>
      <c r="B426" s="62">
        <v>53906</v>
      </c>
      <c r="C426" s="63" t="s">
        <v>531</v>
      </c>
    </row>
    <row r="427" spans="1:3">
      <c r="A427" s="54">
        <v>426</v>
      </c>
      <c r="B427" s="62">
        <v>53907</v>
      </c>
      <c r="C427" s="63" t="s">
        <v>532</v>
      </c>
    </row>
    <row r="428" spans="1:3">
      <c r="A428" s="61">
        <v>427</v>
      </c>
      <c r="B428" s="62">
        <v>53908</v>
      </c>
      <c r="C428" s="63" t="s">
        <v>533</v>
      </c>
    </row>
    <row r="429" spans="1:3">
      <c r="A429" s="54">
        <v>428</v>
      </c>
      <c r="B429" s="62">
        <v>53909</v>
      </c>
      <c r="C429" s="63" t="s">
        <v>534</v>
      </c>
    </row>
    <row r="430" spans="1:3">
      <c r="A430" s="61">
        <v>429</v>
      </c>
      <c r="B430" s="62">
        <v>53910</v>
      </c>
      <c r="C430" s="63" t="s">
        <v>535</v>
      </c>
    </row>
    <row r="431" spans="1:3">
      <c r="A431" s="54">
        <v>430</v>
      </c>
      <c r="B431" s="62">
        <v>53911</v>
      </c>
      <c r="C431" s="63" t="s">
        <v>536</v>
      </c>
    </row>
    <row r="432" spans="1:3">
      <c r="A432" s="54">
        <v>431</v>
      </c>
      <c r="B432" s="62">
        <v>53912</v>
      </c>
      <c r="C432" s="63" t="s">
        <v>537</v>
      </c>
    </row>
    <row r="433" spans="1:3">
      <c r="A433" s="61">
        <v>432</v>
      </c>
      <c r="B433" s="62">
        <v>53913</v>
      </c>
      <c r="C433" s="63" t="s">
        <v>538</v>
      </c>
    </row>
    <row r="434" spans="1:3">
      <c r="A434" s="54">
        <v>433</v>
      </c>
      <c r="B434" s="62">
        <v>53951</v>
      </c>
      <c r="C434" s="63" t="s">
        <v>976</v>
      </c>
    </row>
    <row r="435" spans="1:3">
      <c r="A435" s="61">
        <v>434</v>
      </c>
      <c r="B435" s="62">
        <v>53952</v>
      </c>
      <c r="C435" s="63" t="s">
        <v>539</v>
      </c>
    </row>
    <row r="436" spans="1:3">
      <c r="A436" s="54">
        <v>435</v>
      </c>
      <c r="B436" s="62">
        <v>53953</v>
      </c>
      <c r="C436" s="63" t="s">
        <v>540</v>
      </c>
    </row>
    <row r="437" spans="1:3">
      <c r="A437" s="54">
        <v>436</v>
      </c>
      <c r="B437" s="62">
        <v>53954</v>
      </c>
      <c r="C437" s="63" t="s">
        <v>541</v>
      </c>
    </row>
    <row r="438" spans="1:3">
      <c r="A438" s="61">
        <v>437</v>
      </c>
      <c r="B438" s="62">
        <v>53955</v>
      </c>
      <c r="C438" s="63" t="s">
        <v>542</v>
      </c>
    </row>
    <row r="439" spans="1:3">
      <c r="A439" s="54">
        <v>438</v>
      </c>
      <c r="B439" s="62">
        <v>54001</v>
      </c>
      <c r="C439" s="63" t="s">
        <v>543</v>
      </c>
    </row>
    <row r="440" spans="1:3">
      <c r="A440" s="61">
        <v>439</v>
      </c>
      <c r="B440" s="62">
        <v>54002</v>
      </c>
      <c r="C440" s="63" t="s">
        <v>544</v>
      </c>
    </row>
    <row r="441" spans="1:3">
      <c r="A441" s="54">
        <v>440</v>
      </c>
      <c r="B441" s="62">
        <v>54003</v>
      </c>
      <c r="C441" s="63" t="s">
        <v>545</v>
      </c>
    </row>
    <row r="442" spans="1:3">
      <c r="A442" s="54">
        <v>441</v>
      </c>
      <c r="B442" s="62">
        <v>54004</v>
      </c>
      <c r="C442" s="63" t="s">
        <v>546</v>
      </c>
    </row>
    <row r="443" spans="1:3">
      <c r="A443" s="61">
        <v>442</v>
      </c>
      <c r="B443" s="62">
        <v>54005</v>
      </c>
      <c r="C443" s="63" t="s">
        <v>547</v>
      </c>
    </row>
    <row r="444" spans="1:3">
      <c r="A444" s="54">
        <v>443</v>
      </c>
      <c r="B444" s="62">
        <v>54006</v>
      </c>
      <c r="C444" s="63" t="s">
        <v>548</v>
      </c>
    </row>
    <row r="445" spans="1:3">
      <c r="A445" s="61">
        <v>444</v>
      </c>
      <c r="B445" s="62">
        <v>54007</v>
      </c>
      <c r="C445" s="63" t="s">
        <v>549</v>
      </c>
    </row>
    <row r="446" spans="1:3">
      <c r="A446" s="54">
        <v>445</v>
      </c>
      <c r="B446" s="62">
        <v>54008</v>
      </c>
      <c r="C446" s="63" t="s">
        <v>550</v>
      </c>
    </row>
    <row r="447" spans="1:3">
      <c r="A447" s="54">
        <v>446</v>
      </c>
      <c r="B447" s="62">
        <v>54009</v>
      </c>
      <c r="C447" s="63" t="s">
        <v>551</v>
      </c>
    </row>
    <row r="448" spans="1:3">
      <c r="A448" s="61">
        <v>447</v>
      </c>
      <c r="B448" s="62">
        <v>54010</v>
      </c>
      <c r="C448" s="63" t="s">
        <v>552</v>
      </c>
    </row>
    <row r="449" spans="1:3">
      <c r="A449" s="54">
        <v>448</v>
      </c>
      <c r="B449" s="62">
        <v>54011</v>
      </c>
      <c r="C449" s="63" t="s">
        <v>553</v>
      </c>
    </row>
    <row r="450" spans="1:3">
      <c r="A450" s="61">
        <v>449</v>
      </c>
      <c r="B450" s="62">
        <v>54012</v>
      </c>
      <c r="C450" s="63" t="s">
        <v>554</v>
      </c>
    </row>
    <row r="451" spans="1:3">
      <c r="A451" s="54">
        <v>450</v>
      </c>
      <c r="B451" s="62">
        <v>54013</v>
      </c>
      <c r="C451" s="63" t="s">
        <v>555</v>
      </c>
    </row>
    <row r="452" spans="1:3">
      <c r="A452" s="54">
        <v>451</v>
      </c>
      <c r="B452" s="62">
        <v>54014</v>
      </c>
      <c r="C452" s="63" t="s">
        <v>556</v>
      </c>
    </row>
    <row r="453" spans="1:3">
      <c r="A453" s="61">
        <v>452</v>
      </c>
      <c r="B453" s="62">
        <v>54015</v>
      </c>
      <c r="C453" s="63" t="s">
        <v>557</v>
      </c>
    </row>
    <row r="454" spans="1:3">
      <c r="A454" s="54">
        <v>453</v>
      </c>
      <c r="B454" s="62">
        <v>54016</v>
      </c>
      <c r="C454" s="63" t="s">
        <v>558</v>
      </c>
    </row>
    <row r="455" spans="1:3">
      <c r="A455" s="61">
        <v>454</v>
      </c>
      <c r="B455" s="62">
        <v>54051</v>
      </c>
      <c r="C455" s="63" t="s">
        <v>559</v>
      </c>
    </row>
    <row r="456" spans="1:3">
      <c r="A456" s="54">
        <v>455</v>
      </c>
      <c r="B456" s="62">
        <v>54052</v>
      </c>
      <c r="C456" s="63" t="s">
        <v>560</v>
      </c>
    </row>
    <row r="457" spans="1:3">
      <c r="A457" s="54">
        <v>456</v>
      </c>
      <c r="B457" s="62">
        <v>54053</v>
      </c>
      <c r="C457" s="63" t="s">
        <v>561</v>
      </c>
    </row>
    <row r="458" spans="1:3">
      <c r="A458" s="61">
        <v>457</v>
      </c>
      <c r="B458" s="62">
        <v>54054</v>
      </c>
      <c r="C458" s="63" t="s">
        <v>562</v>
      </c>
    </row>
    <row r="459" spans="1:3">
      <c r="A459" s="54">
        <v>458</v>
      </c>
      <c r="B459" s="62">
        <v>54055</v>
      </c>
      <c r="C459" s="63" t="s">
        <v>563</v>
      </c>
    </row>
    <row r="460" spans="1:3">
      <c r="A460" s="61">
        <v>459</v>
      </c>
      <c r="B460" s="62">
        <v>54056</v>
      </c>
      <c r="C460" s="63" t="s">
        <v>564</v>
      </c>
    </row>
    <row r="461" spans="1:3">
      <c r="A461" s="54">
        <v>460</v>
      </c>
      <c r="B461" s="62">
        <v>54057</v>
      </c>
      <c r="C461" s="63" t="s">
        <v>565</v>
      </c>
    </row>
    <row r="462" spans="1:3">
      <c r="A462" s="54">
        <v>461</v>
      </c>
      <c r="B462" s="62">
        <v>54058</v>
      </c>
      <c r="C462" s="63" t="s">
        <v>566</v>
      </c>
    </row>
    <row r="463" spans="1:3">
      <c r="A463" s="61">
        <v>462</v>
      </c>
      <c r="B463" s="62">
        <v>54101</v>
      </c>
      <c r="C463" s="63" t="s">
        <v>567</v>
      </c>
    </row>
    <row r="464" spans="1:3">
      <c r="A464" s="54">
        <v>463</v>
      </c>
      <c r="B464" s="62">
        <v>54102</v>
      </c>
      <c r="C464" s="63" t="s">
        <v>568</v>
      </c>
    </row>
    <row r="465" spans="1:3">
      <c r="A465" s="61">
        <v>464</v>
      </c>
      <c r="B465" s="62">
        <v>54103</v>
      </c>
      <c r="C465" s="63" t="s">
        <v>569</v>
      </c>
    </row>
    <row r="466" spans="1:3">
      <c r="A466" s="54">
        <v>465</v>
      </c>
      <c r="B466" s="62">
        <v>54104</v>
      </c>
      <c r="C466" s="63" t="s">
        <v>989</v>
      </c>
    </row>
    <row r="467" spans="1:3">
      <c r="A467" s="54">
        <v>466</v>
      </c>
      <c r="B467" s="62">
        <v>54105</v>
      </c>
      <c r="C467" s="63" t="s">
        <v>570</v>
      </c>
    </row>
    <row r="468" spans="1:3">
      <c r="A468" s="61">
        <v>467</v>
      </c>
      <c r="B468" s="62">
        <v>54106</v>
      </c>
      <c r="C468" s="63" t="s">
        <v>571</v>
      </c>
    </row>
    <row r="469" spans="1:3">
      <c r="A469" s="54">
        <v>468</v>
      </c>
      <c r="B469" s="62">
        <v>54108</v>
      </c>
      <c r="C469" s="63" t="s">
        <v>572</v>
      </c>
    </row>
    <row r="470" spans="1:3">
      <c r="A470" s="61">
        <v>469</v>
      </c>
      <c r="B470" s="62">
        <v>54109</v>
      </c>
      <c r="C470" s="63" t="s">
        <v>573</v>
      </c>
    </row>
    <row r="471" spans="1:3">
      <c r="A471" s="54">
        <v>470</v>
      </c>
      <c r="B471" s="62">
        <v>54110</v>
      </c>
      <c r="C471" s="63" t="s">
        <v>574</v>
      </c>
    </row>
    <row r="472" spans="1:3">
      <c r="A472" s="54">
        <v>471</v>
      </c>
      <c r="B472" s="62">
        <v>54111</v>
      </c>
      <c r="C472" s="63" t="s">
        <v>575</v>
      </c>
    </row>
    <row r="473" spans="1:3">
      <c r="A473" s="61">
        <v>472</v>
      </c>
      <c r="B473" s="62">
        <v>54112</v>
      </c>
      <c r="C473" s="63" t="s">
        <v>576</v>
      </c>
    </row>
    <row r="474" spans="1:3">
      <c r="A474" s="54">
        <v>473</v>
      </c>
      <c r="B474" s="62">
        <v>54113</v>
      </c>
      <c r="C474" s="63" t="s">
        <v>577</v>
      </c>
    </row>
    <row r="475" spans="1:3">
      <c r="A475" s="61">
        <v>474</v>
      </c>
      <c r="B475" s="62">
        <v>54114</v>
      </c>
      <c r="C475" s="63" t="s">
        <v>578</v>
      </c>
    </row>
    <row r="476" spans="1:3">
      <c r="A476" s="54">
        <v>475</v>
      </c>
      <c r="B476" s="62">
        <v>54115</v>
      </c>
      <c r="C476" s="63" t="s">
        <v>962</v>
      </c>
    </row>
    <row r="477" spans="1:3">
      <c r="A477" s="54">
        <v>476</v>
      </c>
      <c r="B477" s="62">
        <v>54116</v>
      </c>
      <c r="C477" s="63" t="s">
        <v>579</v>
      </c>
    </row>
    <row r="478" spans="1:3">
      <c r="A478" s="61">
        <v>477</v>
      </c>
      <c r="B478" s="62">
        <v>54117</v>
      </c>
      <c r="C478" s="63" t="s">
        <v>580</v>
      </c>
    </row>
    <row r="479" spans="1:3">
      <c r="A479" s="54">
        <v>478</v>
      </c>
      <c r="B479" s="62">
        <v>54119</v>
      </c>
      <c r="C479" s="63" t="s">
        <v>581</v>
      </c>
    </row>
    <row r="480" spans="1:3">
      <c r="A480" s="61">
        <v>479</v>
      </c>
      <c r="B480" s="62">
        <v>54121</v>
      </c>
      <c r="C480" s="63" t="s">
        <v>990</v>
      </c>
    </row>
    <row r="481" spans="1:3">
      <c r="A481" s="54">
        <v>480</v>
      </c>
      <c r="B481" s="62">
        <v>54122</v>
      </c>
      <c r="C481" s="63" t="s">
        <v>582</v>
      </c>
    </row>
    <row r="482" spans="1:3">
      <c r="A482" s="54">
        <v>481</v>
      </c>
      <c r="B482" s="62">
        <v>54123</v>
      </c>
      <c r="C482" s="63" t="s">
        <v>583</v>
      </c>
    </row>
    <row r="483" spans="1:3">
      <c r="A483" s="61">
        <v>482</v>
      </c>
      <c r="B483" s="62">
        <v>54126</v>
      </c>
      <c r="C483" s="63" t="s">
        <v>584</v>
      </c>
    </row>
    <row r="484" spans="1:3">
      <c r="A484" s="54">
        <v>483</v>
      </c>
      <c r="B484" s="62">
        <v>54127</v>
      </c>
      <c r="C484" s="63" t="s">
        <v>585</v>
      </c>
    </row>
    <row r="485" spans="1:3">
      <c r="A485" s="61">
        <v>484</v>
      </c>
      <c r="B485" s="62">
        <v>54128</v>
      </c>
      <c r="C485" s="63" t="s">
        <v>1254</v>
      </c>
    </row>
    <row r="486" spans="1:3">
      <c r="A486" s="54">
        <v>485</v>
      </c>
      <c r="B486" s="62">
        <v>54151</v>
      </c>
      <c r="C486" s="63" t="s">
        <v>586</v>
      </c>
    </row>
    <row r="487" spans="1:3">
      <c r="A487" s="54">
        <v>486</v>
      </c>
      <c r="B487" s="62">
        <v>54152</v>
      </c>
      <c r="C487" s="63" t="s">
        <v>587</v>
      </c>
    </row>
    <row r="488" spans="1:3">
      <c r="A488" s="61">
        <v>487</v>
      </c>
      <c r="B488" s="62">
        <v>54153</v>
      </c>
      <c r="C488" s="63" t="s">
        <v>588</v>
      </c>
    </row>
    <row r="489" spans="1:3">
      <c r="A489" s="54">
        <v>488</v>
      </c>
      <c r="B489" s="62">
        <v>54155</v>
      </c>
      <c r="C489" s="63" t="s">
        <v>589</v>
      </c>
    </row>
    <row r="490" spans="1:3">
      <c r="A490" s="61">
        <v>489</v>
      </c>
      <c r="B490" s="62">
        <v>54156</v>
      </c>
      <c r="C490" s="63" t="s">
        <v>590</v>
      </c>
    </row>
    <row r="491" spans="1:3">
      <c r="A491" s="54">
        <v>490</v>
      </c>
      <c r="B491" s="62">
        <v>54157</v>
      </c>
      <c r="C491" s="63" t="s">
        <v>591</v>
      </c>
    </row>
    <row r="492" spans="1:3">
      <c r="A492" s="54">
        <v>491</v>
      </c>
      <c r="B492" s="62">
        <v>54158</v>
      </c>
      <c r="C492" s="63" t="s">
        <v>592</v>
      </c>
    </row>
    <row r="493" spans="1:3">
      <c r="A493" s="61">
        <v>492</v>
      </c>
      <c r="B493" s="62">
        <v>54159</v>
      </c>
      <c r="C493" s="63" t="s">
        <v>593</v>
      </c>
    </row>
    <row r="494" spans="1:3">
      <c r="A494" s="54">
        <v>493</v>
      </c>
      <c r="B494" s="62">
        <v>54160</v>
      </c>
      <c r="C494" s="63" t="s">
        <v>594</v>
      </c>
    </row>
    <row r="495" spans="1:3">
      <c r="A495" s="61">
        <v>494</v>
      </c>
      <c r="B495" s="62">
        <v>54161</v>
      </c>
      <c r="C495" s="63" t="s">
        <v>595</v>
      </c>
    </row>
    <row r="496" spans="1:3">
      <c r="A496" s="54">
        <v>495</v>
      </c>
      <c r="B496" s="62">
        <v>54162</v>
      </c>
      <c r="C496" s="63" t="s">
        <v>596</v>
      </c>
    </row>
    <row r="497" spans="1:3">
      <c r="A497" s="54">
        <v>496</v>
      </c>
      <c r="B497" s="62">
        <v>54163</v>
      </c>
      <c r="C497" s="63" t="s">
        <v>1255</v>
      </c>
    </row>
    <row r="498" spans="1:3">
      <c r="A498" s="61">
        <v>497</v>
      </c>
      <c r="B498" s="62">
        <v>54201</v>
      </c>
      <c r="C498" s="63" t="s">
        <v>597</v>
      </c>
    </row>
    <row r="499" spans="1:3">
      <c r="A499" s="54">
        <v>498</v>
      </c>
      <c r="B499" s="62">
        <v>54202</v>
      </c>
      <c r="C499" s="63" t="s">
        <v>598</v>
      </c>
    </row>
    <row r="500" spans="1:3">
      <c r="A500" s="61">
        <v>499</v>
      </c>
      <c r="B500" s="62">
        <v>54203</v>
      </c>
      <c r="C500" s="63" t="s">
        <v>599</v>
      </c>
    </row>
    <row r="501" spans="1:3">
      <c r="A501" s="54">
        <v>500</v>
      </c>
      <c r="B501" s="62">
        <v>54204</v>
      </c>
      <c r="C501" s="63" t="s">
        <v>600</v>
      </c>
    </row>
    <row r="502" spans="1:3">
      <c r="A502" s="54">
        <v>501</v>
      </c>
      <c r="B502" s="62">
        <v>54205</v>
      </c>
      <c r="C502" s="63" t="s">
        <v>601</v>
      </c>
    </row>
    <row r="503" spans="1:3">
      <c r="A503" s="61">
        <v>502</v>
      </c>
      <c r="B503" s="62">
        <v>54207</v>
      </c>
      <c r="C503" s="63" t="s">
        <v>602</v>
      </c>
    </row>
    <row r="504" spans="1:3">
      <c r="A504" s="54">
        <v>503</v>
      </c>
      <c r="B504" s="62">
        <v>54208</v>
      </c>
      <c r="C504" s="63" t="s">
        <v>603</v>
      </c>
    </row>
    <row r="505" spans="1:3">
      <c r="A505" s="61">
        <v>504</v>
      </c>
      <c r="B505" s="62">
        <v>54209</v>
      </c>
      <c r="C505" s="63" t="s">
        <v>604</v>
      </c>
    </row>
    <row r="506" spans="1:3">
      <c r="A506" s="54">
        <v>505</v>
      </c>
      <c r="B506" s="62">
        <v>54212</v>
      </c>
      <c r="C506" s="63" t="s">
        <v>605</v>
      </c>
    </row>
    <row r="507" spans="1:3">
      <c r="A507" s="54">
        <v>506</v>
      </c>
      <c r="B507" s="62">
        <v>54213</v>
      </c>
      <c r="C507" s="63" t="s">
        <v>977</v>
      </c>
    </row>
    <row r="508" spans="1:3">
      <c r="A508" s="61">
        <v>507</v>
      </c>
      <c r="B508" s="62">
        <v>54215</v>
      </c>
      <c r="C508" s="63" t="s">
        <v>606</v>
      </c>
    </row>
    <row r="509" spans="1:3">
      <c r="A509" s="54">
        <v>508</v>
      </c>
      <c r="B509" s="62">
        <v>54216</v>
      </c>
      <c r="C509" s="63" t="s">
        <v>607</v>
      </c>
    </row>
    <row r="510" spans="1:3">
      <c r="A510" s="61">
        <v>509</v>
      </c>
      <c r="B510" s="62">
        <v>54218</v>
      </c>
      <c r="C510" s="63" t="s">
        <v>942</v>
      </c>
    </row>
    <row r="511" spans="1:3">
      <c r="A511" s="54">
        <v>510</v>
      </c>
      <c r="B511" s="62">
        <v>54251</v>
      </c>
      <c r="C511" s="63" t="s">
        <v>608</v>
      </c>
    </row>
    <row r="512" spans="1:3">
      <c r="A512" s="54">
        <v>511</v>
      </c>
      <c r="B512" s="62">
        <v>54252</v>
      </c>
      <c r="C512" s="63" t="s">
        <v>609</v>
      </c>
    </row>
    <row r="513" spans="1:3">
      <c r="A513" s="61">
        <v>512</v>
      </c>
      <c r="B513" s="62">
        <v>54253</v>
      </c>
      <c r="C513" s="63" t="s">
        <v>610</v>
      </c>
    </row>
    <row r="514" spans="1:3">
      <c r="A514" s="54">
        <v>513</v>
      </c>
      <c r="B514" s="62">
        <v>54254</v>
      </c>
      <c r="C514" s="63" t="s">
        <v>965</v>
      </c>
    </row>
    <row r="515" spans="1:3">
      <c r="A515" s="61">
        <v>514</v>
      </c>
      <c r="B515" s="62">
        <v>54255</v>
      </c>
      <c r="C515" s="63" t="s">
        <v>611</v>
      </c>
    </row>
    <row r="516" spans="1:3">
      <c r="A516" s="54">
        <v>515</v>
      </c>
      <c r="B516" s="62">
        <v>54256</v>
      </c>
      <c r="C516" s="63" t="s">
        <v>612</v>
      </c>
    </row>
    <row r="517" spans="1:3">
      <c r="A517" s="54">
        <v>516</v>
      </c>
      <c r="B517" s="62">
        <v>54257</v>
      </c>
      <c r="C517" s="63" t="s">
        <v>978</v>
      </c>
    </row>
    <row r="518" spans="1:3">
      <c r="A518" s="61">
        <v>517</v>
      </c>
      <c r="B518" s="62">
        <v>54301</v>
      </c>
      <c r="C518" s="63" t="s">
        <v>613</v>
      </c>
    </row>
    <row r="519" spans="1:3">
      <c r="A519" s="54">
        <v>518</v>
      </c>
      <c r="B519" s="62">
        <v>54302</v>
      </c>
      <c r="C519" s="63" t="s">
        <v>614</v>
      </c>
    </row>
    <row r="520" spans="1:3">
      <c r="A520" s="61">
        <v>519</v>
      </c>
      <c r="B520" s="62">
        <v>54303</v>
      </c>
      <c r="C520" s="63" t="s">
        <v>615</v>
      </c>
    </row>
    <row r="521" spans="1:3">
      <c r="A521" s="54">
        <v>520</v>
      </c>
      <c r="B521" s="62">
        <v>54304</v>
      </c>
      <c r="C521" s="63" t="s">
        <v>616</v>
      </c>
    </row>
    <row r="522" spans="1:3">
      <c r="A522" s="54">
        <v>521</v>
      </c>
      <c r="B522" s="62">
        <v>54305</v>
      </c>
      <c r="C522" s="63" t="s">
        <v>617</v>
      </c>
    </row>
    <row r="523" spans="1:3">
      <c r="A523" s="61">
        <v>522</v>
      </c>
      <c r="B523" s="62">
        <v>54306</v>
      </c>
      <c r="C523" s="63" t="s">
        <v>618</v>
      </c>
    </row>
    <row r="524" spans="1:3">
      <c r="A524" s="54">
        <v>523</v>
      </c>
      <c r="B524" s="62">
        <v>54310</v>
      </c>
      <c r="C524" s="63" t="s">
        <v>620</v>
      </c>
    </row>
    <row r="525" spans="1:3">
      <c r="A525" s="61">
        <v>524</v>
      </c>
      <c r="B525" s="62">
        <v>54311</v>
      </c>
      <c r="C525" s="63" t="s">
        <v>621</v>
      </c>
    </row>
    <row r="526" spans="1:3">
      <c r="A526" s="54">
        <v>525</v>
      </c>
      <c r="B526" s="62">
        <v>54312</v>
      </c>
      <c r="C526" s="63" t="s">
        <v>622</v>
      </c>
    </row>
    <row r="527" spans="1:3">
      <c r="A527" s="54">
        <v>526</v>
      </c>
      <c r="B527" s="62">
        <v>54313</v>
      </c>
      <c r="C527" s="63" t="s">
        <v>995</v>
      </c>
    </row>
    <row r="528" spans="1:3">
      <c r="A528" s="61">
        <v>527</v>
      </c>
      <c r="B528" s="62">
        <v>54314</v>
      </c>
      <c r="C528" s="63" t="s">
        <v>623</v>
      </c>
    </row>
    <row r="529" spans="1:3">
      <c r="A529" s="54">
        <v>528</v>
      </c>
      <c r="B529" s="62">
        <v>54315</v>
      </c>
      <c r="C529" s="63" t="s">
        <v>624</v>
      </c>
    </row>
    <row r="530" spans="1:3">
      <c r="A530" s="61">
        <v>529</v>
      </c>
      <c r="B530" s="62">
        <v>54316</v>
      </c>
      <c r="C530" s="63" t="s">
        <v>625</v>
      </c>
    </row>
    <row r="531" spans="1:3">
      <c r="A531" s="54">
        <v>530</v>
      </c>
      <c r="B531" s="62">
        <v>54317</v>
      </c>
      <c r="C531" s="63" t="s">
        <v>626</v>
      </c>
    </row>
    <row r="532" spans="1:3">
      <c r="A532" s="54">
        <v>531</v>
      </c>
      <c r="B532" s="62">
        <v>54318</v>
      </c>
      <c r="C532" s="63" t="s">
        <v>627</v>
      </c>
    </row>
    <row r="533" spans="1:3">
      <c r="A533" s="61">
        <v>532</v>
      </c>
      <c r="B533" s="62">
        <v>54319</v>
      </c>
      <c r="C533" s="63" t="s">
        <v>628</v>
      </c>
    </row>
    <row r="534" spans="1:3">
      <c r="A534" s="54">
        <v>533</v>
      </c>
      <c r="B534" s="62">
        <v>54320</v>
      </c>
      <c r="C534" s="63" t="s">
        <v>629</v>
      </c>
    </row>
    <row r="535" spans="1:3">
      <c r="A535" s="61">
        <v>534</v>
      </c>
      <c r="B535" s="62">
        <v>54321</v>
      </c>
      <c r="C535" s="63" t="s">
        <v>975</v>
      </c>
    </row>
    <row r="536" spans="1:3">
      <c r="A536" s="54">
        <v>535</v>
      </c>
      <c r="B536" s="62">
        <v>54322</v>
      </c>
      <c r="C536" s="63" t="s">
        <v>619</v>
      </c>
    </row>
    <row r="537" spans="1:3">
      <c r="A537" s="54">
        <v>536</v>
      </c>
      <c r="B537" s="62">
        <v>54323</v>
      </c>
      <c r="C537" s="63" t="s">
        <v>1266</v>
      </c>
    </row>
    <row r="538" spans="1:3">
      <c r="A538" s="61">
        <v>537</v>
      </c>
      <c r="B538" s="62">
        <v>54351</v>
      </c>
      <c r="C538" s="63" t="s">
        <v>630</v>
      </c>
    </row>
    <row r="539" spans="1:3">
      <c r="A539" s="54">
        <v>538</v>
      </c>
      <c r="B539" s="62">
        <v>54352</v>
      </c>
      <c r="C539" s="63" t="s">
        <v>631</v>
      </c>
    </row>
    <row r="540" spans="1:3">
      <c r="A540" s="61">
        <v>539</v>
      </c>
      <c r="B540" s="62">
        <v>54355</v>
      </c>
      <c r="C540" s="63" t="s">
        <v>633</v>
      </c>
    </row>
    <row r="541" spans="1:3">
      <c r="A541" s="54">
        <v>540</v>
      </c>
      <c r="B541" s="62">
        <v>54356</v>
      </c>
      <c r="C541" s="63" t="s">
        <v>634</v>
      </c>
    </row>
    <row r="542" spans="1:3">
      <c r="A542" s="54">
        <v>541</v>
      </c>
      <c r="B542" s="62">
        <v>54357</v>
      </c>
      <c r="C542" s="63" t="s">
        <v>635</v>
      </c>
    </row>
    <row r="543" spans="1:3">
      <c r="A543" s="61">
        <v>542</v>
      </c>
      <c r="B543" s="62">
        <v>54358</v>
      </c>
      <c r="C543" s="63" t="s">
        <v>636</v>
      </c>
    </row>
    <row r="544" spans="1:3">
      <c r="A544" s="54">
        <v>543</v>
      </c>
      <c r="B544" s="62">
        <v>54359</v>
      </c>
      <c r="C544" s="63" t="s">
        <v>637</v>
      </c>
    </row>
    <row r="545" spans="1:3">
      <c r="A545" s="61">
        <v>544</v>
      </c>
      <c r="B545" s="62">
        <v>54360</v>
      </c>
      <c r="C545" s="63" t="s">
        <v>638</v>
      </c>
    </row>
    <row r="546" spans="1:3">
      <c r="A546" s="54">
        <v>545</v>
      </c>
      <c r="B546" s="62">
        <v>54361</v>
      </c>
      <c r="C546" s="63" t="s">
        <v>632</v>
      </c>
    </row>
    <row r="547" spans="1:3">
      <c r="A547" s="54">
        <v>546</v>
      </c>
      <c r="B547" s="62">
        <v>54362</v>
      </c>
      <c r="C547" s="63" t="s">
        <v>1267</v>
      </c>
    </row>
    <row r="548" spans="1:3">
      <c r="A548" s="61">
        <v>547</v>
      </c>
      <c r="B548" s="62">
        <v>60101</v>
      </c>
      <c r="C548" s="63" t="s">
        <v>639</v>
      </c>
    </row>
    <row r="549" spans="1:3">
      <c r="A549" s="54">
        <v>548</v>
      </c>
      <c r="B549" s="62">
        <v>60102</v>
      </c>
      <c r="C549" s="63" t="s">
        <v>640</v>
      </c>
    </row>
    <row r="550" spans="1:3">
      <c r="A550" s="61">
        <v>549</v>
      </c>
      <c r="B550" s="62">
        <v>60103</v>
      </c>
      <c r="C550" s="63" t="s">
        <v>641</v>
      </c>
    </row>
    <row r="551" spans="1:3">
      <c r="A551" s="54">
        <v>550</v>
      </c>
      <c r="B551" s="62">
        <v>60104</v>
      </c>
      <c r="C551" s="63" t="s">
        <v>642</v>
      </c>
    </row>
    <row r="552" spans="1:3">
      <c r="A552" s="54">
        <v>551</v>
      </c>
      <c r="B552" s="62">
        <v>60151</v>
      </c>
      <c r="C552" s="63" t="s">
        <v>643</v>
      </c>
    </row>
    <row r="553" spans="1:3">
      <c r="A553" s="61">
        <v>552</v>
      </c>
      <c r="B553" s="62">
        <v>60152</v>
      </c>
      <c r="C553" s="63" t="s">
        <v>973</v>
      </c>
    </row>
    <row r="554" spans="1:3">
      <c r="A554" s="54">
        <v>553</v>
      </c>
      <c r="B554" s="62">
        <v>60201</v>
      </c>
      <c r="C554" s="63" t="s">
        <v>974</v>
      </c>
    </row>
    <row r="555" spans="1:3">
      <c r="A555" s="61">
        <v>554</v>
      </c>
      <c r="B555" s="62">
        <v>60202</v>
      </c>
      <c r="C555" s="63" t="s">
        <v>644</v>
      </c>
    </row>
    <row r="556" spans="1:3">
      <c r="A556" s="54">
        <v>555</v>
      </c>
      <c r="B556" s="62">
        <v>60203</v>
      </c>
      <c r="C556" s="63" t="s">
        <v>645</v>
      </c>
    </row>
    <row r="557" spans="1:3">
      <c r="A557" s="54">
        <v>556</v>
      </c>
      <c r="B557" s="62">
        <v>60204</v>
      </c>
      <c r="C557" s="63" t="s">
        <v>646</v>
      </c>
    </row>
    <row r="558" spans="1:3">
      <c r="A558" s="61">
        <v>557</v>
      </c>
      <c r="B558" s="62">
        <v>60205</v>
      </c>
      <c r="C558" s="63" t="s">
        <v>996</v>
      </c>
    </row>
    <row r="559" spans="1:3">
      <c r="A559" s="54">
        <v>558</v>
      </c>
      <c r="B559" s="62">
        <v>60206</v>
      </c>
      <c r="C559" s="63" t="s">
        <v>647</v>
      </c>
    </row>
    <row r="560" spans="1:3">
      <c r="A560" s="61">
        <v>559</v>
      </c>
      <c r="B560" s="62">
        <v>60207</v>
      </c>
      <c r="C560" s="63" t="s">
        <v>648</v>
      </c>
    </row>
    <row r="561" spans="1:3">
      <c r="A561" s="54">
        <v>560</v>
      </c>
      <c r="B561" s="62">
        <v>60209</v>
      </c>
      <c r="C561" s="63" t="s">
        <v>649</v>
      </c>
    </row>
    <row r="562" spans="1:3">
      <c r="A562" s="54">
        <v>561</v>
      </c>
      <c r="B562" s="62">
        <v>60211</v>
      </c>
      <c r="C562" s="63" t="s">
        <v>650</v>
      </c>
    </row>
    <row r="563" spans="1:3">
      <c r="A563" s="61">
        <v>562</v>
      </c>
      <c r="B563" s="62">
        <v>60212</v>
      </c>
      <c r="C563" s="63" t="s">
        <v>651</v>
      </c>
    </row>
    <row r="564" spans="1:3">
      <c r="A564" s="54">
        <v>563</v>
      </c>
      <c r="B564" s="62">
        <v>60251</v>
      </c>
      <c r="C564" s="63" t="s">
        <v>652</v>
      </c>
    </row>
    <row r="565" spans="1:3">
      <c r="A565" s="61">
        <v>564</v>
      </c>
      <c r="B565" s="62">
        <v>60252</v>
      </c>
      <c r="C565" s="63" t="s">
        <v>653</v>
      </c>
    </row>
    <row r="566" spans="1:3">
      <c r="A566" s="54">
        <v>565</v>
      </c>
      <c r="B566" s="62">
        <v>60253</v>
      </c>
      <c r="C566" s="63" t="s">
        <v>654</v>
      </c>
    </row>
    <row r="567" spans="1:3">
      <c r="A567" s="54">
        <v>566</v>
      </c>
      <c r="B567" s="62">
        <v>60254</v>
      </c>
      <c r="C567" s="63" t="s">
        <v>655</v>
      </c>
    </row>
    <row r="568" spans="1:3">
      <c r="A568" s="61">
        <v>567</v>
      </c>
      <c r="B568" s="62">
        <v>60255</v>
      </c>
      <c r="C568" s="63" t="s">
        <v>656</v>
      </c>
    </row>
    <row r="569" spans="1:3">
      <c r="A569" s="54">
        <v>568</v>
      </c>
      <c r="B569" s="62">
        <v>61101</v>
      </c>
      <c r="C569" s="63" t="s">
        <v>657</v>
      </c>
    </row>
    <row r="570" spans="1:3">
      <c r="A570" s="61">
        <v>569</v>
      </c>
      <c r="B570" s="62">
        <v>61102</v>
      </c>
      <c r="C570" s="63" t="s">
        <v>658</v>
      </c>
    </row>
    <row r="571" spans="1:3">
      <c r="A571" s="54">
        <v>570</v>
      </c>
      <c r="B571" s="62">
        <v>61103</v>
      </c>
      <c r="C571" s="63" t="s">
        <v>659</v>
      </c>
    </row>
    <row r="572" spans="1:3">
      <c r="A572" s="54">
        <v>571</v>
      </c>
      <c r="B572" s="62">
        <v>61104</v>
      </c>
      <c r="C572" s="63" t="s">
        <v>660</v>
      </c>
    </row>
    <row r="573" spans="1:3">
      <c r="A573" s="61">
        <v>572</v>
      </c>
      <c r="B573" s="62">
        <v>61105</v>
      </c>
      <c r="C573" s="63" t="s">
        <v>661</v>
      </c>
    </row>
    <row r="574" spans="1:3">
      <c r="A574" s="54">
        <v>573</v>
      </c>
      <c r="B574" s="62">
        <v>61106</v>
      </c>
      <c r="C574" s="63" t="s">
        <v>662</v>
      </c>
    </row>
    <row r="575" spans="1:3">
      <c r="A575" s="61">
        <v>574</v>
      </c>
      <c r="B575" s="62">
        <v>61107</v>
      </c>
      <c r="C575" s="63" t="s">
        <v>663</v>
      </c>
    </row>
    <row r="576" spans="1:3">
      <c r="A576" s="54">
        <v>575</v>
      </c>
      <c r="B576" s="62">
        <v>61108</v>
      </c>
      <c r="C576" s="63" t="s">
        <v>664</v>
      </c>
    </row>
    <row r="577" spans="1:3">
      <c r="A577" s="54">
        <v>576</v>
      </c>
      <c r="B577" s="62">
        <v>61109</v>
      </c>
      <c r="C577" s="63" t="s">
        <v>665</v>
      </c>
    </row>
    <row r="578" spans="1:3">
      <c r="A578" s="61">
        <v>577</v>
      </c>
      <c r="B578" s="62">
        <v>61110</v>
      </c>
      <c r="C578" s="63" t="s">
        <v>666</v>
      </c>
    </row>
    <row r="579" spans="1:3">
      <c r="A579" s="54">
        <v>578</v>
      </c>
      <c r="B579" s="62">
        <v>61111</v>
      </c>
      <c r="C579" s="63" t="s">
        <v>667</v>
      </c>
    </row>
    <row r="580" spans="1:3">
      <c r="A580" s="61">
        <v>579</v>
      </c>
      <c r="B580" s="62">
        <v>61112</v>
      </c>
      <c r="C580" s="63" t="s">
        <v>668</v>
      </c>
    </row>
    <row r="581" spans="1:3">
      <c r="A581" s="54">
        <v>580</v>
      </c>
      <c r="B581" s="62">
        <v>61113</v>
      </c>
      <c r="C581" s="63" t="s">
        <v>669</v>
      </c>
    </row>
    <row r="582" spans="1:3">
      <c r="A582" s="54">
        <v>581</v>
      </c>
      <c r="B582" s="62">
        <v>61114</v>
      </c>
      <c r="C582" s="63" t="s">
        <v>937</v>
      </c>
    </row>
    <row r="583" spans="1:3">
      <c r="A583" s="61">
        <v>582</v>
      </c>
      <c r="B583" s="62">
        <v>61151</v>
      </c>
      <c r="C583" s="63" t="s">
        <v>670</v>
      </c>
    </row>
    <row r="584" spans="1:3">
      <c r="A584" s="54">
        <v>583</v>
      </c>
      <c r="B584" s="62">
        <v>61152</v>
      </c>
      <c r="C584" s="63" t="s">
        <v>671</v>
      </c>
    </row>
    <row r="585" spans="1:3">
      <c r="A585" s="61">
        <v>584</v>
      </c>
      <c r="B585" s="62">
        <v>61153</v>
      </c>
      <c r="C585" s="63" t="s">
        <v>672</v>
      </c>
    </row>
    <row r="586" spans="1:3">
      <c r="A586" s="54">
        <v>585</v>
      </c>
      <c r="B586" s="62">
        <v>61154</v>
      </c>
      <c r="C586" s="63" t="s">
        <v>673</v>
      </c>
    </row>
    <row r="587" spans="1:3">
      <c r="A587" s="54">
        <v>586</v>
      </c>
      <c r="B587" s="62">
        <v>61155</v>
      </c>
      <c r="C587" s="63" t="s">
        <v>674</v>
      </c>
    </row>
    <row r="588" spans="1:3">
      <c r="A588" s="61">
        <v>587</v>
      </c>
      <c r="B588" s="62">
        <v>61156</v>
      </c>
      <c r="C588" s="63" t="s">
        <v>675</v>
      </c>
    </row>
    <row r="589" spans="1:3">
      <c r="A589" s="54">
        <v>588</v>
      </c>
      <c r="B589" s="62">
        <v>61157</v>
      </c>
      <c r="C589" s="63" t="s">
        <v>676</v>
      </c>
    </row>
    <row r="590" spans="1:3">
      <c r="A590" s="61">
        <v>589</v>
      </c>
      <c r="B590" s="62">
        <v>61158</v>
      </c>
      <c r="C590" s="63" t="s">
        <v>677</v>
      </c>
    </row>
    <row r="591" spans="1:3">
      <c r="A591" s="54">
        <v>590</v>
      </c>
      <c r="B591" s="62">
        <v>61208</v>
      </c>
      <c r="C591" s="63" t="s">
        <v>1051</v>
      </c>
    </row>
    <row r="592" spans="1:3">
      <c r="A592" s="54">
        <v>591</v>
      </c>
      <c r="B592" s="62">
        <v>61255</v>
      </c>
      <c r="C592" s="63" t="s">
        <v>1052</v>
      </c>
    </row>
    <row r="593" spans="1:3">
      <c r="A593" s="61">
        <v>592</v>
      </c>
      <c r="B593" s="62">
        <v>61301</v>
      </c>
      <c r="C593" s="63" t="s">
        <v>678</v>
      </c>
    </row>
    <row r="594" spans="1:3">
      <c r="A594" s="54">
        <v>593</v>
      </c>
      <c r="B594" s="62">
        <v>61302</v>
      </c>
      <c r="C594" s="63" t="s">
        <v>679</v>
      </c>
    </row>
    <row r="595" spans="1:3">
      <c r="A595" s="61">
        <v>594</v>
      </c>
      <c r="B595" s="62">
        <v>61303</v>
      </c>
      <c r="C595" s="63" t="s">
        <v>680</v>
      </c>
    </row>
    <row r="596" spans="1:3">
      <c r="A596" s="54">
        <v>595</v>
      </c>
      <c r="B596" s="62">
        <v>61305</v>
      </c>
      <c r="C596" s="63" t="s">
        <v>681</v>
      </c>
    </row>
    <row r="597" spans="1:3">
      <c r="A597" s="54">
        <v>596</v>
      </c>
      <c r="B597" s="62">
        <v>61351</v>
      </c>
      <c r="C597" s="63" t="s">
        <v>682</v>
      </c>
    </row>
    <row r="598" spans="1:3">
      <c r="A598" s="61">
        <v>597</v>
      </c>
      <c r="B598" s="62">
        <v>61352</v>
      </c>
      <c r="C598" s="63" t="s">
        <v>683</v>
      </c>
    </row>
    <row r="599" spans="1:3">
      <c r="A599" s="54">
        <v>598</v>
      </c>
      <c r="B599" s="62">
        <v>62101</v>
      </c>
      <c r="C599" s="63" t="s">
        <v>684</v>
      </c>
    </row>
    <row r="600" spans="1:3">
      <c r="A600" s="61">
        <v>599</v>
      </c>
      <c r="B600" s="62">
        <v>62102</v>
      </c>
      <c r="C600" s="63" t="s">
        <v>685</v>
      </c>
    </row>
    <row r="601" spans="1:3">
      <c r="A601" s="54">
        <v>600</v>
      </c>
      <c r="B601" s="62">
        <v>62103</v>
      </c>
      <c r="C601" s="63" t="s">
        <v>686</v>
      </c>
    </row>
    <row r="602" spans="1:3">
      <c r="A602" s="54">
        <v>601</v>
      </c>
      <c r="B602" s="62">
        <v>62104</v>
      </c>
      <c r="C602" s="63" t="s">
        <v>687</v>
      </c>
    </row>
    <row r="603" spans="1:3">
      <c r="A603" s="61">
        <v>602</v>
      </c>
      <c r="B603" s="62">
        <v>62105</v>
      </c>
      <c r="C603" s="63" t="s">
        <v>688</v>
      </c>
    </row>
    <row r="604" spans="1:3">
      <c r="A604" s="54">
        <v>603</v>
      </c>
      <c r="B604" s="62">
        <v>62106</v>
      </c>
      <c r="C604" s="63" t="s">
        <v>689</v>
      </c>
    </row>
    <row r="605" spans="1:3">
      <c r="A605" s="61">
        <v>604</v>
      </c>
      <c r="B605" s="62">
        <v>62107</v>
      </c>
      <c r="C605" s="63" t="s">
        <v>690</v>
      </c>
    </row>
    <row r="606" spans="1:3">
      <c r="A606" s="54">
        <v>605</v>
      </c>
      <c r="B606" s="62">
        <v>62151</v>
      </c>
      <c r="C606" s="63" t="s">
        <v>691</v>
      </c>
    </row>
    <row r="607" spans="1:3">
      <c r="A607" s="54">
        <v>606</v>
      </c>
      <c r="B607" s="62">
        <v>62152</v>
      </c>
      <c r="C607" s="63" t="s">
        <v>692</v>
      </c>
    </row>
    <row r="608" spans="1:3">
      <c r="A608" s="61">
        <v>607</v>
      </c>
      <c r="B608" s="62">
        <v>62153</v>
      </c>
      <c r="C608" s="63" t="s">
        <v>693</v>
      </c>
    </row>
    <row r="609" spans="1:3">
      <c r="A609" s="54">
        <v>608</v>
      </c>
      <c r="B609" s="62">
        <v>62201</v>
      </c>
      <c r="C609" s="63" t="s">
        <v>694</v>
      </c>
    </row>
    <row r="610" spans="1:3">
      <c r="A610" s="61">
        <v>609</v>
      </c>
      <c r="B610" s="62">
        <v>62202</v>
      </c>
      <c r="C610" s="63" t="s">
        <v>695</v>
      </c>
    </row>
    <row r="611" spans="1:3">
      <c r="A611" s="54">
        <v>610</v>
      </c>
      <c r="B611" s="62">
        <v>62251</v>
      </c>
      <c r="C611" s="63" t="s">
        <v>696</v>
      </c>
    </row>
    <row r="612" spans="1:3">
      <c r="A612" s="54">
        <v>611</v>
      </c>
      <c r="B612" s="62">
        <v>63101</v>
      </c>
      <c r="C612" s="63" t="s">
        <v>697</v>
      </c>
    </row>
    <row r="613" spans="1:3">
      <c r="A613" s="61">
        <v>612</v>
      </c>
      <c r="B613" s="62">
        <v>63102</v>
      </c>
      <c r="C613" s="63" t="s">
        <v>698</v>
      </c>
    </row>
    <row r="614" spans="1:3">
      <c r="A614" s="54">
        <v>613</v>
      </c>
      <c r="B614" s="62">
        <v>63103</v>
      </c>
      <c r="C614" s="63" t="s">
        <v>699</v>
      </c>
    </row>
    <row r="615" spans="1:3">
      <c r="A615" s="61">
        <v>614</v>
      </c>
      <c r="B615" s="62">
        <v>63104</v>
      </c>
      <c r="C615" s="63" t="s">
        <v>700</v>
      </c>
    </row>
    <row r="616" spans="1:3">
      <c r="A616" s="54">
        <v>615</v>
      </c>
      <c r="B616" s="62">
        <v>63105</v>
      </c>
      <c r="C616" s="63" t="s">
        <v>701</v>
      </c>
    </row>
    <row r="617" spans="1:3">
      <c r="A617" s="54">
        <v>616</v>
      </c>
      <c r="B617" s="62">
        <v>63151</v>
      </c>
      <c r="C617" s="63" t="s">
        <v>702</v>
      </c>
    </row>
    <row r="618" spans="1:3">
      <c r="A618" s="61">
        <v>617</v>
      </c>
      <c r="B618" s="62">
        <v>63152</v>
      </c>
      <c r="C618" s="63" t="s">
        <v>703</v>
      </c>
    </row>
    <row r="619" spans="1:3">
      <c r="A619" s="54">
        <v>618</v>
      </c>
      <c r="B619" s="62">
        <v>63153</v>
      </c>
      <c r="C619" s="63" t="s">
        <v>704</v>
      </c>
    </row>
    <row r="620" spans="1:3">
      <c r="A620" s="61">
        <v>619</v>
      </c>
      <c r="B620" s="62">
        <v>63201</v>
      </c>
      <c r="C620" s="63" t="s">
        <v>705</v>
      </c>
    </row>
    <row r="621" spans="1:3">
      <c r="A621" s="54">
        <v>620</v>
      </c>
      <c r="B621" s="62">
        <v>63251</v>
      </c>
      <c r="C621" s="63" t="s">
        <v>706</v>
      </c>
    </row>
    <row r="622" spans="1:3">
      <c r="A622" s="54">
        <v>621</v>
      </c>
      <c r="B622" s="62">
        <v>63301</v>
      </c>
      <c r="C622" s="63" t="s">
        <v>707</v>
      </c>
    </row>
    <row r="623" spans="1:3">
      <c r="A623" s="61">
        <v>622</v>
      </c>
      <c r="B623" s="62">
        <v>63302</v>
      </c>
      <c r="C623" s="63" t="s">
        <v>708</v>
      </c>
    </row>
    <row r="624" spans="1:3">
      <c r="A624" s="54">
        <v>623</v>
      </c>
      <c r="B624" s="62">
        <v>63303</v>
      </c>
      <c r="C624" s="63" t="s">
        <v>709</v>
      </c>
    </row>
    <row r="625" spans="1:3">
      <c r="A625" s="61">
        <v>624</v>
      </c>
      <c r="B625" s="62">
        <v>63304</v>
      </c>
      <c r="C625" s="63" t="s">
        <v>710</v>
      </c>
    </row>
    <row r="626" spans="1:3">
      <c r="A626" s="54">
        <v>625</v>
      </c>
      <c r="B626" s="62">
        <v>63306</v>
      </c>
      <c r="C626" s="63" t="s">
        <v>711</v>
      </c>
    </row>
    <row r="627" spans="1:3">
      <c r="A627" s="54">
        <v>626</v>
      </c>
      <c r="B627" s="62">
        <v>63307</v>
      </c>
      <c r="C627" s="63" t="s">
        <v>712</v>
      </c>
    </row>
    <row r="628" spans="1:3">
      <c r="A628" s="61">
        <v>627</v>
      </c>
      <c r="B628" s="62">
        <v>63309</v>
      </c>
      <c r="C628" s="63" t="s">
        <v>713</v>
      </c>
    </row>
    <row r="629" spans="1:3">
      <c r="A629" s="54">
        <v>628</v>
      </c>
      <c r="B629" s="62">
        <v>63310</v>
      </c>
      <c r="C629" s="63" t="s">
        <v>714</v>
      </c>
    </row>
    <row r="630" spans="1:3">
      <c r="A630" s="61">
        <v>629</v>
      </c>
      <c r="B630" s="62">
        <v>63311</v>
      </c>
      <c r="C630" s="63" t="s">
        <v>715</v>
      </c>
    </row>
    <row r="631" spans="1:3">
      <c r="A631" s="54">
        <v>630</v>
      </c>
      <c r="B631" s="62">
        <v>63312</v>
      </c>
      <c r="C631" s="63" t="s">
        <v>939</v>
      </c>
    </row>
    <row r="632" spans="1:3">
      <c r="A632" s="54">
        <v>631</v>
      </c>
      <c r="B632" s="62">
        <v>63351</v>
      </c>
      <c r="C632" s="63" t="s">
        <v>716</v>
      </c>
    </row>
    <row r="633" spans="1:3">
      <c r="A633" s="61">
        <v>632</v>
      </c>
      <c r="B633" s="62">
        <v>63352</v>
      </c>
      <c r="C633" s="63" t="s">
        <v>964</v>
      </c>
    </row>
    <row r="634" spans="1:3">
      <c r="A634" s="54">
        <v>633</v>
      </c>
      <c r="B634" s="62">
        <v>63353</v>
      </c>
      <c r="C634" s="63" t="s">
        <v>717</v>
      </c>
    </row>
    <row r="635" spans="1:3">
      <c r="A635" s="61">
        <v>634</v>
      </c>
      <c r="B635" s="62">
        <v>63354</v>
      </c>
      <c r="C635" s="63" t="s">
        <v>718</v>
      </c>
    </row>
    <row r="636" spans="1:3">
      <c r="A636" s="54">
        <v>635</v>
      </c>
      <c r="B636" s="62">
        <v>63401</v>
      </c>
      <c r="C636" s="63" t="s">
        <v>1002</v>
      </c>
    </row>
    <row r="637" spans="1:3">
      <c r="A637" s="54">
        <v>636</v>
      </c>
      <c r="B637" s="62">
        <v>63402</v>
      </c>
      <c r="C637" s="63" t="s">
        <v>719</v>
      </c>
    </row>
    <row r="638" spans="1:3">
      <c r="A638" s="61">
        <v>637</v>
      </c>
      <c r="B638" s="62">
        <v>63403</v>
      </c>
      <c r="C638" s="63" t="s">
        <v>720</v>
      </c>
    </row>
    <row r="639" spans="1:3">
      <c r="A639" s="54">
        <v>638</v>
      </c>
      <c r="B639" s="62">
        <v>63404</v>
      </c>
      <c r="C639" s="63" t="s">
        <v>721</v>
      </c>
    </row>
    <row r="640" spans="1:3">
      <c r="A640" s="61">
        <v>639</v>
      </c>
      <c r="B640" s="62">
        <v>63406</v>
      </c>
      <c r="C640" s="63" t="s">
        <v>722</v>
      </c>
    </row>
    <row r="641" spans="1:3">
      <c r="A641" s="54">
        <v>640</v>
      </c>
      <c r="B641" s="62">
        <v>63407</v>
      </c>
      <c r="C641" s="63" t="s">
        <v>723</v>
      </c>
    </row>
    <row r="642" spans="1:3">
      <c r="A642" s="54">
        <v>641</v>
      </c>
      <c r="B642" s="62">
        <v>63409</v>
      </c>
      <c r="C642" s="63" t="s">
        <v>724</v>
      </c>
    </row>
    <row r="643" spans="1:3">
      <c r="A643" s="61">
        <v>642</v>
      </c>
      <c r="B643" s="62">
        <v>63411</v>
      </c>
      <c r="C643" s="63" t="s">
        <v>725</v>
      </c>
    </row>
    <row r="644" spans="1:3">
      <c r="A644" s="54">
        <v>643</v>
      </c>
      <c r="B644" s="62">
        <v>63451</v>
      </c>
      <c r="C644" s="63" t="s">
        <v>726</v>
      </c>
    </row>
    <row r="645" spans="1:3">
      <c r="A645" s="61">
        <v>644</v>
      </c>
      <c r="B645" s="62">
        <v>63452</v>
      </c>
      <c r="C645" s="63" t="s">
        <v>727</v>
      </c>
    </row>
    <row r="646" spans="1:3">
      <c r="A646" s="54">
        <v>645</v>
      </c>
      <c r="B646" s="62">
        <v>63454</v>
      </c>
      <c r="C646" s="63" t="s">
        <v>728</v>
      </c>
    </row>
    <row r="647" spans="1:3">
      <c r="A647" s="54">
        <v>646</v>
      </c>
      <c r="B647" s="62">
        <v>63455</v>
      </c>
      <c r="C647" s="63" t="s">
        <v>729</v>
      </c>
    </row>
    <row r="648" spans="1:3">
      <c r="A648" s="61">
        <v>647</v>
      </c>
      <c r="B648" s="62">
        <v>63501</v>
      </c>
      <c r="C648" s="63" t="s">
        <v>730</v>
      </c>
    </row>
    <row r="649" spans="1:3">
      <c r="A649" s="54">
        <v>648</v>
      </c>
      <c r="B649" s="62">
        <v>63502</v>
      </c>
      <c r="C649" s="63" t="s">
        <v>731</v>
      </c>
    </row>
    <row r="650" spans="1:3">
      <c r="A650" s="61">
        <v>649</v>
      </c>
      <c r="B650" s="62">
        <v>63504</v>
      </c>
      <c r="C650" s="63" t="s">
        <v>732</v>
      </c>
    </row>
    <row r="651" spans="1:3">
      <c r="A651" s="54">
        <v>650</v>
      </c>
      <c r="B651" s="62">
        <v>63551</v>
      </c>
      <c r="C651" s="63" t="s">
        <v>733</v>
      </c>
    </row>
    <row r="652" spans="1:3">
      <c r="A652" s="54">
        <v>651</v>
      </c>
      <c r="B652" s="62">
        <v>64101</v>
      </c>
      <c r="C652" s="63" t="s">
        <v>979</v>
      </c>
    </row>
    <row r="653" spans="1:3">
      <c r="A653" s="61">
        <v>652</v>
      </c>
      <c r="B653" s="62">
        <v>64102</v>
      </c>
      <c r="C653" s="63" t="s">
        <v>734</v>
      </c>
    </row>
    <row r="654" spans="1:3">
      <c r="A654" s="54">
        <v>653</v>
      </c>
      <c r="B654" s="62">
        <v>64103</v>
      </c>
      <c r="C654" s="63" t="s">
        <v>735</v>
      </c>
    </row>
    <row r="655" spans="1:3">
      <c r="A655" s="61">
        <v>654</v>
      </c>
      <c r="B655" s="62">
        <v>64105</v>
      </c>
      <c r="C655" s="63" t="s">
        <v>737</v>
      </c>
    </row>
    <row r="656" spans="1:3">
      <c r="A656" s="54">
        <v>655</v>
      </c>
      <c r="B656" s="62">
        <v>64106</v>
      </c>
      <c r="C656" s="63" t="s">
        <v>738</v>
      </c>
    </row>
    <row r="657" spans="1:3">
      <c r="A657" s="54">
        <v>656</v>
      </c>
      <c r="B657" s="62">
        <v>64107</v>
      </c>
      <c r="C657" s="63" t="s">
        <v>739</v>
      </c>
    </row>
    <row r="658" spans="1:3">
      <c r="A658" s="61">
        <v>657</v>
      </c>
      <c r="B658" s="62">
        <v>64108</v>
      </c>
      <c r="C658" s="63" t="s">
        <v>740</v>
      </c>
    </row>
    <row r="659" spans="1:3">
      <c r="A659" s="54">
        <v>658</v>
      </c>
      <c r="B659" s="62">
        <v>64109</v>
      </c>
      <c r="C659" s="63" t="s">
        <v>935</v>
      </c>
    </row>
    <row r="660" spans="1:3">
      <c r="A660" s="61">
        <v>659</v>
      </c>
      <c r="B660" s="62">
        <v>64110</v>
      </c>
      <c r="C660" s="63" t="s">
        <v>741</v>
      </c>
    </row>
    <row r="661" spans="1:3">
      <c r="A661" s="54">
        <v>660</v>
      </c>
      <c r="B661" s="62">
        <v>64111</v>
      </c>
      <c r="C661" s="63" t="s">
        <v>742</v>
      </c>
    </row>
    <row r="662" spans="1:3">
      <c r="A662" s="54">
        <v>661</v>
      </c>
      <c r="B662" s="62">
        <v>64112</v>
      </c>
      <c r="C662" s="63" t="s">
        <v>743</v>
      </c>
    </row>
    <row r="663" spans="1:3">
      <c r="A663" s="61">
        <v>662</v>
      </c>
      <c r="B663" s="62">
        <v>64113</v>
      </c>
      <c r="C663" s="63" t="s">
        <v>744</v>
      </c>
    </row>
    <row r="664" spans="1:3">
      <c r="A664" s="54">
        <v>663</v>
      </c>
      <c r="B664" s="62">
        <v>64114</v>
      </c>
      <c r="C664" s="63" t="s">
        <v>745</v>
      </c>
    </row>
    <row r="665" spans="1:3">
      <c r="A665" s="61">
        <v>664</v>
      </c>
      <c r="B665" s="62">
        <v>64115</v>
      </c>
      <c r="C665" s="63" t="s">
        <v>736</v>
      </c>
    </row>
    <row r="666" spans="1:3">
      <c r="A666" s="54">
        <v>665</v>
      </c>
      <c r="B666" s="62">
        <v>64151</v>
      </c>
      <c r="C666" s="63" t="s">
        <v>746</v>
      </c>
    </row>
    <row r="667" spans="1:3">
      <c r="A667" s="54">
        <v>666</v>
      </c>
      <c r="B667" s="62">
        <v>64152</v>
      </c>
      <c r="C667" s="63" t="s">
        <v>747</v>
      </c>
    </row>
    <row r="668" spans="1:3">
      <c r="A668" s="61">
        <v>667</v>
      </c>
      <c r="B668" s="62">
        <v>64154</v>
      </c>
      <c r="C668" s="63" t="s">
        <v>749</v>
      </c>
    </row>
    <row r="669" spans="1:3">
      <c r="A669" s="54">
        <v>668</v>
      </c>
      <c r="B669" s="62">
        <v>64155</v>
      </c>
      <c r="C669" s="63" t="s">
        <v>750</v>
      </c>
    </row>
    <row r="670" spans="1:3">
      <c r="A670" s="61">
        <v>669</v>
      </c>
      <c r="B670" s="62">
        <v>64156</v>
      </c>
      <c r="C670" s="63" t="s">
        <v>751</v>
      </c>
    </row>
    <row r="671" spans="1:3">
      <c r="A671" s="54">
        <v>670</v>
      </c>
      <c r="B671" s="62">
        <v>64157</v>
      </c>
      <c r="C671" s="63" t="s">
        <v>748</v>
      </c>
    </row>
    <row r="672" spans="1:3">
      <c r="A672" s="54">
        <v>671</v>
      </c>
      <c r="B672" s="62">
        <v>64201</v>
      </c>
      <c r="C672" s="63" t="s">
        <v>752</v>
      </c>
    </row>
    <row r="673" spans="1:3">
      <c r="A673" s="61">
        <v>672</v>
      </c>
      <c r="B673" s="62">
        <v>64202</v>
      </c>
      <c r="C673" s="63" t="s">
        <v>753</v>
      </c>
    </row>
    <row r="674" spans="1:3">
      <c r="A674" s="54">
        <v>673</v>
      </c>
      <c r="B674" s="62">
        <v>64251</v>
      </c>
      <c r="C674" s="63" t="s">
        <v>754</v>
      </c>
    </row>
    <row r="675" spans="1:3">
      <c r="A675" s="61">
        <v>674</v>
      </c>
      <c r="B675" s="62">
        <v>64306</v>
      </c>
      <c r="C675" s="63" t="s">
        <v>938</v>
      </c>
    </row>
    <row r="676" spans="1:3">
      <c r="A676" s="54">
        <v>675</v>
      </c>
      <c r="B676" s="62">
        <v>64307</v>
      </c>
      <c r="C676" s="63" t="s">
        <v>1001</v>
      </c>
    </row>
    <row r="677" spans="1:3">
      <c r="A677" s="54">
        <v>676</v>
      </c>
      <c r="B677" s="62">
        <v>64351</v>
      </c>
      <c r="C677" s="63" t="s">
        <v>755</v>
      </c>
    </row>
    <row r="678" spans="1:3">
      <c r="A678" s="61">
        <v>677</v>
      </c>
      <c r="B678" s="62">
        <v>64401</v>
      </c>
      <c r="C678" s="63" t="s">
        <v>756</v>
      </c>
    </row>
    <row r="679" spans="1:3">
      <c r="A679" s="54">
        <v>678</v>
      </c>
      <c r="B679" s="62">
        <v>64402</v>
      </c>
      <c r="C679" s="63" t="s">
        <v>757</v>
      </c>
    </row>
    <row r="680" spans="1:3">
      <c r="A680" s="61">
        <v>679</v>
      </c>
      <c r="B680" s="62">
        <v>64403</v>
      </c>
      <c r="C680" s="63" t="s">
        <v>758</v>
      </c>
    </row>
    <row r="681" spans="1:3">
      <c r="A681" s="54">
        <v>680</v>
      </c>
      <c r="B681" s="62">
        <v>64404</v>
      </c>
      <c r="C681" s="63" t="s">
        <v>759</v>
      </c>
    </row>
    <row r="682" spans="1:3">
      <c r="A682" s="54">
        <v>681</v>
      </c>
      <c r="B682" s="62">
        <v>64405</v>
      </c>
      <c r="C682" s="63" t="s">
        <v>760</v>
      </c>
    </row>
    <row r="683" spans="1:3">
      <c r="A683" s="61">
        <v>682</v>
      </c>
      <c r="B683" s="62">
        <v>64406</v>
      </c>
      <c r="C683" s="63" t="s">
        <v>761</v>
      </c>
    </row>
    <row r="684" spans="1:3">
      <c r="A684" s="54">
        <v>683</v>
      </c>
      <c r="B684" s="62">
        <v>64407</v>
      </c>
      <c r="C684" s="63" t="s">
        <v>762</v>
      </c>
    </row>
    <row r="685" spans="1:3">
      <c r="A685" s="61">
        <v>684</v>
      </c>
      <c r="B685" s="62">
        <v>64451</v>
      </c>
      <c r="C685" s="63" t="s">
        <v>763</v>
      </c>
    </row>
    <row r="686" spans="1:3">
      <c r="A686" s="54">
        <v>685</v>
      </c>
      <c r="B686" s="62">
        <v>64452</v>
      </c>
      <c r="C686" s="63" t="s">
        <v>764</v>
      </c>
    </row>
    <row r="687" spans="1:3">
      <c r="A687" s="54">
        <v>686</v>
      </c>
      <c r="B687" s="62">
        <v>64453</v>
      </c>
      <c r="C687" s="63" t="s">
        <v>765</v>
      </c>
    </row>
    <row r="688" spans="1:3">
      <c r="A688" s="61">
        <v>687</v>
      </c>
      <c r="B688" s="62">
        <v>64601</v>
      </c>
      <c r="C688" s="63" t="s">
        <v>766</v>
      </c>
    </row>
    <row r="689" spans="1:3">
      <c r="A689" s="54">
        <v>688</v>
      </c>
      <c r="B689" s="62">
        <v>64602</v>
      </c>
      <c r="C689" s="63" t="s">
        <v>767</v>
      </c>
    </row>
    <row r="690" spans="1:3">
      <c r="A690" s="61">
        <v>689</v>
      </c>
      <c r="B690" s="62">
        <v>64603</v>
      </c>
      <c r="C690" s="63" t="s">
        <v>768</v>
      </c>
    </row>
    <row r="691" spans="1:3">
      <c r="A691" s="54">
        <v>690</v>
      </c>
      <c r="B691" s="62">
        <v>64604</v>
      </c>
      <c r="C691" s="63" t="s">
        <v>769</v>
      </c>
    </row>
    <row r="692" spans="1:3">
      <c r="A692" s="54">
        <v>691</v>
      </c>
      <c r="B692" s="62">
        <v>64605</v>
      </c>
      <c r="C692" s="63" t="s">
        <v>770</v>
      </c>
    </row>
    <row r="693" spans="1:3">
      <c r="A693" s="61">
        <v>692</v>
      </c>
      <c r="B693" s="62">
        <v>64606</v>
      </c>
      <c r="C693" s="63" t="s">
        <v>771</v>
      </c>
    </row>
    <row r="694" spans="1:3">
      <c r="A694" s="54">
        <v>693</v>
      </c>
      <c r="B694" s="62">
        <v>64607</v>
      </c>
      <c r="C694" s="63" t="s">
        <v>772</v>
      </c>
    </row>
    <row r="695" spans="1:3">
      <c r="A695" s="61">
        <v>694</v>
      </c>
      <c r="B695" s="62">
        <v>64651</v>
      </c>
      <c r="C695" s="63" t="s">
        <v>773</v>
      </c>
    </row>
    <row r="696" spans="1:3">
      <c r="A696" s="54">
        <v>695</v>
      </c>
      <c r="B696" s="62">
        <v>64652</v>
      </c>
      <c r="C696" s="63" t="s">
        <v>774</v>
      </c>
    </row>
    <row r="697" spans="1:3">
      <c r="A697" s="54">
        <v>696</v>
      </c>
      <c r="B697" s="62">
        <v>64653</v>
      </c>
      <c r="C697" s="63" t="s">
        <v>775</v>
      </c>
    </row>
    <row r="698" spans="1:3">
      <c r="A698" s="61">
        <v>697</v>
      </c>
      <c r="B698" s="62">
        <v>64703</v>
      </c>
      <c r="C698" s="63" t="s">
        <v>776</v>
      </c>
    </row>
    <row r="699" spans="1:3">
      <c r="A699" s="54">
        <v>698</v>
      </c>
      <c r="B699" s="62">
        <v>64704</v>
      </c>
      <c r="C699" s="63" t="s">
        <v>777</v>
      </c>
    </row>
    <row r="700" spans="1:3">
      <c r="A700" s="61">
        <v>699</v>
      </c>
      <c r="B700" s="62">
        <v>64751</v>
      </c>
      <c r="C700" s="63" t="s">
        <v>778</v>
      </c>
    </row>
    <row r="701" spans="1:3">
      <c r="A701" s="54">
        <v>700</v>
      </c>
      <c r="B701" s="62">
        <v>65101</v>
      </c>
      <c r="C701" s="63" t="s">
        <v>779</v>
      </c>
    </row>
    <row r="702" spans="1:3">
      <c r="A702" s="54">
        <v>701</v>
      </c>
      <c r="B702" s="62">
        <v>65102</v>
      </c>
      <c r="C702" s="63" t="s">
        <v>780</v>
      </c>
    </row>
    <row r="703" spans="1:3">
      <c r="A703" s="61">
        <v>702</v>
      </c>
      <c r="B703" s="62">
        <v>65103</v>
      </c>
      <c r="C703" s="63" t="s">
        <v>781</v>
      </c>
    </row>
    <row r="704" spans="1:3">
      <c r="A704" s="54">
        <v>703</v>
      </c>
      <c r="B704" s="62">
        <v>65104</v>
      </c>
      <c r="C704" s="63" t="s">
        <v>782</v>
      </c>
    </row>
    <row r="705" spans="1:3">
      <c r="A705" s="61">
        <v>704</v>
      </c>
      <c r="B705" s="62">
        <v>65105</v>
      </c>
      <c r="C705" s="63" t="s">
        <v>783</v>
      </c>
    </row>
    <row r="706" spans="1:3">
      <c r="A706" s="54">
        <v>705</v>
      </c>
      <c r="B706" s="62">
        <v>65106</v>
      </c>
      <c r="C706" s="63" t="s">
        <v>784</v>
      </c>
    </row>
    <row r="707" spans="1:3">
      <c r="A707" s="54">
        <v>706</v>
      </c>
      <c r="B707" s="62">
        <v>65107</v>
      </c>
      <c r="C707" s="63" t="s">
        <v>785</v>
      </c>
    </row>
    <row r="708" spans="1:3">
      <c r="A708" s="61">
        <v>707</v>
      </c>
      <c r="B708" s="62">
        <v>65108</v>
      </c>
      <c r="C708" s="63" t="s">
        <v>786</v>
      </c>
    </row>
    <row r="709" spans="1:3">
      <c r="A709" s="54">
        <v>708</v>
      </c>
      <c r="B709" s="62">
        <v>65109</v>
      </c>
      <c r="C709" s="63" t="s">
        <v>787</v>
      </c>
    </row>
    <row r="710" spans="1:3">
      <c r="A710" s="61">
        <v>709</v>
      </c>
      <c r="B710" s="62">
        <v>65110</v>
      </c>
      <c r="C710" s="63" t="s">
        <v>788</v>
      </c>
    </row>
    <row r="711" spans="1:3">
      <c r="A711" s="54">
        <v>710</v>
      </c>
      <c r="B711" s="62">
        <v>65111</v>
      </c>
      <c r="C711" s="63" t="s">
        <v>789</v>
      </c>
    </row>
    <row r="712" spans="1:3">
      <c r="A712" s="54">
        <v>711</v>
      </c>
      <c r="B712" s="62">
        <v>65112</v>
      </c>
      <c r="C712" s="63" t="s">
        <v>790</v>
      </c>
    </row>
    <row r="713" spans="1:3">
      <c r="A713" s="61">
        <v>712</v>
      </c>
      <c r="B713" s="62">
        <v>65113</v>
      </c>
      <c r="C713" s="63" t="s">
        <v>980</v>
      </c>
    </row>
    <row r="714" spans="1:3">
      <c r="A714" s="54">
        <v>713</v>
      </c>
      <c r="B714" s="62">
        <v>65114</v>
      </c>
      <c r="C714" s="63" t="s">
        <v>791</v>
      </c>
    </row>
    <row r="715" spans="1:3">
      <c r="A715" s="61">
        <v>714</v>
      </c>
      <c r="B715" s="62">
        <v>65115</v>
      </c>
      <c r="C715" s="63" t="s">
        <v>792</v>
      </c>
    </row>
    <row r="716" spans="1:3">
      <c r="A716" s="54">
        <v>715</v>
      </c>
      <c r="B716" s="62">
        <v>65151</v>
      </c>
      <c r="C716" s="63" t="s">
        <v>793</v>
      </c>
    </row>
    <row r="717" spans="1:3">
      <c r="A717" s="54">
        <v>716</v>
      </c>
      <c r="B717" s="62">
        <v>65152</v>
      </c>
      <c r="C717" s="63" t="s">
        <v>794</v>
      </c>
    </row>
    <row r="718" spans="1:3">
      <c r="A718" s="61">
        <v>717</v>
      </c>
      <c r="B718" s="62">
        <v>65153</v>
      </c>
      <c r="C718" s="63" t="s">
        <v>795</v>
      </c>
    </row>
    <row r="719" spans="1:3">
      <c r="A719" s="54">
        <v>718</v>
      </c>
      <c r="B719" s="62">
        <v>65154</v>
      </c>
      <c r="C719" s="63" t="s">
        <v>796</v>
      </c>
    </row>
    <row r="720" spans="1:3">
      <c r="A720" s="61">
        <v>719</v>
      </c>
      <c r="B720" s="62">
        <v>65155</v>
      </c>
      <c r="C720" s="63" t="s">
        <v>797</v>
      </c>
    </row>
    <row r="721" spans="1:3">
      <c r="A721" s="54">
        <v>720</v>
      </c>
      <c r="B721" s="62">
        <v>65156</v>
      </c>
      <c r="C721" s="63" t="s">
        <v>798</v>
      </c>
    </row>
    <row r="722" spans="1:3">
      <c r="A722" s="54">
        <v>721</v>
      </c>
      <c r="B722" s="62">
        <v>65157</v>
      </c>
      <c r="C722" s="63" t="s">
        <v>799</v>
      </c>
    </row>
    <row r="723" spans="1:3">
      <c r="A723" s="61">
        <v>722</v>
      </c>
      <c r="B723" s="62">
        <v>65201</v>
      </c>
      <c r="C723" s="63" t="s">
        <v>800</v>
      </c>
    </row>
    <row r="724" spans="1:3">
      <c r="A724" s="54">
        <v>723</v>
      </c>
      <c r="B724" s="62">
        <v>65202</v>
      </c>
      <c r="C724" s="63" t="s">
        <v>801</v>
      </c>
    </row>
    <row r="725" spans="1:3">
      <c r="A725" s="61">
        <v>724</v>
      </c>
      <c r="B725" s="62">
        <v>65204</v>
      </c>
      <c r="C725" s="63" t="s">
        <v>802</v>
      </c>
    </row>
    <row r="726" spans="1:3">
      <c r="A726" s="54">
        <v>725</v>
      </c>
      <c r="B726" s="62">
        <v>65205</v>
      </c>
      <c r="C726" s="63" t="s">
        <v>803</v>
      </c>
    </row>
    <row r="727" spans="1:3">
      <c r="A727" s="54">
        <v>726</v>
      </c>
      <c r="B727" s="62">
        <v>65208</v>
      </c>
      <c r="C727" s="63" t="s">
        <v>805</v>
      </c>
    </row>
    <row r="728" spans="1:3">
      <c r="A728" s="61">
        <v>727</v>
      </c>
      <c r="B728" s="62">
        <v>65209</v>
      </c>
      <c r="C728" s="63" t="s">
        <v>806</v>
      </c>
    </row>
    <row r="729" spans="1:3">
      <c r="A729" s="54">
        <v>728</v>
      </c>
      <c r="B729" s="62">
        <v>65210</v>
      </c>
      <c r="C729" s="63" t="s">
        <v>807</v>
      </c>
    </row>
    <row r="730" spans="1:3">
      <c r="A730" s="61">
        <v>729</v>
      </c>
      <c r="B730" s="62">
        <v>65211</v>
      </c>
      <c r="C730" s="63" t="s">
        <v>808</v>
      </c>
    </row>
    <row r="731" spans="1:3">
      <c r="A731" s="54">
        <v>730</v>
      </c>
      <c r="B731" s="62">
        <v>65212</v>
      </c>
      <c r="C731" s="63" t="s">
        <v>809</v>
      </c>
    </row>
    <row r="732" spans="1:3">
      <c r="A732" s="54">
        <v>731</v>
      </c>
      <c r="B732" s="62">
        <v>65213</v>
      </c>
      <c r="C732" s="63" t="s">
        <v>810</v>
      </c>
    </row>
    <row r="733" spans="1:3">
      <c r="A733" s="61">
        <v>732</v>
      </c>
      <c r="B733" s="62">
        <v>65214</v>
      </c>
      <c r="C733" s="63" t="s">
        <v>811</v>
      </c>
    </row>
    <row r="734" spans="1:3">
      <c r="A734" s="54">
        <v>733</v>
      </c>
      <c r="B734" s="62">
        <v>65215</v>
      </c>
      <c r="C734" s="63" t="s">
        <v>812</v>
      </c>
    </row>
    <row r="735" spans="1:3">
      <c r="A735" s="61">
        <v>734</v>
      </c>
      <c r="B735" s="62">
        <v>65216</v>
      </c>
      <c r="C735" s="63" t="s">
        <v>813</v>
      </c>
    </row>
    <row r="736" spans="1:3">
      <c r="A736" s="54">
        <v>735</v>
      </c>
      <c r="B736" s="62">
        <v>65218</v>
      </c>
      <c r="C736" s="63" t="s">
        <v>814</v>
      </c>
    </row>
    <row r="737" spans="1:3">
      <c r="A737" s="54">
        <v>736</v>
      </c>
      <c r="B737" s="62">
        <v>65219</v>
      </c>
      <c r="C737" s="63" t="s">
        <v>1003</v>
      </c>
    </row>
    <row r="738" spans="1:3">
      <c r="A738" s="61">
        <v>737</v>
      </c>
      <c r="B738" s="62">
        <v>65220</v>
      </c>
      <c r="C738" s="63" t="s">
        <v>815</v>
      </c>
    </row>
    <row r="739" spans="1:3">
      <c r="A739" s="54">
        <v>738</v>
      </c>
      <c r="B739" s="62">
        <v>65221</v>
      </c>
      <c r="C739" s="63" t="s">
        <v>816</v>
      </c>
    </row>
    <row r="740" spans="1:3">
      <c r="A740" s="61">
        <v>739</v>
      </c>
      <c r="B740" s="62">
        <v>65222</v>
      </c>
      <c r="C740" s="63" t="s">
        <v>983</v>
      </c>
    </row>
    <row r="741" spans="1:3">
      <c r="A741" s="54">
        <v>740</v>
      </c>
      <c r="B741" s="62">
        <v>65223</v>
      </c>
      <c r="C741" s="63" t="s">
        <v>817</v>
      </c>
    </row>
    <row r="742" spans="1:3">
      <c r="A742" s="54">
        <v>741</v>
      </c>
      <c r="B742" s="62">
        <v>65224</v>
      </c>
      <c r="C742" s="63" t="s">
        <v>818</v>
      </c>
    </row>
    <row r="743" spans="1:3">
      <c r="A743" s="61">
        <v>742</v>
      </c>
      <c r="B743" s="62">
        <v>65225</v>
      </c>
      <c r="C743" s="63" t="s">
        <v>819</v>
      </c>
    </row>
    <row r="744" spans="1:3">
      <c r="A744" s="54">
        <v>743</v>
      </c>
      <c r="B744" s="62">
        <v>65226</v>
      </c>
      <c r="C744" s="63" t="s">
        <v>820</v>
      </c>
    </row>
    <row r="745" spans="1:3">
      <c r="A745" s="61">
        <v>744</v>
      </c>
      <c r="B745" s="62">
        <v>65227</v>
      </c>
      <c r="C745" s="63" t="s">
        <v>821</v>
      </c>
    </row>
    <row r="746" spans="1:3">
      <c r="A746" s="54">
        <v>745</v>
      </c>
      <c r="B746" s="62">
        <v>65228</v>
      </c>
      <c r="C746" s="63" t="s">
        <v>822</v>
      </c>
    </row>
    <row r="747" spans="1:3">
      <c r="A747" s="54">
        <v>746</v>
      </c>
      <c r="B747" s="62">
        <v>65229</v>
      </c>
      <c r="C747" s="63" t="s">
        <v>823</v>
      </c>
    </row>
    <row r="748" spans="1:3">
      <c r="A748" s="61">
        <v>747</v>
      </c>
      <c r="B748" s="62">
        <v>65230</v>
      </c>
      <c r="C748" s="63" t="s">
        <v>824</v>
      </c>
    </row>
    <row r="749" spans="1:3">
      <c r="A749" s="54">
        <v>748</v>
      </c>
      <c r="B749" s="62">
        <v>65231</v>
      </c>
      <c r="C749" s="63" t="s">
        <v>825</v>
      </c>
    </row>
    <row r="750" spans="1:3">
      <c r="A750" s="61">
        <v>749</v>
      </c>
      <c r="B750" s="62">
        <v>65232</v>
      </c>
      <c r="C750" s="63" t="s">
        <v>826</v>
      </c>
    </row>
    <row r="751" spans="1:3">
      <c r="A751" s="54">
        <v>750</v>
      </c>
      <c r="B751" s="62">
        <v>65234</v>
      </c>
      <c r="C751" s="63" t="s">
        <v>827</v>
      </c>
    </row>
    <row r="752" spans="1:3">
      <c r="A752" s="54">
        <v>751</v>
      </c>
      <c r="B752" s="62">
        <v>65235</v>
      </c>
      <c r="C752" s="63" t="s">
        <v>828</v>
      </c>
    </row>
    <row r="753" spans="1:3">
      <c r="A753" s="61">
        <v>752</v>
      </c>
      <c r="B753" s="62">
        <v>65236</v>
      </c>
      <c r="C753" s="63" t="s">
        <v>829</v>
      </c>
    </row>
    <row r="754" spans="1:3">
      <c r="A754" s="54">
        <v>753</v>
      </c>
      <c r="B754" s="62">
        <v>65237</v>
      </c>
      <c r="C754" s="63" t="s">
        <v>830</v>
      </c>
    </row>
    <row r="755" spans="1:3">
      <c r="A755" s="61">
        <v>754</v>
      </c>
      <c r="B755" s="62">
        <v>65239</v>
      </c>
      <c r="C755" s="63" t="s">
        <v>831</v>
      </c>
    </row>
    <row r="756" spans="1:3">
      <c r="A756" s="54">
        <v>755</v>
      </c>
      <c r="B756" s="62">
        <v>65240</v>
      </c>
      <c r="C756" s="63" t="s">
        <v>832</v>
      </c>
    </row>
    <row r="757" spans="1:3">
      <c r="A757" s="54">
        <v>756</v>
      </c>
      <c r="B757" s="62">
        <v>65241</v>
      </c>
      <c r="C757" s="63" t="s">
        <v>833</v>
      </c>
    </row>
    <row r="758" spans="1:3">
      <c r="A758" s="61">
        <v>757</v>
      </c>
      <c r="B758" s="62">
        <v>65242</v>
      </c>
      <c r="C758" s="63" t="s">
        <v>834</v>
      </c>
    </row>
    <row r="759" spans="1:3">
      <c r="A759" s="54">
        <v>758</v>
      </c>
      <c r="B759" s="62">
        <v>65244</v>
      </c>
      <c r="C759" s="63" t="s">
        <v>835</v>
      </c>
    </row>
    <row r="760" spans="1:3">
      <c r="A760" s="61">
        <v>759</v>
      </c>
      <c r="B760" s="62">
        <v>65245</v>
      </c>
      <c r="C760" s="63" t="s">
        <v>836</v>
      </c>
    </row>
    <row r="761" spans="1:3">
      <c r="A761" s="54">
        <v>760</v>
      </c>
      <c r="B761" s="62">
        <v>65246</v>
      </c>
      <c r="C761" s="63" t="s">
        <v>837</v>
      </c>
    </row>
    <row r="762" spans="1:3">
      <c r="A762" s="54">
        <v>761</v>
      </c>
      <c r="B762" s="62">
        <v>65247</v>
      </c>
      <c r="C762" s="63" t="s">
        <v>838</v>
      </c>
    </row>
    <row r="763" spans="1:3">
      <c r="A763" s="61">
        <v>762</v>
      </c>
      <c r="B763" s="62">
        <v>65248</v>
      </c>
      <c r="C763" s="63" t="s">
        <v>984</v>
      </c>
    </row>
    <row r="764" spans="1:3">
      <c r="A764" s="54">
        <v>763</v>
      </c>
      <c r="B764" s="62">
        <v>65251</v>
      </c>
      <c r="C764" s="63" t="s">
        <v>839</v>
      </c>
    </row>
    <row r="765" spans="1:3">
      <c r="A765" s="61">
        <v>764</v>
      </c>
      <c r="B765" s="62">
        <v>65252</v>
      </c>
      <c r="C765" s="63" t="s">
        <v>840</v>
      </c>
    </row>
    <row r="766" spans="1:3">
      <c r="A766" s="54">
        <v>765</v>
      </c>
      <c r="B766" s="62">
        <v>65253</v>
      </c>
      <c r="C766" s="63" t="s">
        <v>841</v>
      </c>
    </row>
    <row r="767" spans="1:3">
      <c r="A767" s="54">
        <v>766</v>
      </c>
      <c r="B767" s="62">
        <v>65256</v>
      </c>
      <c r="C767" s="63" t="s">
        <v>842</v>
      </c>
    </row>
    <row r="768" spans="1:3">
      <c r="A768" s="61">
        <v>767</v>
      </c>
      <c r="B768" s="62">
        <v>65257</v>
      </c>
      <c r="C768" s="63" t="s">
        <v>985</v>
      </c>
    </row>
    <row r="769" spans="1:3">
      <c r="A769" s="54">
        <v>768</v>
      </c>
      <c r="B769" s="62">
        <v>65258</v>
      </c>
      <c r="C769" s="63" t="s">
        <v>843</v>
      </c>
    </row>
    <row r="770" spans="1:3">
      <c r="A770" s="61">
        <v>769</v>
      </c>
      <c r="B770" s="62">
        <v>65259</v>
      </c>
      <c r="C770" s="63" t="s">
        <v>844</v>
      </c>
    </row>
    <row r="771" spans="1:3">
      <c r="A771" s="54">
        <v>770</v>
      </c>
      <c r="B771" s="62">
        <v>65260</v>
      </c>
      <c r="C771" s="63" t="s">
        <v>845</v>
      </c>
    </row>
    <row r="772" spans="1:3">
      <c r="A772" s="54">
        <v>771</v>
      </c>
      <c r="B772" s="62">
        <v>65261</v>
      </c>
      <c r="C772" s="63" t="s">
        <v>846</v>
      </c>
    </row>
    <row r="773" spans="1:3">
      <c r="A773" s="61">
        <v>772</v>
      </c>
      <c r="B773" s="62">
        <v>65262</v>
      </c>
      <c r="C773" s="63" t="s">
        <v>847</v>
      </c>
    </row>
    <row r="774" spans="1:3">
      <c r="A774" s="54">
        <v>773</v>
      </c>
      <c r="B774" s="62">
        <v>65263</v>
      </c>
      <c r="C774" s="63" t="s">
        <v>848</v>
      </c>
    </row>
    <row r="775" spans="1:3">
      <c r="A775" s="61">
        <v>774</v>
      </c>
      <c r="B775" s="62">
        <v>65264</v>
      </c>
      <c r="C775" s="63" t="s">
        <v>849</v>
      </c>
    </row>
    <row r="776" spans="1:3">
      <c r="A776" s="54">
        <v>775</v>
      </c>
      <c r="B776" s="62">
        <v>65265</v>
      </c>
      <c r="C776" s="63" t="s">
        <v>850</v>
      </c>
    </row>
    <row r="777" spans="1:3">
      <c r="A777" s="54">
        <v>776</v>
      </c>
      <c r="B777" s="62">
        <v>65266</v>
      </c>
      <c r="C777" s="63" t="s">
        <v>851</v>
      </c>
    </row>
    <row r="778" spans="1:3">
      <c r="A778" s="61">
        <v>777</v>
      </c>
      <c r="B778" s="62">
        <v>65267</v>
      </c>
      <c r="C778" s="63" t="s">
        <v>852</v>
      </c>
    </row>
    <row r="779" spans="1:3">
      <c r="A779" s="54">
        <v>778</v>
      </c>
      <c r="B779" s="62">
        <v>65268</v>
      </c>
      <c r="C779" s="63" t="s">
        <v>853</v>
      </c>
    </row>
    <row r="780" spans="1:3">
      <c r="A780" s="61">
        <v>779</v>
      </c>
      <c r="B780" s="62">
        <v>65269</v>
      </c>
      <c r="C780" s="63" t="s">
        <v>854</v>
      </c>
    </row>
    <row r="781" spans="1:3">
      <c r="A781" s="54">
        <v>780</v>
      </c>
      <c r="B781" s="62">
        <v>65270</v>
      </c>
      <c r="C781" s="63" t="s">
        <v>855</v>
      </c>
    </row>
    <row r="782" spans="1:3">
      <c r="A782" s="54">
        <v>781</v>
      </c>
      <c r="B782" s="62">
        <v>65271</v>
      </c>
      <c r="C782" s="63" t="s">
        <v>856</v>
      </c>
    </row>
    <row r="783" spans="1:3">
      <c r="A783" s="61">
        <v>782</v>
      </c>
      <c r="B783" s="62">
        <v>65273</v>
      </c>
      <c r="C783" s="63" t="s">
        <v>857</v>
      </c>
    </row>
    <row r="784" spans="1:3">
      <c r="A784" s="54">
        <v>783</v>
      </c>
      <c r="B784" s="62">
        <v>65274</v>
      </c>
      <c r="C784" s="63" t="s">
        <v>858</v>
      </c>
    </row>
    <row r="785" spans="1:3">
      <c r="A785" s="61">
        <v>784</v>
      </c>
      <c r="B785" s="62">
        <v>65275</v>
      </c>
      <c r="C785" s="63" t="s">
        <v>859</v>
      </c>
    </row>
    <row r="786" spans="1:3">
      <c r="A786" s="54">
        <v>785</v>
      </c>
      <c r="B786" s="62">
        <v>65277</v>
      </c>
      <c r="C786" s="63" t="s">
        <v>958</v>
      </c>
    </row>
    <row r="787" spans="1:3">
      <c r="A787" s="54">
        <v>786</v>
      </c>
      <c r="B787" s="62">
        <v>65278</v>
      </c>
      <c r="C787" s="63" t="s">
        <v>1256</v>
      </c>
    </row>
    <row r="788" spans="1:3">
      <c r="A788" s="61">
        <v>787</v>
      </c>
      <c r="B788" s="62">
        <v>65279</v>
      </c>
      <c r="C788" s="63" t="s">
        <v>998</v>
      </c>
    </row>
    <row r="789" spans="1:3">
      <c r="A789" s="54">
        <v>788</v>
      </c>
      <c r="B789" s="62">
        <v>65281</v>
      </c>
      <c r="C789" s="63" t="s">
        <v>860</v>
      </c>
    </row>
    <row r="790" spans="1:3">
      <c r="A790" s="61">
        <v>789</v>
      </c>
      <c r="B790" s="62">
        <v>65301</v>
      </c>
      <c r="C790" s="63" t="s">
        <v>861</v>
      </c>
    </row>
    <row r="791" spans="1:3">
      <c r="A791" s="54">
        <v>790</v>
      </c>
      <c r="B791" s="62">
        <v>65302</v>
      </c>
      <c r="C791" s="91" t="s">
        <v>862</v>
      </c>
    </row>
    <row r="792" spans="1:3">
      <c r="A792" s="54">
        <v>791</v>
      </c>
      <c r="B792" s="62">
        <v>65303</v>
      </c>
      <c r="C792" s="63" t="s">
        <v>863</v>
      </c>
    </row>
    <row r="793" spans="1:3">
      <c r="A793" s="61">
        <v>792</v>
      </c>
      <c r="B793" s="62">
        <v>65304</v>
      </c>
      <c r="C793" s="63" t="s">
        <v>864</v>
      </c>
    </row>
    <row r="794" spans="1:3">
      <c r="A794" s="54">
        <v>793</v>
      </c>
      <c r="B794" s="62">
        <v>65305</v>
      </c>
      <c r="C794" s="63" t="s">
        <v>865</v>
      </c>
    </row>
    <row r="795" spans="1:3">
      <c r="A795" s="61">
        <v>794</v>
      </c>
      <c r="B795" s="62">
        <v>65306</v>
      </c>
      <c r="C795" s="63" t="s">
        <v>952</v>
      </c>
    </row>
    <row r="796" spans="1:3">
      <c r="A796" s="54">
        <v>795</v>
      </c>
      <c r="B796" s="62">
        <v>65307</v>
      </c>
      <c r="C796" s="63" t="s">
        <v>957</v>
      </c>
    </row>
    <row r="797" spans="1:3">
      <c r="A797" s="54">
        <v>796</v>
      </c>
      <c r="B797" s="62">
        <v>65308</v>
      </c>
      <c r="C797" s="63" t="s">
        <v>804</v>
      </c>
    </row>
    <row r="798" spans="1:3">
      <c r="A798" s="61">
        <v>797</v>
      </c>
      <c r="B798" s="62">
        <v>65309</v>
      </c>
      <c r="C798" s="63" t="s">
        <v>1257</v>
      </c>
    </row>
    <row r="799" spans="1:3">
      <c r="A799" s="54">
        <v>798</v>
      </c>
      <c r="B799" s="62">
        <v>65310</v>
      </c>
      <c r="C799" s="63" t="s">
        <v>997</v>
      </c>
    </row>
    <row r="800" spans="1:3">
      <c r="A800" s="61">
        <v>799</v>
      </c>
      <c r="B800" s="62">
        <v>65401</v>
      </c>
      <c r="C800" s="63" t="s">
        <v>866</v>
      </c>
    </row>
    <row r="801" spans="1:3">
      <c r="A801" s="54">
        <v>800</v>
      </c>
      <c r="B801" s="62">
        <v>65402</v>
      </c>
      <c r="C801" s="63" t="s">
        <v>867</v>
      </c>
    </row>
    <row r="802" spans="1:3">
      <c r="A802" s="54">
        <v>801</v>
      </c>
      <c r="B802" s="62">
        <v>65403</v>
      </c>
      <c r="C802" s="91" t="s">
        <v>868</v>
      </c>
    </row>
    <row r="803" spans="1:3">
      <c r="A803" s="61">
        <v>802</v>
      </c>
      <c r="B803" s="62">
        <v>65404</v>
      </c>
      <c r="C803" s="63" t="s">
        <v>869</v>
      </c>
    </row>
    <row r="804" spans="1:3">
      <c r="A804" s="54">
        <v>803</v>
      </c>
      <c r="B804" s="62">
        <v>65405</v>
      </c>
      <c r="C804" s="63" t="s">
        <v>870</v>
      </c>
    </row>
    <row r="805" spans="1:3">
      <c r="A805" s="61">
        <v>804</v>
      </c>
      <c r="B805" s="62">
        <v>65406</v>
      </c>
      <c r="C805" s="63" t="s">
        <v>953</v>
      </c>
    </row>
    <row r="806" spans="1:3">
      <c r="A806" s="54">
        <v>805</v>
      </c>
      <c r="B806" s="62">
        <v>65407</v>
      </c>
      <c r="C806" s="63" t="s">
        <v>871</v>
      </c>
    </row>
    <row r="807" spans="1:3">
      <c r="A807" s="54">
        <v>806</v>
      </c>
      <c r="B807" s="62">
        <v>65408</v>
      </c>
      <c r="C807" s="63" t="s">
        <v>872</v>
      </c>
    </row>
    <row r="808" spans="1:3">
      <c r="A808" s="61">
        <v>807</v>
      </c>
      <c r="B808" s="62">
        <v>65409</v>
      </c>
      <c r="C808" s="63" t="s">
        <v>873</v>
      </c>
    </row>
    <row r="809" spans="1:3">
      <c r="A809" s="54">
        <v>808</v>
      </c>
      <c r="B809" s="62">
        <v>65411</v>
      </c>
      <c r="C809" s="63" t="s">
        <v>941</v>
      </c>
    </row>
    <row r="810" spans="1:3">
      <c r="A810" s="61">
        <v>809</v>
      </c>
      <c r="B810" s="62">
        <v>65451</v>
      </c>
      <c r="C810" s="63" t="s">
        <v>874</v>
      </c>
    </row>
    <row r="811" spans="1:3">
      <c r="A811" s="54">
        <v>810</v>
      </c>
      <c r="B811" s="62">
        <v>65452</v>
      </c>
      <c r="C811" s="63" t="s">
        <v>875</v>
      </c>
    </row>
    <row r="812" spans="1:3">
      <c r="A812" s="54">
        <v>811</v>
      </c>
      <c r="B812" s="62">
        <v>65453</v>
      </c>
      <c r="C812" s="63" t="s">
        <v>876</v>
      </c>
    </row>
    <row r="813" spans="1:3">
      <c r="A813" s="61">
        <v>812</v>
      </c>
      <c r="B813" s="62">
        <v>65454</v>
      </c>
      <c r="C813" s="63" t="s">
        <v>877</v>
      </c>
    </row>
    <row r="814" spans="1:3">
      <c r="A814" s="54">
        <v>813</v>
      </c>
      <c r="B814" s="62">
        <v>65455</v>
      </c>
      <c r="C814" s="63" t="s">
        <v>878</v>
      </c>
    </row>
    <row r="815" spans="1:3">
      <c r="A815" s="61">
        <v>814</v>
      </c>
      <c r="B815" s="62">
        <v>65456</v>
      </c>
      <c r="C815" s="63" t="s">
        <v>986</v>
      </c>
    </row>
    <row r="816" spans="1:3">
      <c r="A816" s="54">
        <v>815</v>
      </c>
      <c r="B816" s="62">
        <v>65457</v>
      </c>
      <c r="C816" s="63" t="s">
        <v>961</v>
      </c>
    </row>
    <row r="817" spans="1:3">
      <c r="A817" s="54">
        <v>816</v>
      </c>
      <c r="B817" s="62">
        <v>66101</v>
      </c>
      <c r="C817" s="63" t="s">
        <v>879</v>
      </c>
    </row>
    <row r="818" spans="1:3">
      <c r="A818" s="61">
        <v>817</v>
      </c>
      <c r="B818" s="62">
        <v>66102</v>
      </c>
      <c r="C818" s="63" t="s">
        <v>880</v>
      </c>
    </row>
    <row r="819" spans="1:3">
      <c r="A819" s="54">
        <v>818</v>
      </c>
      <c r="B819" s="62">
        <v>66103</v>
      </c>
      <c r="C819" s="63" t="s">
        <v>881</v>
      </c>
    </row>
    <row r="820" spans="1:3">
      <c r="A820" s="61">
        <v>819</v>
      </c>
      <c r="B820" s="62">
        <v>66104</v>
      </c>
      <c r="C820" s="63" t="s">
        <v>882</v>
      </c>
    </row>
    <row r="821" spans="1:3">
      <c r="A821" s="54">
        <v>820</v>
      </c>
      <c r="B821" s="62">
        <v>66105</v>
      </c>
      <c r="C821" s="63" t="s">
        <v>991</v>
      </c>
    </row>
    <row r="822" spans="1:3">
      <c r="A822" s="54">
        <v>821</v>
      </c>
      <c r="B822" s="62">
        <v>66106</v>
      </c>
      <c r="C822" s="63" t="s">
        <v>883</v>
      </c>
    </row>
    <row r="823" spans="1:3">
      <c r="A823" s="61">
        <v>822</v>
      </c>
      <c r="B823" s="62">
        <v>66107</v>
      </c>
      <c r="C823" s="63" t="s">
        <v>884</v>
      </c>
    </row>
    <row r="824" spans="1:3">
      <c r="A824" s="54">
        <v>823</v>
      </c>
      <c r="B824" s="62">
        <v>66108</v>
      </c>
      <c r="C824" s="63" t="s">
        <v>885</v>
      </c>
    </row>
    <row r="825" spans="1:3">
      <c r="A825" s="61">
        <v>824</v>
      </c>
      <c r="B825" s="62">
        <v>66109</v>
      </c>
      <c r="C825" s="63" t="s">
        <v>886</v>
      </c>
    </row>
    <row r="826" spans="1:3">
      <c r="A826" s="54">
        <v>825</v>
      </c>
      <c r="B826" s="62">
        <v>66110</v>
      </c>
      <c r="C826" s="63" t="s">
        <v>887</v>
      </c>
    </row>
    <row r="827" spans="1:3">
      <c r="A827" s="54">
        <v>826</v>
      </c>
      <c r="B827" s="62">
        <v>66113</v>
      </c>
      <c r="C827" s="63" t="s">
        <v>888</v>
      </c>
    </row>
    <row r="828" spans="1:3">
      <c r="A828" s="61">
        <v>827</v>
      </c>
      <c r="B828" s="62">
        <v>66115</v>
      </c>
      <c r="C828" s="63" t="s">
        <v>889</v>
      </c>
    </row>
    <row r="829" spans="1:3">
      <c r="A829" s="54">
        <v>828</v>
      </c>
      <c r="B829" s="62">
        <v>66151</v>
      </c>
      <c r="C829" s="63" t="s">
        <v>890</v>
      </c>
    </row>
    <row r="830" spans="1:3">
      <c r="A830" s="61">
        <v>829</v>
      </c>
      <c r="B830" s="62">
        <v>66152</v>
      </c>
      <c r="C830" s="63" t="s">
        <v>891</v>
      </c>
    </row>
    <row r="831" spans="1:3">
      <c r="A831" s="54">
        <v>830</v>
      </c>
      <c r="B831" s="62">
        <v>66153</v>
      </c>
      <c r="C831" s="63" t="s">
        <v>892</v>
      </c>
    </row>
    <row r="832" spans="1:3">
      <c r="A832" s="54">
        <v>831</v>
      </c>
      <c r="B832" s="62">
        <v>66154</v>
      </c>
      <c r="C832" s="63" t="s">
        <v>992</v>
      </c>
    </row>
    <row r="833" spans="1:3">
      <c r="A833" s="61">
        <v>832</v>
      </c>
      <c r="B833" s="62">
        <v>66155</v>
      </c>
      <c r="C833" s="63" t="s">
        <v>893</v>
      </c>
    </row>
    <row r="834" spans="1:3">
      <c r="A834" s="54">
        <v>833</v>
      </c>
      <c r="B834" s="62">
        <v>66156</v>
      </c>
      <c r="C834" s="63" t="s">
        <v>894</v>
      </c>
    </row>
    <row r="835" spans="1:3">
      <c r="A835" s="61">
        <v>834</v>
      </c>
      <c r="B835" s="62">
        <v>66157</v>
      </c>
      <c r="C835" s="63" t="s">
        <v>895</v>
      </c>
    </row>
    <row r="836" spans="1:3">
      <c r="A836" s="54">
        <v>835</v>
      </c>
      <c r="B836" s="62">
        <v>66158</v>
      </c>
      <c r="C836" s="63" t="s">
        <v>896</v>
      </c>
    </row>
    <row r="837" spans="1:3">
      <c r="A837" s="54">
        <v>836</v>
      </c>
      <c r="B837" s="62">
        <v>66201</v>
      </c>
      <c r="C837" s="63" t="s">
        <v>897</v>
      </c>
    </row>
    <row r="838" spans="1:3">
      <c r="A838" s="61">
        <v>837</v>
      </c>
      <c r="B838" s="62">
        <v>66203</v>
      </c>
      <c r="C838" s="63" t="s">
        <v>898</v>
      </c>
    </row>
    <row r="839" spans="1:3">
      <c r="A839" s="54">
        <v>838</v>
      </c>
      <c r="B839" s="62">
        <v>66204</v>
      </c>
      <c r="C839" s="63" t="s">
        <v>899</v>
      </c>
    </row>
    <row r="840" spans="1:3">
      <c r="A840" s="61">
        <v>839</v>
      </c>
      <c r="B840" s="62">
        <v>66205</v>
      </c>
      <c r="C840" s="63" t="s">
        <v>900</v>
      </c>
    </row>
    <row r="841" spans="1:3">
      <c r="A841" s="54">
        <v>840</v>
      </c>
      <c r="B841" s="62">
        <v>66206</v>
      </c>
      <c r="C841" s="63" t="s">
        <v>901</v>
      </c>
    </row>
    <row r="842" spans="1:3">
      <c r="A842" s="54">
        <v>841</v>
      </c>
      <c r="B842" s="62">
        <v>66209</v>
      </c>
      <c r="C842" s="63" t="s">
        <v>902</v>
      </c>
    </row>
    <row r="843" spans="1:3">
      <c r="A843" s="61">
        <v>842</v>
      </c>
      <c r="B843" s="62">
        <v>66210</v>
      </c>
      <c r="C843" s="63" t="s">
        <v>903</v>
      </c>
    </row>
    <row r="844" spans="1:3">
      <c r="A844" s="54">
        <v>843</v>
      </c>
      <c r="B844" s="62">
        <v>66211</v>
      </c>
      <c r="C844" s="63" t="s">
        <v>904</v>
      </c>
    </row>
    <row r="845" spans="1:3">
      <c r="A845" s="61">
        <v>844</v>
      </c>
      <c r="B845" s="62">
        <v>66212</v>
      </c>
      <c r="C845" s="63" t="s">
        <v>905</v>
      </c>
    </row>
    <row r="846" spans="1:3">
      <c r="A846" s="54">
        <v>845</v>
      </c>
      <c r="B846" s="62">
        <v>66214</v>
      </c>
      <c r="C846" s="63" t="s">
        <v>906</v>
      </c>
    </row>
    <row r="847" spans="1:3">
      <c r="A847" s="54">
        <v>846</v>
      </c>
      <c r="B847" s="62">
        <v>66216</v>
      </c>
      <c r="C847" s="63" t="s">
        <v>907</v>
      </c>
    </row>
    <row r="848" spans="1:3">
      <c r="A848" s="61">
        <v>847</v>
      </c>
      <c r="B848" s="62">
        <v>66217</v>
      </c>
      <c r="C848" s="63" t="s">
        <v>908</v>
      </c>
    </row>
    <row r="849" spans="1:3">
      <c r="A849" s="54">
        <v>848</v>
      </c>
      <c r="B849" s="62">
        <v>66218</v>
      </c>
      <c r="C849" s="63" t="s">
        <v>1268</v>
      </c>
    </row>
    <row r="850" spans="1:3">
      <c r="A850" s="61">
        <v>849</v>
      </c>
      <c r="B850" s="62">
        <v>66252</v>
      </c>
      <c r="C850" s="63" t="s">
        <v>909</v>
      </c>
    </row>
    <row r="851" spans="1:3">
      <c r="A851" s="54">
        <v>850</v>
      </c>
      <c r="B851" s="62">
        <v>66253</v>
      </c>
      <c r="C851" s="63" t="s">
        <v>910</v>
      </c>
    </row>
    <row r="852" spans="1:3">
      <c r="A852" s="54">
        <v>851</v>
      </c>
      <c r="B852" s="62">
        <v>66254</v>
      </c>
      <c r="C852" s="63" t="s">
        <v>911</v>
      </c>
    </row>
    <row r="853" spans="1:3">
      <c r="A853" s="61">
        <v>852</v>
      </c>
      <c r="B853" s="62">
        <v>66255</v>
      </c>
      <c r="C853" s="63" t="s">
        <v>912</v>
      </c>
    </row>
    <row r="854" spans="1:3">
      <c r="A854" s="54">
        <v>853</v>
      </c>
      <c r="B854" s="62">
        <v>66257</v>
      </c>
      <c r="C854" s="63" t="s">
        <v>913</v>
      </c>
    </row>
    <row r="855" spans="1:3">
      <c r="A855" s="61">
        <v>854</v>
      </c>
      <c r="B855" s="62">
        <v>66258</v>
      </c>
      <c r="C855" s="63" t="s">
        <v>940</v>
      </c>
    </row>
    <row r="856" spans="1:3">
      <c r="A856" s="54">
        <v>855</v>
      </c>
      <c r="B856" s="62">
        <v>66302</v>
      </c>
      <c r="C856" s="63" t="s">
        <v>914</v>
      </c>
    </row>
    <row r="857" spans="1:3">
      <c r="A857" s="54">
        <v>856</v>
      </c>
      <c r="B857" s="62">
        <v>66303</v>
      </c>
      <c r="C857" s="63" t="s">
        <v>915</v>
      </c>
    </row>
    <row r="858" spans="1:3">
      <c r="A858" s="61">
        <v>857</v>
      </c>
      <c r="B858" s="62">
        <v>66304</v>
      </c>
      <c r="C858" s="63" t="s">
        <v>916</v>
      </c>
    </row>
    <row r="859" spans="1:3">
      <c r="A859" s="54">
        <v>858</v>
      </c>
      <c r="B859" s="62">
        <v>66305</v>
      </c>
      <c r="C859" s="63" t="s">
        <v>917</v>
      </c>
    </row>
    <row r="860" spans="1:3">
      <c r="A860" s="61">
        <v>859</v>
      </c>
      <c r="B860" s="62">
        <v>66306</v>
      </c>
      <c r="C860" s="63" t="s">
        <v>918</v>
      </c>
    </row>
    <row r="861" spans="1:3">
      <c r="A861" s="54">
        <v>860</v>
      </c>
      <c r="B861" s="62">
        <v>66308</v>
      </c>
      <c r="C861" s="63" t="s">
        <v>919</v>
      </c>
    </row>
    <row r="862" spans="1:3">
      <c r="A862" s="54">
        <v>861</v>
      </c>
      <c r="B862" s="62">
        <v>66309</v>
      </c>
      <c r="C862" s="63" t="s">
        <v>920</v>
      </c>
    </row>
    <row r="863" spans="1:3">
      <c r="A863" s="61">
        <v>862</v>
      </c>
      <c r="B863" s="62">
        <v>66310</v>
      </c>
      <c r="C863" s="63" t="s">
        <v>921</v>
      </c>
    </row>
    <row r="864" spans="1:3">
      <c r="A864" s="54">
        <v>863</v>
      </c>
      <c r="B864" s="62">
        <v>66312</v>
      </c>
      <c r="C864" s="63" t="s">
        <v>1269</v>
      </c>
    </row>
    <row r="865" spans="1:3">
      <c r="A865" s="61">
        <v>864</v>
      </c>
      <c r="B865" s="62">
        <v>66352</v>
      </c>
      <c r="C865" s="63" t="s">
        <v>993</v>
      </c>
    </row>
    <row r="866" spans="1:3">
      <c r="A866" s="54">
        <v>865</v>
      </c>
      <c r="B866" s="62">
        <v>66353</v>
      </c>
      <c r="C866" s="63" t="s">
        <v>922</v>
      </c>
    </row>
    <row r="867" spans="1:3">
      <c r="A867" s="54">
        <v>866</v>
      </c>
      <c r="B867" s="62">
        <v>66354</v>
      </c>
      <c r="C867" s="63" t="s">
        <v>923</v>
      </c>
    </row>
    <row r="868" spans="1:3">
      <c r="A868" s="61">
        <v>867</v>
      </c>
      <c r="B868" s="62">
        <v>66355</v>
      </c>
      <c r="C868" s="63" t="s">
        <v>1270</v>
      </c>
    </row>
    <row r="869" spans="1:3">
      <c r="A869" s="54">
        <v>868</v>
      </c>
      <c r="B869" s="62">
        <v>66401</v>
      </c>
      <c r="C869" s="63" t="s">
        <v>924</v>
      </c>
    </row>
    <row r="870" spans="1:3">
      <c r="A870" s="61">
        <v>869</v>
      </c>
      <c r="B870" s="62">
        <v>66402</v>
      </c>
      <c r="C870" s="63" t="s">
        <v>925</v>
      </c>
    </row>
    <row r="871" spans="1:3">
      <c r="A871" s="54">
        <v>870</v>
      </c>
      <c r="B871" s="62">
        <v>66403</v>
      </c>
      <c r="C871" s="63" t="s">
        <v>926</v>
      </c>
    </row>
    <row r="872" spans="1:3">
      <c r="A872" s="54">
        <v>871</v>
      </c>
      <c r="B872" s="62">
        <v>66404</v>
      </c>
      <c r="C872" s="63" t="s">
        <v>927</v>
      </c>
    </row>
    <row r="873" spans="1:3">
      <c r="A873" s="61">
        <v>872</v>
      </c>
      <c r="B873" s="62">
        <v>66405</v>
      </c>
      <c r="C873" s="63" t="s">
        <v>928</v>
      </c>
    </row>
    <row r="874" spans="1:3">
      <c r="A874" s="54">
        <v>873</v>
      </c>
      <c r="B874" s="62">
        <v>66407</v>
      </c>
      <c r="C874" s="63" t="s">
        <v>929</v>
      </c>
    </row>
    <row r="875" spans="1:3">
      <c r="A875" s="61">
        <v>874</v>
      </c>
      <c r="B875" s="62">
        <v>66452</v>
      </c>
      <c r="C875" s="63" t="s">
        <v>930</v>
      </c>
    </row>
    <row r="876" spans="1:3">
      <c r="A876" s="54">
        <v>875</v>
      </c>
      <c r="B876" s="62">
        <v>66454</v>
      </c>
      <c r="C876" s="63" t="s">
        <v>1258</v>
      </c>
    </row>
    <row r="877" spans="1:3">
      <c r="A877" s="54">
        <v>876</v>
      </c>
      <c r="B877" s="62">
        <v>66455</v>
      </c>
      <c r="C877" s="63" t="s">
        <v>931</v>
      </c>
    </row>
    <row r="878" spans="1:3">
      <c r="A878" s="159"/>
      <c r="B878" s="159"/>
      <c r="C878" s="160"/>
    </row>
    <row r="879" spans="1:3">
      <c r="A879" s="157"/>
      <c r="B879" s="157"/>
      <c r="C879" s="158"/>
    </row>
    <row r="880" spans="1:3">
      <c r="A880" s="157"/>
      <c r="B880" s="157"/>
      <c r="C880" s="158"/>
    </row>
    <row r="881" spans="1:3">
      <c r="A881" s="157"/>
      <c r="B881" s="157"/>
      <c r="C881" s="158"/>
    </row>
  </sheetData>
  <sheetProtection algorithmName="SHA-512" hashValue="Ppyua1cY/q51Zlu6Gw08cQtJeGtbbNQRsnjkxZr+NtQCUbLigry9z6PLjnMcCNtdebqklsF1U2XXZSHJs+dQ+w==" saltValue="ePK6K5aOyMMcNqCaYTNVtQ==" spinCount="100000" sheet="1" autoFilter="0"/>
  <autoFilter ref="A1:K877" xr:uid="{00000000-0009-0000-0000-000002000000}"/>
  <sortState xmlns:xlrd2="http://schemas.microsoft.com/office/spreadsheetml/2017/richdata2" ref="B2:C881">
    <sortCondition ref="B2:B881"/>
  </sortState>
  <mergeCells count="5">
    <mergeCell ref="E2:E5"/>
    <mergeCell ref="E6:E11"/>
    <mergeCell ref="E20:E25"/>
    <mergeCell ref="E12:E15"/>
    <mergeCell ref="E18:E19"/>
  </mergeCells>
  <phoneticPr fontId="2"/>
  <pageMargins left="0.7" right="0.7" top="0.75" bottom="0.75" header="0.3" footer="0.3"/>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9"/>
  <sheetViews>
    <sheetView topLeftCell="B1" workbookViewId="0">
      <selection activeCell="G54" sqref="G54:H55"/>
    </sheetView>
  </sheetViews>
  <sheetFormatPr defaultRowHeight="13.2"/>
  <cols>
    <col min="1" max="1" width="10.44140625" bestFit="1" customWidth="1"/>
    <col min="2" max="2" width="3.44140625" customWidth="1"/>
    <col min="3" max="3" width="10.44140625" style="146" bestFit="1" customWidth="1"/>
    <col min="4" max="4" width="3.33203125" bestFit="1" customWidth="1"/>
    <col min="5" max="5" width="3.44140625" customWidth="1"/>
    <col min="6" max="6" width="10.44140625" style="146" bestFit="1" customWidth="1"/>
    <col min="7" max="7" width="3.33203125" bestFit="1" customWidth="1"/>
    <col min="8" max="8" width="3.44140625" customWidth="1"/>
    <col min="9" max="9" width="10.44140625" style="146" bestFit="1" customWidth="1"/>
    <col min="10" max="10" width="3.33203125" bestFit="1" customWidth="1"/>
    <col min="13" max="13" width="10.44140625" style="146" bestFit="1" customWidth="1"/>
    <col min="14" max="14" width="10.44140625" style="146" customWidth="1"/>
    <col min="18" max="18" width="22.109375" customWidth="1"/>
  </cols>
  <sheetData>
    <row r="1" spans="1:19" ht="13.8" thickBot="1">
      <c r="A1" t="s">
        <v>1030</v>
      </c>
      <c r="C1" s="146" t="s">
        <v>1031</v>
      </c>
      <c r="F1" s="146" t="s">
        <v>1032</v>
      </c>
      <c r="I1" s="146" t="s">
        <v>1033</v>
      </c>
      <c r="M1" s="146" t="s">
        <v>12</v>
      </c>
      <c r="P1" s="147" t="s">
        <v>1034</v>
      </c>
      <c r="R1" t="s">
        <v>12</v>
      </c>
    </row>
    <row r="2" spans="1:19" ht="16.8" thickBot="1">
      <c r="A2" s="148">
        <v>44089</v>
      </c>
      <c r="C2" s="146">
        <v>44090</v>
      </c>
      <c r="D2" t="str">
        <f>TEXT(C2,"aaa")</f>
        <v>水</v>
      </c>
      <c r="F2" s="146">
        <v>44091</v>
      </c>
      <c r="G2" t="str">
        <f>TEXT(F2,"aaa")</f>
        <v>木</v>
      </c>
      <c r="I2" s="146">
        <v>44092</v>
      </c>
      <c r="J2" t="str">
        <f>TEXT(I2,"aaa")</f>
        <v>金</v>
      </c>
      <c r="L2" s="149">
        <f t="shared" ref="L2:L65" si="0">YEAR(M2)</f>
        <v>2020</v>
      </c>
      <c r="M2" s="146">
        <v>44091</v>
      </c>
      <c r="N2" s="150" t="str">
        <f>TEXT(M2,"gggee年mm月dd日")</f>
        <v>令和02年09月17日</v>
      </c>
      <c r="P2" s="151">
        <f ca="1">YEAR(TODAY())</f>
        <v>2025</v>
      </c>
      <c r="Q2" s="147" t="s">
        <v>1029</v>
      </c>
      <c r="R2" s="196" t="str">
        <f ca="1">VLOOKUP($P$2,$L:$N,3,0)</f>
        <v>令和07年09月17日</v>
      </c>
      <c r="S2" s="195"/>
    </row>
    <row r="3" spans="1:19">
      <c r="A3" s="148">
        <v>44454</v>
      </c>
      <c r="C3" s="146">
        <v>44455</v>
      </c>
      <c r="D3" t="str">
        <f t="shared" ref="D3:D66" si="1">TEXT(C3,"aaa")</f>
        <v>木</v>
      </c>
      <c r="F3" s="146">
        <v>44456</v>
      </c>
      <c r="G3" t="str">
        <f t="shared" ref="G3:G66" si="2">TEXT(F3,"aaa")</f>
        <v>金</v>
      </c>
      <c r="I3" s="146">
        <v>44457</v>
      </c>
      <c r="J3" s="152" t="str">
        <f t="shared" ref="J3:J66" si="3">TEXT(I3,"aaa")</f>
        <v>土</v>
      </c>
      <c r="L3" s="149">
        <f t="shared" si="0"/>
        <v>2021</v>
      </c>
      <c r="M3" s="146">
        <v>44456</v>
      </c>
      <c r="N3" s="150" t="str">
        <f t="shared" ref="N3:N66" si="4">TEXT(M3,"gggee年mm月dd日")</f>
        <v>令和03年09月17日</v>
      </c>
      <c r="R3" t="str">
        <f ca="1">MID($R$2,1,2)</f>
        <v>令和</v>
      </c>
    </row>
    <row r="4" spans="1:19">
      <c r="A4" s="148">
        <v>44819</v>
      </c>
      <c r="C4" s="146">
        <v>44820</v>
      </c>
      <c r="D4" t="str">
        <f t="shared" si="1"/>
        <v>金</v>
      </c>
      <c r="F4" s="146">
        <v>44821</v>
      </c>
      <c r="G4" s="152" t="str">
        <f t="shared" si="2"/>
        <v>土</v>
      </c>
      <c r="I4" s="146">
        <v>44822</v>
      </c>
      <c r="J4" s="153" t="str">
        <f t="shared" si="3"/>
        <v>日</v>
      </c>
      <c r="L4" s="149">
        <f t="shared" si="0"/>
        <v>2022</v>
      </c>
      <c r="M4" s="146">
        <v>44820</v>
      </c>
      <c r="N4" s="150" t="str">
        <f t="shared" si="4"/>
        <v>令和04年09月16日</v>
      </c>
    </row>
    <row r="5" spans="1:19" ht="13.8" thickBot="1">
      <c r="A5" s="148">
        <v>45184</v>
      </c>
      <c r="C5" s="146">
        <v>45185</v>
      </c>
      <c r="D5" s="152" t="str">
        <f t="shared" si="1"/>
        <v>土</v>
      </c>
      <c r="F5" s="146">
        <v>45186</v>
      </c>
      <c r="G5" s="153" t="str">
        <f t="shared" si="2"/>
        <v>日</v>
      </c>
      <c r="I5" s="146">
        <v>45187</v>
      </c>
      <c r="J5" s="154" t="str">
        <f t="shared" si="3"/>
        <v>月</v>
      </c>
      <c r="L5" s="149">
        <f t="shared" si="0"/>
        <v>2023</v>
      </c>
      <c r="M5" s="146">
        <v>45184</v>
      </c>
      <c r="N5" s="150" t="str">
        <f t="shared" si="4"/>
        <v>令和05年09月15日</v>
      </c>
      <c r="R5" t="s">
        <v>1182</v>
      </c>
    </row>
    <row r="6" spans="1:19" ht="16.8" thickBot="1">
      <c r="A6" s="148">
        <v>45550</v>
      </c>
      <c r="C6" s="146">
        <v>45551</v>
      </c>
      <c r="D6" t="str">
        <f t="shared" si="1"/>
        <v>月</v>
      </c>
      <c r="F6" s="146">
        <v>45552</v>
      </c>
      <c r="G6" t="str">
        <f t="shared" si="2"/>
        <v>火</v>
      </c>
      <c r="I6" s="146">
        <v>45553</v>
      </c>
      <c r="J6" t="str">
        <f t="shared" si="3"/>
        <v>水</v>
      </c>
      <c r="L6" s="149">
        <f t="shared" si="0"/>
        <v>2024</v>
      </c>
      <c r="M6" s="146">
        <v>45552</v>
      </c>
      <c r="N6" s="150" t="str">
        <f t="shared" si="4"/>
        <v>令和06年09月17日</v>
      </c>
      <c r="Q6" s="193" t="s">
        <v>1029</v>
      </c>
      <c r="R6" s="197">
        <f ca="1">DATE(P2,5,31)</f>
        <v>45808</v>
      </c>
      <c r="S6" s="194"/>
    </row>
    <row r="7" spans="1:19">
      <c r="A7" s="148">
        <v>45915</v>
      </c>
      <c r="C7" s="146">
        <v>45916</v>
      </c>
      <c r="D7" t="str">
        <f t="shared" si="1"/>
        <v>火</v>
      </c>
      <c r="F7" s="146">
        <v>45917</v>
      </c>
      <c r="G7" t="str">
        <f t="shared" si="2"/>
        <v>水</v>
      </c>
      <c r="I7" s="146">
        <v>45918</v>
      </c>
      <c r="J7" t="str">
        <f t="shared" si="3"/>
        <v>木</v>
      </c>
      <c r="L7" s="149">
        <f t="shared" si="0"/>
        <v>2025</v>
      </c>
      <c r="M7" s="146">
        <v>45917</v>
      </c>
      <c r="N7" s="150" t="str">
        <f t="shared" si="4"/>
        <v>令和07年09月17日</v>
      </c>
    </row>
    <row r="8" spans="1:19">
      <c r="A8" s="148">
        <v>46280</v>
      </c>
      <c r="C8" s="146">
        <v>46281</v>
      </c>
      <c r="D8" t="str">
        <f t="shared" si="1"/>
        <v>水</v>
      </c>
      <c r="F8" s="146">
        <v>46282</v>
      </c>
      <c r="G8" t="str">
        <f t="shared" si="2"/>
        <v>木</v>
      </c>
      <c r="I8" s="146">
        <v>46283</v>
      </c>
      <c r="J8" t="str">
        <f t="shared" si="3"/>
        <v>金</v>
      </c>
      <c r="L8" s="149">
        <f t="shared" si="0"/>
        <v>2026</v>
      </c>
      <c r="M8" s="146">
        <v>46282</v>
      </c>
      <c r="N8" s="150" t="str">
        <f t="shared" si="4"/>
        <v>令和08年09月17日</v>
      </c>
    </row>
    <row r="9" spans="1:19">
      <c r="A9" s="148">
        <v>46645</v>
      </c>
      <c r="C9" s="146">
        <v>46646</v>
      </c>
      <c r="D9" t="str">
        <f t="shared" si="1"/>
        <v>木</v>
      </c>
      <c r="F9" s="146">
        <v>46647</v>
      </c>
      <c r="G9" t="str">
        <f t="shared" si="2"/>
        <v>金</v>
      </c>
      <c r="I9" s="146">
        <v>46648</v>
      </c>
      <c r="J9" s="152" t="str">
        <f t="shared" si="3"/>
        <v>土</v>
      </c>
      <c r="L9" s="149">
        <f t="shared" si="0"/>
        <v>2027</v>
      </c>
      <c r="M9" s="146">
        <v>46647</v>
      </c>
      <c r="N9" s="150" t="str">
        <f t="shared" si="4"/>
        <v>令和09年09月17日</v>
      </c>
    </row>
    <row r="10" spans="1:19">
      <c r="A10" s="148">
        <v>47011</v>
      </c>
      <c r="C10" s="146">
        <v>47012</v>
      </c>
      <c r="D10" s="152" t="str">
        <f t="shared" si="1"/>
        <v>土</v>
      </c>
      <c r="F10" s="146">
        <v>47013</v>
      </c>
      <c r="G10" s="153" t="str">
        <f t="shared" si="2"/>
        <v>日</v>
      </c>
      <c r="I10" s="146">
        <v>47014</v>
      </c>
      <c r="J10" s="154" t="str">
        <f t="shared" si="3"/>
        <v>月</v>
      </c>
      <c r="L10" s="149">
        <f t="shared" si="0"/>
        <v>2028</v>
      </c>
      <c r="M10" s="146">
        <v>47011</v>
      </c>
      <c r="N10" s="150" t="str">
        <f t="shared" si="4"/>
        <v>令和10年09月15日</v>
      </c>
    </row>
    <row r="11" spans="1:19">
      <c r="A11" s="148">
        <v>47376</v>
      </c>
      <c r="C11" s="146">
        <v>47377</v>
      </c>
      <c r="D11" s="153" t="str">
        <f t="shared" si="1"/>
        <v>日</v>
      </c>
      <c r="F11" s="146">
        <v>47378</v>
      </c>
      <c r="G11" t="str">
        <f t="shared" si="2"/>
        <v>月</v>
      </c>
      <c r="I11" s="146">
        <v>47379</v>
      </c>
      <c r="J11" t="str">
        <f t="shared" si="3"/>
        <v>火</v>
      </c>
      <c r="L11" s="149">
        <f t="shared" si="0"/>
        <v>2029</v>
      </c>
      <c r="M11" s="146">
        <v>47378</v>
      </c>
      <c r="N11" s="150" t="str">
        <f t="shared" si="4"/>
        <v>令和11年09月17日</v>
      </c>
    </row>
    <row r="12" spans="1:19">
      <c r="A12" s="148">
        <v>47741</v>
      </c>
      <c r="C12" s="146">
        <v>47742</v>
      </c>
      <c r="D12" t="str">
        <f t="shared" si="1"/>
        <v>月</v>
      </c>
      <c r="F12" s="146">
        <v>47743</v>
      </c>
      <c r="G12" t="str">
        <f t="shared" si="2"/>
        <v>火</v>
      </c>
      <c r="I12" s="146">
        <v>47744</v>
      </c>
      <c r="J12" t="str">
        <f t="shared" si="3"/>
        <v>水</v>
      </c>
      <c r="L12" s="149">
        <f t="shared" si="0"/>
        <v>2030</v>
      </c>
      <c r="M12" s="146">
        <v>47743</v>
      </c>
      <c r="N12" s="150" t="str">
        <f t="shared" si="4"/>
        <v>令和12年09月17日</v>
      </c>
    </row>
    <row r="13" spans="1:19">
      <c r="A13" s="148">
        <v>48106</v>
      </c>
      <c r="C13" s="146">
        <v>48107</v>
      </c>
      <c r="D13" t="str">
        <f t="shared" si="1"/>
        <v>火</v>
      </c>
      <c r="F13" s="146">
        <v>48108</v>
      </c>
      <c r="G13" t="str">
        <f t="shared" si="2"/>
        <v>水</v>
      </c>
      <c r="I13" s="146">
        <v>48109</v>
      </c>
      <c r="J13" t="str">
        <f t="shared" si="3"/>
        <v>木</v>
      </c>
      <c r="L13" s="149">
        <f t="shared" si="0"/>
        <v>2031</v>
      </c>
      <c r="M13" s="146">
        <v>48108</v>
      </c>
      <c r="N13" s="150" t="str">
        <f t="shared" si="4"/>
        <v>令和13年09月17日</v>
      </c>
    </row>
    <row r="14" spans="1:19">
      <c r="A14" s="148">
        <v>48472</v>
      </c>
      <c r="C14" s="146">
        <v>48473</v>
      </c>
      <c r="D14" t="str">
        <f t="shared" si="1"/>
        <v>木</v>
      </c>
      <c r="F14" s="146">
        <v>48474</v>
      </c>
      <c r="G14" t="str">
        <f t="shared" si="2"/>
        <v>金</v>
      </c>
      <c r="I14" s="146">
        <v>48475</v>
      </c>
      <c r="J14" s="152" t="str">
        <f t="shared" si="3"/>
        <v>土</v>
      </c>
      <c r="L14" s="149">
        <f t="shared" si="0"/>
        <v>2032</v>
      </c>
      <c r="M14" s="146">
        <v>48474</v>
      </c>
      <c r="N14" s="150" t="str">
        <f t="shared" si="4"/>
        <v>令和14年09月17日</v>
      </c>
    </row>
    <row r="15" spans="1:19">
      <c r="A15" s="148">
        <v>48837</v>
      </c>
      <c r="C15" s="146">
        <v>48838</v>
      </c>
      <c r="D15" t="str">
        <f t="shared" si="1"/>
        <v>金</v>
      </c>
      <c r="F15" s="146">
        <v>48839</v>
      </c>
      <c r="G15" s="152" t="str">
        <f t="shared" si="2"/>
        <v>土</v>
      </c>
      <c r="I15" s="146">
        <v>48840</v>
      </c>
      <c r="J15" s="153" t="str">
        <f t="shared" si="3"/>
        <v>日</v>
      </c>
      <c r="L15" s="149">
        <f t="shared" si="0"/>
        <v>2033</v>
      </c>
      <c r="M15" s="146">
        <v>48838</v>
      </c>
      <c r="N15" s="150" t="str">
        <f t="shared" si="4"/>
        <v>令和15年09月16日</v>
      </c>
    </row>
    <row r="16" spans="1:19">
      <c r="A16" s="148">
        <v>49202</v>
      </c>
      <c r="C16" s="146">
        <v>49203</v>
      </c>
      <c r="D16" s="152" t="str">
        <f t="shared" si="1"/>
        <v>土</v>
      </c>
      <c r="F16" s="146">
        <v>49204</v>
      </c>
      <c r="G16" s="153" t="str">
        <f t="shared" si="2"/>
        <v>日</v>
      </c>
      <c r="I16" s="146">
        <v>49205</v>
      </c>
      <c r="J16" s="154" t="str">
        <f t="shared" si="3"/>
        <v>月</v>
      </c>
      <c r="L16" s="149">
        <f t="shared" si="0"/>
        <v>2034</v>
      </c>
      <c r="M16" s="146">
        <v>49202</v>
      </c>
      <c r="N16" s="150" t="str">
        <f t="shared" si="4"/>
        <v>令和16年09月15日</v>
      </c>
    </row>
    <row r="17" spans="1:15">
      <c r="A17" s="148">
        <v>49567</v>
      </c>
      <c r="C17" s="146">
        <v>49568</v>
      </c>
      <c r="D17" s="153" t="str">
        <f t="shared" si="1"/>
        <v>日</v>
      </c>
      <c r="F17" s="146">
        <v>49569</v>
      </c>
      <c r="G17" t="str">
        <f t="shared" si="2"/>
        <v>月</v>
      </c>
      <c r="I17" s="146">
        <v>49570</v>
      </c>
      <c r="J17" t="str">
        <f t="shared" si="3"/>
        <v>火</v>
      </c>
      <c r="L17" s="149">
        <f t="shared" si="0"/>
        <v>2035</v>
      </c>
      <c r="M17" s="146">
        <v>49569</v>
      </c>
      <c r="N17" s="150" t="str">
        <f t="shared" si="4"/>
        <v>令和17年09月17日</v>
      </c>
    </row>
    <row r="18" spans="1:15">
      <c r="A18" s="148">
        <v>49933</v>
      </c>
      <c r="C18" s="146">
        <v>49934</v>
      </c>
      <c r="D18" t="str">
        <f t="shared" si="1"/>
        <v>火</v>
      </c>
      <c r="F18" s="146">
        <v>49935</v>
      </c>
      <c r="G18" t="str">
        <f t="shared" si="2"/>
        <v>水</v>
      </c>
      <c r="I18" s="146">
        <v>49936</v>
      </c>
      <c r="J18" t="str">
        <f t="shared" si="3"/>
        <v>木</v>
      </c>
      <c r="L18" s="149">
        <f t="shared" si="0"/>
        <v>2036</v>
      </c>
      <c r="M18" s="146">
        <v>49935</v>
      </c>
      <c r="N18" s="150" t="str">
        <f t="shared" si="4"/>
        <v>令和18年09月17日</v>
      </c>
      <c r="O18" s="155"/>
    </row>
    <row r="19" spans="1:15">
      <c r="A19" s="148">
        <v>50298</v>
      </c>
      <c r="C19" s="146">
        <v>50299</v>
      </c>
      <c r="D19" t="str">
        <f t="shared" si="1"/>
        <v>水</v>
      </c>
      <c r="F19" s="146">
        <v>50300</v>
      </c>
      <c r="G19" t="str">
        <f t="shared" si="2"/>
        <v>木</v>
      </c>
      <c r="I19" s="146">
        <v>50301</v>
      </c>
      <c r="J19" t="str">
        <f t="shared" si="3"/>
        <v>金</v>
      </c>
      <c r="L19" s="149">
        <f t="shared" si="0"/>
        <v>2037</v>
      </c>
      <c r="M19" s="146">
        <v>50300</v>
      </c>
      <c r="N19" s="150" t="str">
        <f t="shared" si="4"/>
        <v>令和19年09月17日</v>
      </c>
    </row>
    <row r="20" spans="1:15">
      <c r="A20" s="148">
        <v>50663</v>
      </c>
      <c r="C20" s="146">
        <v>50664</v>
      </c>
      <c r="D20" t="str">
        <f t="shared" si="1"/>
        <v>木</v>
      </c>
      <c r="F20" s="146">
        <v>50665</v>
      </c>
      <c r="G20" t="str">
        <f t="shared" si="2"/>
        <v>金</v>
      </c>
      <c r="I20" s="146">
        <v>50666</v>
      </c>
      <c r="J20" s="152" t="str">
        <f t="shared" si="3"/>
        <v>土</v>
      </c>
      <c r="L20" s="149">
        <f t="shared" si="0"/>
        <v>2038</v>
      </c>
      <c r="M20" s="146">
        <v>50665</v>
      </c>
      <c r="N20" s="150" t="str">
        <f t="shared" si="4"/>
        <v>令和20年09月17日</v>
      </c>
    </row>
    <row r="21" spans="1:15">
      <c r="A21" s="148">
        <v>51028</v>
      </c>
      <c r="C21" s="146">
        <v>51029</v>
      </c>
      <c r="D21" t="str">
        <f t="shared" si="1"/>
        <v>金</v>
      </c>
      <c r="F21" s="146">
        <v>51030</v>
      </c>
      <c r="G21" s="152" t="str">
        <f t="shared" si="2"/>
        <v>土</v>
      </c>
      <c r="I21" s="146">
        <v>51031</v>
      </c>
      <c r="J21" s="153" t="str">
        <f t="shared" si="3"/>
        <v>日</v>
      </c>
      <c r="L21" s="149">
        <f t="shared" si="0"/>
        <v>2039</v>
      </c>
      <c r="M21" s="146">
        <v>51029</v>
      </c>
      <c r="N21" s="150" t="str">
        <f t="shared" si="4"/>
        <v>令和21年09月16日</v>
      </c>
    </row>
    <row r="22" spans="1:15">
      <c r="A22" s="148">
        <v>51394</v>
      </c>
      <c r="C22" s="146">
        <v>51395</v>
      </c>
      <c r="D22" s="153" t="str">
        <f t="shared" si="1"/>
        <v>日</v>
      </c>
      <c r="F22" s="146">
        <v>51396</v>
      </c>
      <c r="G22" t="str">
        <f t="shared" si="2"/>
        <v>月</v>
      </c>
      <c r="I22" s="146">
        <v>51397</v>
      </c>
      <c r="J22" t="str">
        <f t="shared" si="3"/>
        <v>火</v>
      </c>
      <c r="L22" s="149">
        <f t="shared" si="0"/>
        <v>2040</v>
      </c>
      <c r="M22" s="146">
        <v>51396</v>
      </c>
      <c r="N22" s="150" t="str">
        <f t="shared" si="4"/>
        <v>令和22年09月17日</v>
      </c>
    </row>
    <row r="23" spans="1:15">
      <c r="A23" s="148">
        <v>51759</v>
      </c>
      <c r="C23" s="146">
        <v>51760</v>
      </c>
      <c r="D23" t="str">
        <f t="shared" si="1"/>
        <v>月</v>
      </c>
      <c r="F23" s="146">
        <v>51761</v>
      </c>
      <c r="G23" t="str">
        <f t="shared" si="2"/>
        <v>火</v>
      </c>
      <c r="I23" s="146">
        <v>51762</v>
      </c>
      <c r="J23" t="str">
        <f t="shared" si="3"/>
        <v>水</v>
      </c>
      <c r="L23" s="149">
        <f t="shared" si="0"/>
        <v>2041</v>
      </c>
      <c r="M23" s="146">
        <v>51761</v>
      </c>
      <c r="N23" s="150" t="str">
        <f t="shared" si="4"/>
        <v>令和23年09月17日</v>
      </c>
    </row>
    <row r="24" spans="1:15">
      <c r="A24" s="148">
        <v>52124</v>
      </c>
      <c r="C24" s="146">
        <v>52125</v>
      </c>
      <c r="D24" t="str">
        <f t="shared" si="1"/>
        <v>火</v>
      </c>
      <c r="F24" s="146">
        <v>52126</v>
      </c>
      <c r="G24" t="str">
        <f t="shared" si="2"/>
        <v>水</v>
      </c>
      <c r="I24" s="146">
        <v>52127</v>
      </c>
      <c r="J24" t="str">
        <f t="shared" si="3"/>
        <v>木</v>
      </c>
      <c r="L24" s="149">
        <f t="shared" si="0"/>
        <v>2042</v>
      </c>
      <c r="M24" s="146">
        <v>52126</v>
      </c>
      <c r="N24" s="150" t="str">
        <f t="shared" si="4"/>
        <v>令和24年09月17日</v>
      </c>
    </row>
    <row r="25" spans="1:15">
      <c r="A25" s="148">
        <v>52489</v>
      </c>
      <c r="C25" s="146">
        <v>52490</v>
      </c>
      <c r="D25" t="str">
        <f t="shared" si="1"/>
        <v>水</v>
      </c>
      <c r="F25" s="146">
        <v>52491</v>
      </c>
      <c r="G25" t="str">
        <f t="shared" si="2"/>
        <v>木</v>
      </c>
      <c r="I25" s="146">
        <v>52492</v>
      </c>
      <c r="J25" t="str">
        <f t="shared" si="3"/>
        <v>金</v>
      </c>
      <c r="L25" s="149">
        <f t="shared" si="0"/>
        <v>2043</v>
      </c>
      <c r="M25" s="146">
        <v>52491</v>
      </c>
      <c r="N25" s="150" t="str">
        <f t="shared" si="4"/>
        <v>令和25年09月17日</v>
      </c>
    </row>
    <row r="26" spans="1:15">
      <c r="A26" s="148">
        <v>52855</v>
      </c>
      <c r="C26" s="146">
        <v>52856</v>
      </c>
      <c r="D26" t="str">
        <f t="shared" si="1"/>
        <v>金</v>
      </c>
      <c r="F26" s="146">
        <v>52857</v>
      </c>
      <c r="G26" s="152" t="str">
        <f t="shared" si="2"/>
        <v>土</v>
      </c>
      <c r="I26" s="146">
        <v>52858</v>
      </c>
      <c r="J26" s="153" t="str">
        <f t="shared" si="3"/>
        <v>日</v>
      </c>
      <c r="L26" s="149">
        <f t="shared" si="0"/>
        <v>2044</v>
      </c>
      <c r="M26" s="146">
        <v>52856</v>
      </c>
      <c r="N26" s="150" t="str">
        <f t="shared" si="4"/>
        <v>令和26年09月16日</v>
      </c>
    </row>
    <row r="27" spans="1:15">
      <c r="A27" s="148">
        <v>53220</v>
      </c>
      <c r="C27" s="146">
        <v>53221</v>
      </c>
      <c r="D27" s="152" t="str">
        <f t="shared" si="1"/>
        <v>土</v>
      </c>
      <c r="F27" s="146">
        <v>53222</v>
      </c>
      <c r="G27" s="153" t="str">
        <f t="shared" si="2"/>
        <v>日</v>
      </c>
      <c r="I27" s="146">
        <v>53223</v>
      </c>
      <c r="J27" s="154" t="str">
        <f t="shared" si="3"/>
        <v>月</v>
      </c>
      <c r="L27" s="149">
        <f t="shared" si="0"/>
        <v>2045</v>
      </c>
      <c r="M27" s="146">
        <v>53220</v>
      </c>
      <c r="N27" s="150" t="str">
        <f t="shared" si="4"/>
        <v>令和27年09月15日</v>
      </c>
    </row>
    <row r="28" spans="1:15">
      <c r="A28" s="148">
        <v>53585</v>
      </c>
      <c r="C28" s="146">
        <v>53586</v>
      </c>
      <c r="D28" s="153" t="str">
        <f t="shared" si="1"/>
        <v>日</v>
      </c>
      <c r="F28" s="146">
        <v>53587</v>
      </c>
      <c r="G28" t="str">
        <f t="shared" si="2"/>
        <v>月</v>
      </c>
      <c r="I28" s="146">
        <v>53588</v>
      </c>
      <c r="J28" t="str">
        <f t="shared" si="3"/>
        <v>火</v>
      </c>
      <c r="L28" s="149">
        <f t="shared" si="0"/>
        <v>2046</v>
      </c>
      <c r="M28" s="146">
        <v>53587</v>
      </c>
      <c r="N28" s="150" t="str">
        <f t="shared" si="4"/>
        <v>令和28年09月17日</v>
      </c>
    </row>
    <row r="29" spans="1:15">
      <c r="A29" s="148">
        <v>53950</v>
      </c>
      <c r="C29" s="146">
        <v>53951</v>
      </c>
      <c r="D29" t="str">
        <f t="shared" si="1"/>
        <v>月</v>
      </c>
      <c r="F29" s="146">
        <v>53952</v>
      </c>
      <c r="G29" t="str">
        <f t="shared" si="2"/>
        <v>火</v>
      </c>
      <c r="I29" s="146">
        <v>53953</v>
      </c>
      <c r="J29" t="str">
        <f t="shared" si="3"/>
        <v>水</v>
      </c>
      <c r="L29" s="149">
        <f t="shared" si="0"/>
        <v>2047</v>
      </c>
      <c r="M29" s="146">
        <v>53952</v>
      </c>
      <c r="N29" s="150" t="str">
        <f t="shared" si="4"/>
        <v>令和29年09月17日</v>
      </c>
    </row>
    <row r="30" spans="1:15">
      <c r="A30" s="148">
        <v>54316</v>
      </c>
      <c r="C30" s="146">
        <v>54317</v>
      </c>
      <c r="D30" t="str">
        <f t="shared" si="1"/>
        <v>水</v>
      </c>
      <c r="F30" s="146">
        <v>54318</v>
      </c>
      <c r="G30" t="str">
        <f t="shared" si="2"/>
        <v>木</v>
      </c>
      <c r="I30" s="146">
        <v>54319</v>
      </c>
      <c r="J30" t="str">
        <f t="shared" si="3"/>
        <v>金</v>
      </c>
      <c r="L30" s="149">
        <f t="shared" si="0"/>
        <v>2048</v>
      </c>
      <c r="M30" s="146">
        <v>54318</v>
      </c>
      <c r="N30" s="150" t="str">
        <f t="shared" si="4"/>
        <v>令和30年09月17日</v>
      </c>
    </row>
    <row r="31" spans="1:15">
      <c r="A31" s="148">
        <v>54681</v>
      </c>
      <c r="C31" s="146">
        <v>54682</v>
      </c>
      <c r="D31" t="str">
        <f t="shared" si="1"/>
        <v>木</v>
      </c>
      <c r="F31" s="146">
        <v>54683</v>
      </c>
      <c r="G31" t="str">
        <f t="shared" si="2"/>
        <v>金</v>
      </c>
      <c r="I31" s="146">
        <v>54684</v>
      </c>
      <c r="J31" s="152" t="str">
        <f t="shared" si="3"/>
        <v>土</v>
      </c>
      <c r="L31" s="149">
        <f t="shared" si="0"/>
        <v>2049</v>
      </c>
      <c r="M31" s="146">
        <v>54683</v>
      </c>
      <c r="N31" s="150" t="str">
        <f t="shared" si="4"/>
        <v>令和31年09月17日</v>
      </c>
    </row>
    <row r="32" spans="1:15">
      <c r="A32" s="148">
        <v>55046</v>
      </c>
      <c r="C32" s="146">
        <v>55047</v>
      </c>
      <c r="D32" t="str">
        <f t="shared" si="1"/>
        <v>金</v>
      </c>
      <c r="F32" s="146">
        <v>55048</v>
      </c>
      <c r="G32" s="152" t="str">
        <f t="shared" si="2"/>
        <v>土</v>
      </c>
      <c r="I32" s="146">
        <v>55049</v>
      </c>
      <c r="J32" s="153" t="str">
        <f t="shared" si="3"/>
        <v>日</v>
      </c>
      <c r="L32" s="149">
        <f t="shared" si="0"/>
        <v>2050</v>
      </c>
      <c r="M32" s="146">
        <v>55047</v>
      </c>
      <c r="N32" s="150" t="str">
        <f t="shared" si="4"/>
        <v>令和32年09月16日</v>
      </c>
    </row>
    <row r="33" spans="1:14">
      <c r="A33" s="148">
        <v>55411</v>
      </c>
      <c r="C33" s="146">
        <v>55412</v>
      </c>
      <c r="D33" s="152" t="str">
        <f t="shared" si="1"/>
        <v>土</v>
      </c>
      <c r="F33" s="146">
        <v>55413</v>
      </c>
      <c r="G33" s="153" t="str">
        <f t="shared" si="2"/>
        <v>日</v>
      </c>
      <c r="I33" s="146">
        <v>55414</v>
      </c>
      <c r="J33" s="154" t="str">
        <f t="shared" si="3"/>
        <v>月</v>
      </c>
      <c r="L33" s="149">
        <f t="shared" si="0"/>
        <v>2051</v>
      </c>
      <c r="M33" s="146">
        <v>55411</v>
      </c>
      <c r="N33" s="150" t="str">
        <f t="shared" si="4"/>
        <v>令和33年09月15日</v>
      </c>
    </row>
    <row r="34" spans="1:14">
      <c r="A34" s="148">
        <v>55777</v>
      </c>
      <c r="C34" s="146">
        <v>55778</v>
      </c>
      <c r="D34" t="str">
        <f t="shared" si="1"/>
        <v>月</v>
      </c>
      <c r="F34" s="146">
        <v>55779</v>
      </c>
      <c r="G34" t="str">
        <f t="shared" si="2"/>
        <v>火</v>
      </c>
      <c r="I34" s="146">
        <v>55780</v>
      </c>
      <c r="J34" t="str">
        <f t="shared" si="3"/>
        <v>水</v>
      </c>
      <c r="L34" s="149">
        <f t="shared" si="0"/>
        <v>2052</v>
      </c>
      <c r="M34" s="146">
        <v>55779</v>
      </c>
      <c r="N34" s="150" t="str">
        <f t="shared" si="4"/>
        <v>令和34年09月17日</v>
      </c>
    </row>
    <row r="35" spans="1:14">
      <c r="A35" s="148">
        <v>56142</v>
      </c>
      <c r="C35" s="146">
        <v>56143</v>
      </c>
      <c r="D35" t="str">
        <f t="shared" si="1"/>
        <v>火</v>
      </c>
      <c r="F35" s="146">
        <v>56144</v>
      </c>
      <c r="G35" t="str">
        <f t="shared" si="2"/>
        <v>水</v>
      </c>
      <c r="I35" s="146">
        <v>56145</v>
      </c>
      <c r="J35" t="str">
        <f t="shared" si="3"/>
        <v>木</v>
      </c>
      <c r="L35" s="149">
        <f t="shared" si="0"/>
        <v>2053</v>
      </c>
      <c r="M35" s="146">
        <v>56144</v>
      </c>
      <c r="N35" s="150" t="str">
        <f t="shared" si="4"/>
        <v>令和35年09月17日</v>
      </c>
    </row>
    <row r="36" spans="1:14">
      <c r="A36" s="148">
        <v>56507</v>
      </c>
      <c r="C36" s="146">
        <v>56508</v>
      </c>
      <c r="D36" t="str">
        <f t="shared" si="1"/>
        <v>水</v>
      </c>
      <c r="F36" s="146">
        <v>56509</v>
      </c>
      <c r="G36" t="str">
        <f t="shared" si="2"/>
        <v>木</v>
      </c>
      <c r="I36" s="146">
        <v>56510</v>
      </c>
      <c r="J36" t="str">
        <f t="shared" si="3"/>
        <v>金</v>
      </c>
      <c r="L36" s="149">
        <f t="shared" si="0"/>
        <v>2054</v>
      </c>
      <c r="M36" s="146">
        <v>56509</v>
      </c>
      <c r="N36" s="150" t="str">
        <f t="shared" si="4"/>
        <v>令和36年09月17日</v>
      </c>
    </row>
    <row r="37" spans="1:14">
      <c r="A37" s="148">
        <v>56872</v>
      </c>
      <c r="C37" s="146">
        <v>56873</v>
      </c>
      <c r="D37" t="str">
        <f t="shared" si="1"/>
        <v>木</v>
      </c>
      <c r="F37" s="146">
        <v>56874</v>
      </c>
      <c r="G37" t="str">
        <f t="shared" si="2"/>
        <v>金</v>
      </c>
      <c r="I37" s="146">
        <v>56875</v>
      </c>
      <c r="J37" s="152" t="str">
        <f t="shared" si="3"/>
        <v>土</v>
      </c>
      <c r="L37" s="149">
        <f t="shared" si="0"/>
        <v>2055</v>
      </c>
      <c r="M37" s="146">
        <v>56874</v>
      </c>
      <c r="N37" s="150" t="str">
        <f t="shared" si="4"/>
        <v>令和37年09月17日</v>
      </c>
    </row>
    <row r="38" spans="1:14">
      <c r="A38" s="148">
        <v>57238</v>
      </c>
      <c r="C38" s="146">
        <v>57239</v>
      </c>
      <c r="D38" s="152" t="str">
        <f t="shared" si="1"/>
        <v>土</v>
      </c>
      <c r="F38" s="146">
        <v>57240</v>
      </c>
      <c r="G38" s="153" t="str">
        <f t="shared" si="2"/>
        <v>日</v>
      </c>
      <c r="I38" s="146">
        <v>57241</v>
      </c>
      <c r="J38" s="154" t="str">
        <f t="shared" si="3"/>
        <v>月</v>
      </c>
      <c r="L38" s="149">
        <f t="shared" si="0"/>
        <v>2056</v>
      </c>
      <c r="M38" s="146">
        <v>57238</v>
      </c>
      <c r="N38" s="150" t="str">
        <f t="shared" si="4"/>
        <v>令和38年09月15日</v>
      </c>
    </row>
    <row r="39" spans="1:14">
      <c r="A39" s="148">
        <v>57603</v>
      </c>
      <c r="C39" s="146">
        <v>57604</v>
      </c>
      <c r="D39" s="153" t="str">
        <f t="shared" si="1"/>
        <v>日</v>
      </c>
      <c r="F39" s="146">
        <v>57605</v>
      </c>
      <c r="G39" t="str">
        <f t="shared" si="2"/>
        <v>月</v>
      </c>
      <c r="I39" s="146">
        <v>57606</v>
      </c>
      <c r="J39" t="str">
        <f t="shared" si="3"/>
        <v>火</v>
      </c>
      <c r="L39" s="149">
        <f t="shared" si="0"/>
        <v>2057</v>
      </c>
      <c r="M39" s="146">
        <v>57605</v>
      </c>
      <c r="N39" s="150" t="str">
        <f t="shared" si="4"/>
        <v>令和39年09月17日</v>
      </c>
    </row>
    <row r="40" spans="1:14">
      <c r="A40" s="148">
        <v>57968</v>
      </c>
      <c r="C40" s="146">
        <v>57969</v>
      </c>
      <c r="D40" t="str">
        <f t="shared" si="1"/>
        <v>月</v>
      </c>
      <c r="F40" s="146">
        <v>57970</v>
      </c>
      <c r="G40" t="str">
        <f t="shared" si="2"/>
        <v>火</v>
      </c>
      <c r="I40" s="146">
        <v>57971</v>
      </c>
      <c r="J40" t="str">
        <f t="shared" si="3"/>
        <v>水</v>
      </c>
      <c r="L40" s="149">
        <f t="shared" si="0"/>
        <v>2058</v>
      </c>
      <c r="M40" s="146">
        <v>57970</v>
      </c>
      <c r="N40" s="150" t="str">
        <f t="shared" si="4"/>
        <v>令和40年09月17日</v>
      </c>
    </row>
    <row r="41" spans="1:14">
      <c r="A41" s="148">
        <v>58333</v>
      </c>
      <c r="C41" s="146">
        <v>58334</v>
      </c>
      <c r="D41" t="str">
        <f t="shared" si="1"/>
        <v>火</v>
      </c>
      <c r="F41" s="146">
        <v>58335</v>
      </c>
      <c r="G41" t="str">
        <f t="shared" si="2"/>
        <v>水</v>
      </c>
      <c r="I41" s="146">
        <v>58336</v>
      </c>
      <c r="J41" t="str">
        <f t="shared" si="3"/>
        <v>木</v>
      </c>
      <c r="L41" s="149">
        <f t="shared" si="0"/>
        <v>2059</v>
      </c>
      <c r="M41" s="146">
        <v>58335</v>
      </c>
      <c r="N41" s="150" t="str">
        <f t="shared" si="4"/>
        <v>令和41年09月17日</v>
      </c>
    </row>
    <row r="42" spans="1:14">
      <c r="A42" s="148">
        <v>58699</v>
      </c>
      <c r="C42" s="146">
        <v>58700</v>
      </c>
      <c r="D42" t="str">
        <f t="shared" si="1"/>
        <v>木</v>
      </c>
      <c r="F42" s="146">
        <v>58701</v>
      </c>
      <c r="G42" t="str">
        <f t="shared" si="2"/>
        <v>金</v>
      </c>
      <c r="I42" s="146">
        <v>58702</v>
      </c>
      <c r="J42" s="152" t="str">
        <f t="shared" si="3"/>
        <v>土</v>
      </c>
      <c r="L42" s="149">
        <f t="shared" si="0"/>
        <v>2060</v>
      </c>
      <c r="M42" s="146">
        <v>58701</v>
      </c>
      <c r="N42" s="150" t="str">
        <f t="shared" si="4"/>
        <v>令和42年09月17日</v>
      </c>
    </row>
    <row r="43" spans="1:14">
      <c r="A43" s="148">
        <v>59064</v>
      </c>
      <c r="C43" s="146">
        <v>59065</v>
      </c>
      <c r="D43" t="str">
        <f t="shared" si="1"/>
        <v>金</v>
      </c>
      <c r="F43" s="146">
        <v>59066</v>
      </c>
      <c r="G43" s="152" t="str">
        <f t="shared" si="2"/>
        <v>土</v>
      </c>
      <c r="I43" s="146">
        <v>59067</v>
      </c>
      <c r="J43" s="153" t="str">
        <f t="shared" si="3"/>
        <v>日</v>
      </c>
      <c r="L43" s="149">
        <f t="shared" si="0"/>
        <v>2061</v>
      </c>
      <c r="M43" s="146">
        <v>59065</v>
      </c>
      <c r="N43" s="150" t="str">
        <f t="shared" si="4"/>
        <v>令和43年09月16日</v>
      </c>
    </row>
    <row r="44" spans="1:14">
      <c r="A44" s="148">
        <v>59429</v>
      </c>
      <c r="C44" s="146">
        <v>59430</v>
      </c>
      <c r="D44" s="152" t="str">
        <f t="shared" si="1"/>
        <v>土</v>
      </c>
      <c r="F44" s="146">
        <v>59431</v>
      </c>
      <c r="G44" s="153" t="str">
        <f t="shared" si="2"/>
        <v>日</v>
      </c>
      <c r="I44" s="146">
        <v>59432</v>
      </c>
      <c r="J44" s="154" t="str">
        <f t="shared" si="3"/>
        <v>月</v>
      </c>
      <c r="L44" s="149">
        <f t="shared" si="0"/>
        <v>2062</v>
      </c>
      <c r="M44" s="146">
        <v>59429</v>
      </c>
      <c r="N44" s="150" t="str">
        <f t="shared" si="4"/>
        <v>令和44年09月15日</v>
      </c>
    </row>
    <row r="45" spans="1:14">
      <c r="A45" s="148">
        <v>59794</v>
      </c>
      <c r="C45" s="146">
        <v>59795</v>
      </c>
      <c r="D45" s="153" t="str">
        <f t="shared" si="1"/>
        <v>日</v>
      </c>
      <c r="F45" s="146">
        <v>59796</v>
      </c>
      <c r="G45" t="str">
        <f t="shared" si="2"/>
        <v>月</v>
      </c>
      <c r="I45" s="146">
        <v>59797</v>
      </c>
      <c r="J45" t="str">
        <f t="shared" si="3"/>
        <v>火</v>
      </c>
      <c r="L45" s="149">
        <f t="shared" si="0"/>
        <v>2063</v>
      </c>
      <c r="M45" s="146">
        <v>59796</v>
      </c>
      <c r="N45" s="150" t="str">
        <f t="shared" si="4"/>
        <v>令和45年09月17日</v>
      </c>
    </row>
    <row r="46" spans="1:14">
      <c r="A46" s="148">
        <v>60160</v>
      </c>
      <c r="C46" s="146">
        <v>60161</v>
      </c>
      <c r="D46" t="str">
        <f t="shared" si="1"/>
        <v>火</v>
      </c>
      <c r="F46" s="146">
        <v>60162</v>
      </c>
      <c r="G46" t="str">
        <f t="shared" si="2"/>
        <v>水</v>
      </c>
      <c r="I46" s="146">
        <v>60163</v>
      </c>
      <c r="J46" t="str">
        <f t="shared" si="3"/>
        <v>木</v>
      </c>
      <c r="L46" s="149">
        <f t="shared" si="0"/>
        <v>2064</v>
      </c>
      <c r="M46" s="146">
        <v>60162</v>
      </c>
      <c r="N46" s="150" t="str">
        <f t="shared" si="4"/>
        <v>令和46年09月17日</v>
      </c>
    </row>
    <row r="47" spans="1:14">
      <c r="A47" s="148">
        <v>60525</v>
      </c>
      <c r="C47" s="146">
        <v>60526</v>
      </c>
      <c r="D47" t="str">
        <f t="shared" si="1"/>
        <v>水</v>
      </c>
      <c r="F47" s="146">
        <v>60527</v>
      </c>
      <c r="G47" t="str">
        <f t="shared" si="2"/>
        <v>木</v>
      </c>
      <c r="I47" s="146">
        <v>60528</v>
      </c>
      <c r="J47" t="str">
        <f t="shared" si="3"/>
        <v>金</v>
      </c>
      <c r="L47" s="149">
        <f t="shared" si="0"/>
        <v>2065</v>
      </c>
      <c r="M47" s="146">
        <v>60527</v>
      </c>
      <c r="N47" s="150" t="str">
        <f t="shared" si="4"/>
        <v>令和47年09月17日</v>
      </c>
    </row>
    <row r="48" spans="1:14">
      <c r="A48" s="148">
        <v>60890</v>
      </c>
      <c r="C48" s="146">
        <v>60891</v>
      </c>
      <c r="D48" t="str">
        <f t="shared" si="1"/>
        <v>木</v>
      </c>
      <c r="F48" s="146">
        <v>60892</v>
      </c>
      <c r="G48" t="str">
        <f t="shared" si="2"/>
        <v>金</v>
      </c>
      <c r="I48" s="146">
        <v>60893</v>
      </c>
      <c r="J48" s="152" t="str">
        <f t="shared" si="3"/>
        <v>土</v>
      </c>
      <c r="L48" s="149">
        <f t="shared" si="0"/>
        <v>2066</v>
      </c>
      <c r="M48" s="146">
        <v>60892</v>
      </c>
      <c r="N48" s="150" t="str">
        <f t="shared" si="4"/>
        <v>令和48年09月17日</v>
      </c>
    </row>
    <row r="49" spans="1:14">
      <c r="A49" s="148">
        <v>61255</v>
      </c>
      <c r="C49" s="146">
        <v>61256</v>
      </c>
      <c r="D49" t="str">
        <f t="shared" si="1"/>
        <v>金</v>
      </c>
      <c r="F49" s="146">
        <v>61257</v>
      </c>
      <c r="G49" s="152" t="str">
        <f t="shared" si="2"/>
        <v>土</v>
      </c>
      <c r="I49" s="146">
        <v>61258</v>
      </c>
      <c r="J49" s="153" t="str">
        <f t="shared" si="3"/>
        <v>日</v>
      </c>
      <c r="L49" s="149">
        <f t="shared" si="0"/>
        <v>2067</v>
      </c>
      <c r="M49" s="146">
        <v>61256</v>
      </c>
      <c r="N49" s="150" t="str">
        <f t="shared" si="4"/>
        <v>令和49年09月16日</v>
      </c>
    </row>
    <row r="50" spans="1:14">
      <c r="A50" s="148">
        <v>61621</v>
      </c>
      <c r="C50" s="146">
        <v>61622</v>
      </c>
      <c r="D50" s="153" t="str">
        <f t="shared" si="1"/>
        <v>日</v>
      </c>
      <c r="F50" s="146">
        <v>61623</v>
      </c>
      <c r="G50" t="str">
        <f t="shared" si="2"/>
        <v>月</v>
      </c>
      <c r="I50" s="146">
        <v>61624</v>
      </c>
      <c r="J50" t="str">
        <f t="shared" si="3"/>
        <v>火</v>
      </c>
      <c r="L50" s="149">
        <f t="shared" si="0"/>
        <v>2068</v>
      </c>
      <c r="M50" s="146">
        <v>61623</v>
      </c>
      <c r="N50" s="150" t="str">
        <f t="shared" si="4"/>
        <v>令和50年09月17日</v>
      </c>
    </row>
    <row r="51" spans="1:14">
      <c r="A51" s="148">
        <v>61986</v>
      </c>
      <c r="C51" s="146">
        <v>61987</v>
      </c>
      <c r="D51" t="str">
        <f t="shared" si="1"/>
        <v>月</v>
      </c>
      <c r="F51" s="146">
        <v>61988</v>
      </c>
      <c r="G51" t="str">
        <f t="shared" si="2"/>
        <v>火</v>
      </c>
      <c r="I51" s="146">
        <v>61989</v>
      </c>
      <c r="J51" t="str">
        <f t="shared" si="3"/>
        <v>水</v>
      </c>
      <c r="L51" s="149">
        <f t="shared" si="0"/>
        <v>2069</v>
      </c>
      <c r="M51" s="146">
        <v>61988</v>
      </c>
      <c r="N51" s="150" t="str">
        <f t="shared" si="4"/>
        <v>令和51年09月17日</v>
      </c>
    </row>
    <row r="52" spans="1:14">
      <c r="A52" s="148">
        <v>62351</v>
      </c>
      <c r="C52" s="146">
        <v>62352</v>
      </c>
      <c r="D52" t="str">
        <f t="shared" si="1"/>
        <v>火</v>
      </c>
      <c r="F52" s="146">
        <v>62353</v>
      </c>
      <c r="G52" t="str">
        <f t="shared" si="2"/>
        <v>水</v>
      </c>
      <c r="I52" s="146">
        <v>62354</v>
      </c>
      <c r="J52" t="str">
        <f t="shared" si="3"/>
        <v>木</v>
      </c>
      <c r="L52" s="149">
        <f t="shared" si="0"/>
        <v>2070</v>
      </c>
      <c r="M52" s="146">
        <v>62353</v>
      </c>
      <c r="N52" s="150" t="str">
        <f t="shared" si="4"/>
        <v>令和52年09月17日</v>
      </c>
    </row>
    <row r="53" spans="1:14">
      <c r="A53" s="148">
        <v>62716</v>
      </c>
      <c r="C53" s="146">
        <v>62717</v>
      </c>
      <c r="D53" t="str">
        <f t="shared" si="1"/>
        <v>水</v>
      </c>
      <c r="F53" s="146">
        <v>62718</v>
      </c>
      <c r="G53" t="str">
        <f t="shared" si="2"/>
        <v>木</v>
      </c>
      <c r="I53" s="146">
        <v>62719</v>
      </c>
      <c r="J53" t="str">
        <f t="shared" si="3"/>
        <v>金</v>
      </c>
      <c r="L53" s="149">
        <f t="shared" si="0"/>
        <v>2071</v>
      </c>
      <c r="M53" s="146">
        <v>62718</v>
      </c>
      <c r="N53" s="150" t="str">
        <f t="shared" si="4"/>
        <v>令和53年09月17日</v>
      </c>
    </row>
    <row r="54" spans="1:14">
      <c r="A54" s="148">
        <v>63082</v>
      </c>
      <c r="C54" s="146">
        <v>63083</v>
      </c>
      <c r="D54" t="str">
        <f t="shared" si="1"/>
        <v>金</v>
      </c>
      <c r="F54" s="146">
        <v>63084</v>
      </c>
      <c r="G54" s="152" t="str">
        <f t="shared" si="2"/>
        <v>土</v>
      </c>
      <c r="I54" s="146">
        <v>63085</v>
      </c>
      <c r="J54" s="153" t="str">
        <f t="shared" si="3"/>
        <v>日</v>
      </c>
      <c r="L54" s="149">
        <f t="shared" si="0"/>
        <v>2072</v>
      </c>
      <c r="M54" s="146">
        <v>63083</v>
      </c>
      <c r="N54" s="150" t="str">
        <f t="shared" si="4"/>
        <v>令和54年09月16日</v>
      </c>
    </row>
    <row r="55" spans="1:14">
      <c r="A55" s="148">
        <v>63447</v>
      </c>
      <c r="C55" s="146">
        <v>63448</v>
      </c>
      <c r="D55" s="152" t="str">
        <f t="shared" si="1"/>
        <v>土</v>
      </c>
      <c r="F55" s="146">
        <v>63449</v>
      </c>
      <c r="G55" s="153" t="str">
        <f t="shared" si="2"/>
        <v>日</v>
      </c>
      <c r="I55" s="146">
        <v>63450</v>
      </c>
      <c r="J55" s="154" t="str">
        <f t="shared" si="3"/>
        <v>月</v>
      </c>
      <c r="L55" s="149">
        <f t="shared" si="0"/>
        <v>2073</v>
      </c>
      <c r="M55" s="146">
        <v>63447</v>
      </c>
      <c r="N55" s="150" t="str">
        <f t="shared" si="4"/>
        <v>令和55年09月15日</v>
      </c>
    </row>
    <row r="56" spans="1:14">
      <c r="A56" s="148">
        <v>63812</v>
      </c>
      <c r="C56" s="146">
        <v>63813</v>
      </c>
      <c r="D56" s="153" t="str">
        <f t="shared" si="1"/>
        <v>日</v>
      </c>
      <c r="F56" s="146">
        <v>63814</v>
      </c>
      <c r="G56" t="str">
        <f t="shared" si="2"/>
        <v>月</v>
      </c>
      <c r="I56" s="146">
        <v>63815</v>
      </c>
      <c r="J56" t="str">
        <f t="shared" si="3"/>
        <v>火</v>
      </c>
      <c r="L56" s="149">
        <f t="shared" si="0"/>
        <v>2074</v>
      </c>
      <c r="M56" s="146">
        <v>63814</v>
      </c>
      <c r="N56" s="150" t="str">
        <f t="shared" si="4"/>
        <v>令和56年09月17日</v>
      </c>
    </row>
    <row r="57" spans="1:14">
      <c r="A57" s="148">
        <v>64177</v>
      </c>
      <c r="C57" s="146">
        <v>64178</v>
      </c>
      <c r="D57" t="str">
        <f t="shared" si="1"/>
        <v>月</v>
      </c>
      <c r="F57" s="146">
        <v>64179</v>
      </c>
      <c r="G57" t="str">
        <f t="shared" si="2"/>
        <v>火</v>
      </c>
      <c r="I57" s="146">
        <v>64180</v>
      </c>
      <c r="J57" t="str">
        <f t="shared" si="3"/>
        <v>水</v>
      </c>
      <c r="L57" s="149">
        <f t="shared" si="0"/>
        <v>2075</v>
      </c>
      <c r="M57" s="146">
        <v>64179</v>
      </c>
      <c r="N57" s="150" t="str">
        <f t="shared" si="4"/>
        <v>令和57年09月17日</v>
      </c>
    </row>
    <row r="58" spans="1:14">
      <c r="A58" s="148">
        <v>64543</v>
      </c>
      <c r="C58" s="146">
        <v>64544</v>
      </c>
      <c r="D58" t="str">
        <f t="shared" si="1"/>
        <v>水</v>
      </c>
      <c r="F58" s="146">
        <v>64545</v>
      </c>
      <c r="G58" t="str">
        <f t="shared" si="2"/>
        <v>木</v>
      </c>
      <c r="I58" s="146">
        <v>64546</v>
      </c>
      <c r="J58" t="str">
        <f t="shared" si="3"/>
        <v>金</v>
      </c>
      <c r="L58" s="149">
        <f t="shared" si="0"/>
        <v>2076</v>
      </c>
      <c r="M58" s="146">
        <v>64545</v>
      </c>
      <c r="N58" s="150" t="str">
        <f t="shared" si="4"/>
        <v>令和58年09月17日</v>
      </c>
    </row>
    <row r="59" spans="1:14">
      <c r="A59" s="148">
        <v>64908</v>
      </c>
      <c r="C59" s="146">
        <v>64909</v>
      </c>
      <c r="D59" t="str">
        <f t="shared" si="1"/>
        <v>木</v>
      </c>
      <c r="F59" s="146">
        <v>64910</v>
      </c>
      <c r="G59" t="str">
        <f t="shared" si="2"/>
        <v>金</v>
      </c>
      <c r="I59" s="146">
        <v>64911</v>
      </c>
      <c r="J59" s="152" t="str">
        <f t="shared" si="3"/>
        <v>土</v>
      </c>
      <c r="L59" s="149">
        <f t="shared" si="0"/>
        <v>2077</v>
      </c>
      <c r="M59" s="146">
        <v>64910</v>
      </c>
      <c r="N59" s="150" t="str">
        <f t="shared" si="4"/>
        <v>令和59年09月17日</v>
      </c>
    </row>
    <row r="60" spans="1:14">
      <c r="A60" s="148">
        <v>65273</v>
      </c>
      <c r="C60" s="146">
        <v>65274</v>
      </c>
      <c r="D60" t="str">
        <f t="shared" si="1"/>
        <v>金</v>
      </c>
      <c r="F60" s="146">
        <v>65275</v>
      </c>
      <c r="G60" s="152" t="str">
        <f t="shared" si="2"/>
        <v>土</v>
      </c>
      <c r="I60" s="146">
        <v>65276</v>
      </c>
      <c r="J60" s="153" t="str">
        <f t="shared" si="3"/>
        <v>日</v>
      </c>
      <c r="L60" s="149">
        <f t="shared" si="0"/>
        <v>2078</v>
      </c>
      <c r="M60" s="146">
        <v>65274</v>
      </c>
      <c r="N60" s="150" t="str">
        <f t="shared" si="4"/>
        <v>令和60年09月16日</v>
      </c>
    </row>
    <row r="61" spans="1:14">
      <c r="A61" s="148">
        <v>65638</v>
      </c>
      <c r="C61" s="146">
        <v>65639</v>
      </c>
      <c r="D61" s="152" t="str">
        <f t="shared" si="1"/>
        <v>土</v>
      </c>
      <c r="F61" s="146">
        <v>65640</v>
      </c>
      <c r="G61" s="153" t="str">
        <f t="shared" si="2"/>
        <v>日</v>
      </c>
      <c r="I61" s="146">
        <v>65641</v>
      </c>
      <c r="J61" s="154" t="str">
        <f t="shared" si="3"/>
        <v>月</v>
      </c>
      <c r="L61" s="149">
        <f t="shared" si="0"/>
        <v>2079</v>
      </c>
      <c r="M61" s="146">
        <v>65638</v>
      </c>
      <c r="N61" s="150" t="str">
        <f t="shared" si="4"/>
        <v>令和61年09月15日</v>
      </c>
    </row>
    <row r="62" spans="1:14">
      <c r="A62" s="148">
        <v>66004</v>
      </c>
      <c r="C62" s="146">
        <v>66005</v>
      </c>
      <c r="D62" t="str">
        <f t="shared" si="1"/>
        <v>月</v>
      </c>
      <c r="F62" s="146">
        <v>66006</v>
      </c>
      <c r="G62" t="str">
        <f t="shared" si="2"/>
        <v>火</v>
      </c>
      <c r="I62" s="146">
        <v>66007</v>
      </c>
      <c r="J62" t="str">
        <f t="shared" si="3"/>
        <v>水</v>
      </c>
      <c r="L62" s="149">
        <f t="shared" si="0"/>
        <v>2080</v>
      </c>
      <c r="M62" s="146">
        <v>66006</v>
      </c>
      <c r="N62" s="150" t="str">
        <f t="shared" si="4"/>
        <v>令和62年09月17日</v>
      </c>
    </row>
    <row r="63" spans="1:14">
      <c r="A63" s="148">
        <v>66369</v>
      </c>
      <c r="C63" s="146">
        <v>66370</v>
      </c>
      <c r="D63" t="str">
        <f t="shared" si="1"/>
        <v>火</v>
      </c>
      <c r="F63" s="146">
        <v>66371</v>
      </c>
      <c r="G63" t="str">
        <f t="shared" si="2"/>
        <v>水</v>
      </c>
      <c r="I63" s="146">
        <v>66372</v>
      </c>
      <c r="J63" t="str">
        <f t="shared" si="3"/>
        <v>木</v>
      </c>
      <c r="L63" s="149">
        <f t="shared" si="0"/>
        <v>2081</v>
      </c>
      <c r="M63" s="146">
        <v>66371</v>
      </c>
      <c r="N63" s="150" t="str">
        <f t="shared" si="4"/>
        <v>令和63年09月17日</v>
      </c>
    </row>
    <row r="64" spans="1:14">
      <c r="A64" s="148">
        <v>66734</v>
      </c>
      <c r="C64" s="146">
        <v>66735</v>
      </c>
      <c r="D64" t="str">
        <f t="shared" si="1"/>
        <v>水</v>
      </c>
      <c r="F64" s="146">
        <v>66736</v>
      </c>
      <c r="G64" t="str">
        <f t="shared" si="2"/>
        <v>木</v>
      </c>
      <c r="I64" s="146">
        <v>66737</v>
      </c>
      <c r="J64" t="str">
        <f t="shared" si="3"/>
        <v>金</v>
      </c>
      <c r="L64" s="149">
        <f t="shared" si="0"/>
        <v>2082</v>
      </c>
      <c r="M64" s="146">
        <v>66736</v>
      </c>
      <c r="N64" s="150" t="str">
        <f t="shared" si="4"/>
        <v>令和64年09月17日</v>
      </c>
    </row>
    <row r="65" spans="1:14">
      <c r="A65" s="148">
        <v>67099</v>
      </c>
      <c r="C65" s="146">
        <v>67100</v>
      </c>
      <c r="D65" t="str">
        <f t="shared" si="1"/>
        <v>木</v>
      </c>
      <c r="F65" s="146">
        <v>67101</v>
      </c>
      <c r="G65" t="str">
        <f t="shared" si="2"/>
        <v>金</v>
      </c>
      <c r="I65" s="146">
        <v>67102</v>
      </c>
      <c r="J65" s="152" t="str">
        <f t="shared" si="3"/>
        <v>土</v>
      </c>
      <c r="L65" s="149">
        <f t="shared" si="0"/>
        <v>2083</v>
      </c>
      <c r="M65" s="146">
        <v>67101</v>
      </c>
      <c r="N65" s="150" t="str">
        <f t="shared" si="4"/>
        <v>令和65年09月17日</v>
      </c>
    </row>
    <row r="66" spans="1:14">
      <c r="A66" s="148">
        <v>67465</v>
      </c>
      <c r="C66" s="146">
        <v>67466</v>
      </c>
      <c r="D66" s="152" t="str">
        <f t="shared" si="1"/>
        <v>土</v>
      </c>
      <c r="F66" s="146">
        <v>67467</v>
      </c>
      <c r="G66" s="153" t="str">
        <f t="shared" si="2"/>
        <v>日</v>
      </c>
      <c r="I66" s="146">
        <v>67468</v>
      </c>
      <c r="J66" s="154" t="str">
        <f t="shared" si="3"/>
        <v>月</v>
      </c>
      <c r="L66" s="149">
        <f t="shared" ref="L66:L99" si="5">YEAR(M66)</f>
        <v>2084</v>
      </c>
      <c r="M66" s="146">
        <v>67465</v>
      </c>
      <c r="N66" s="150" t="str">
        <f t="shared" si="4"/>
        <v>令和66年09月15日</v>
      </c>
    </row>
    <row r="67" spans="1:14">
      <c r="A67" s="148">
        <v>67830</v>
      </c>
      <c r="C67" s="146">
        <v>67831</v>
      </c>
      <c r="D67" s="153" t="str">
        <f t="shared" ref="D67:D99" si="6">TEXT(C67,"aaa")</f>
        <v>日</v>
      </c>
      <c r="F67" s="146">
        <v>67832</v>
      </c>
      <c r="G67" t="str">
        <f t="shared" ref="G67:G99" si="7">TEXT(F67,"aaa")</f>
        <v>月</v>
      </c>
      <c r="I67" s="146">
        <v>67833</v>
      </c>
      <c r="J67" t="str">
        <f t="shared" ref="J67:J99" si="8">TEXT(I67,"aaa")</f>
        <v>火</v>
      </c>
      <c r="L67" s="149">
        <f t="shared" si="5"/>
        <v>2085</v>
      </c>
      <c r="M67" s="146">
        <v>67832</v>
      </c>
      <c r="N67" s="150" t="str">
        <f t="shared" ref="N67:N99" si="9">TEXT(M67,"gggee年mm月dd日")</f>
        <v>令和67年09月17日</v>
      </c>
    </row>
    <row r="68" spans="1:14">
      <c r="A68" s="148">
        <v>68195</v>
      </c>
      <c r="C68" s="146">
        <v>68196</v>
      </c>
      <c r="D68" t="str">
        <f t="shared" si="6"/>
        <v>月</v>
      </c>
      <c r="F68" s="146">
        <v>68197</v>
      </c>
      <c r="G68" t="str">
        <f t="shared" si="7"/>
        <v>火</v>
      </c>
      <c r="I68" s="146">
        <v>68198</v>
      </c>
      <c r="J68" t="str">
        <f t="shared" si="8"/>
        <v>水</v>
      </c>
      <c r="L68" s="149">
        <f t="shared" si="5"/>
        <v>2086</v>
      </c>
      <c r="M68" s="146">
        <v>68197</v>
      </c>
      <c r="N68" s="150" t="str">
        <f t="shared" si="9"/>
        <v>令和68年09月17日</v>
      </c>
    </row>
    <row r="69" spans="1:14">
      <c r="A69" s="148">
        <v>68560</v>
      </c>
      <c r="C69" s="146">
        <v>68561</v>
      </c>
      <c r="D69" t="str">
        <f t="shared" si="6"/>
        <v>火</v>
      </c>
      <c r="F69" s="146">
        <v>68562</v>
      </c>
      <c r="G69" t="str">
        <f t="shared" si="7"/>
        <v>水</v>
      </c>
      <c r="I69" s="146">
        <v>68563</v>
      </c>
      <c r="J69" t="str">
        <f t="shared" si="8"/>
        <v>木</v>
      </c>
      <c r="L69" s="149">
        <f t="shared" si="5"/>
        <v>2087</v>
      </c>
      <c r="M69" s="146">
        <v>68562</v>
      </c>
      <c r="N69" s="150" t="str">
        <f t="shared" si="9"/>
        <v>令和69年09月17日</v>
      </c>
    </row>
    <row r="70" spans="1:14">
      <c r="A70" s="148">
        <v>68926</v>
      </c>
      <c r="C70" s="146">
        <v>68927</v>
      </c>
      <c r="D70" t="str">
        <f t="shared" si="6"/>
        <v>木</v>
      </c>
      <c r="F70" s="146">
        <v>68928</v>
      </c>
      <c r="G70" t="str">
        <f t="shared" si="7"/>
        <v>金</v>
      </c>
      <c r="I70" s="146">
        <v>68929</v>
      </c>
      <c r="J70" s="152" t="str">
        <f t="shared" si="8"/>
        <v>土</v>
      </c>
      <c r="L70" s="149">
        <f t="shared" si="5"/>
        <v>2088</v>
      </c>
      <c r="M70" s="146">
        <v>68928</v>
      </c>
      <c r="N70" s="150" t="str">
        <f t="shared" si="9"/>
        <v>令和70年09月17日</v>
      </c>
    </row>
    <row r="71" spans="1:14">
      <c r="A71" s="148">
        <v>69291</v>
      </c>
      <c r="C71" s="146">
        <v>69292</v>
      </c>
      <c r="D71" t="str">
        <f t="shared" si="6"/>
        <v>金</v>
      </c>
      <c r="F71" s="146">
        <v>69293</v>
      </c>
      <c r="G71" s="152" t="str">
        <f t="shared" si="7"/>
        <v>土</v>
      </c>
      <c r="I71" s="146">
        <v>69294</v>
      </c>
      <c r="J71" s="153" t="str">
        <f t="shared" si="8"/>
        <v>日</v>
      </c>
      <c r="L71" s="149">
        <f t="shared" si="5"/>
        <v>2089</v>
      </c>
      <c r="M71" s="146">
        <v>69292</v>
      </c>
      <c r="N71" s="150" t="str">
        <f t="shared" si="9"/>
        <v>令和71年09月16日</v>
      </c>
    </row>
    <row r="72" spans="1:14">
      <c r="A72" s="148">
        <v>69656</v>
      </c>
      <c r="C72" s="146">
        <v>69657</v>
      </c>
      <c r="D72" s="152" t="str">
        <f t="shared" si="6"/>
        <v>土</v>
      </c>
      <c r="F72" s="146">
        <v>69658</v>
      </c>
      <c r="G72" s="153" t="str">
        <f t="shared" si="7"/>
        <v>日</v>
      </c>
      <c r="I72" s="146">
        <v>69659</v>
      </c>
      <c r="J72" s="154" t="str">
        <f t="shared" si="8"/>
        <v>月</v>
      </c>
      <c r="L72" s="149">
        <f t="shared" si="5"/>
        <v>2090</v>
      </c>
      <c r="M72" s="146">
        <v>69656</v>
      </c>
      <c r="N72" s="150" t="str">
        <f t="shared" si="9"/>
        <v>令和72年09月15日</v>
      </c>
    </row>
    <row r="73" spans="1:14">
      <c r="A73" s="148">
        <v>70021</v>
      </c>
      <c r="C73" s="146">
        <v>70022</v>
      </c>
      <c r="D73" s="153" t="str">
        <f t="shared" si="6"/>
        <v>日</v>
      </c>
      <c r="F73" s="146">
        <v>70023</v>
      </c>
      <c r="G73" t="str">
        <f t="shared" si="7"/>
        <v>月</v>
      </c>
      <c r="I73" s="146">
        <v>70024</v>
      </c>
      <c r="J73" t="str">
        <f t="shared" si="8"/>
        <v>火</v>
      </c>
      <c r="L73" s="149">
        <f t="shared" si="5"/>
        <v>2091</v>
      </c>
      <c r="M73" s="146">
        <v>70023</v>
      </c>
      <c r="N73" s="150" t="str">
        <f t="shared" si="9"/>
        <v>令和73年09月17日</v>
      </c>
    </row>
    <row r="74" spans="1:14">
      <c r="A74" s="148">
        <v>70387</v>
      </c>
      <c r="C74" s="146">
        <v>70388</v>
      </c>
      <c r="D74" t="str">
        <f t="shared" si="6"/>
        <v>火</v>
      </c>
      <c r="F74" s="146">
        <v>70389</v>
      </c>
      <c r="G74" t="str">
        <f t="shared" si="7"/>
        <v>水</v>
      </c>
      <c r="I74" s="146">
        <v>70390</v>
      </c>
      <c r="J74" t="str">
        <f t="shared" si="8"/>
        <v>木</v>
      </c>
      <c r="L74" s="149">
        <f t="shared" si="5"/>
        <v>2092</v>
      </c>
      <c r="M74" s="146">
        <v>70389</v>
      </c>
      <c r="N74" s="150" t="str">
        <f t="shared" si="9"/>
        <v>令和74年09月17日</v>
      </c>
    </row>
    <row r="75" spans="1:14">
      <c r="A75" s="148">
        <v>70752</v>
      </c>
      <c r="C75" s="146">
        <v>70753</v>
      </c>
      <c r="D75" t="str">
        <f t="shared" si="6"/>
        <v>水</v>
      </c>
      <c r="F75" s="146">
        <v>70754</v>
      </c>
      <c r="G75" t="str">
        <f t="shared" si="7"/>
        <v>木</v>
      </c>
      <c r="I75" s="146">
        <v>70755</v>
      </c>
      <c r="J75" t="str">
        <f t="shared" si="8"/>
        <v>金</v>
      </c>
      <c r="L75" s="149">
        <f t="shared" si="5"/>
        <v>2093</v>
      </c>
      <c r="M75" s="146">
        <v>70754</v>
      </c>
      <c r="N75" s="150" t="str">
        <f t="shared" si="9"/>
        <v>令和75年09月17日</v>
      </c>
    </row>
    <row r="76" spans="1:14">
      <c r="A76" s="148">
        <v>71117</v>
      </c>
      <c r="C76" s="146">
        <v>71118</v>
      </c>
      <c r="D76" t="str">
        <f t="shared" si="6"/>
        <v>木</v>
      </c>
      <c r="F76" s="146">
        <v>71119</v>
      </c>
      <c r="G76" t="str">
        <f t="shared" si="7"/>
        <v>金</v>
      </c>
      <c r="I76" s="146">
        <v>71120</v>
      </c>
      <c r="J76" s="152" t="str">
        <f t="shared" si="8"/>
        <v>土</v>
      </c>
      <c r="L76" s="149">
        <f t="shared" si="5"/>
        <v>2094</v>
      </c>
      <c r="M76" s="146">
        <v>71119</v>
      </c>
      <c r="N76" s="150" t="str">
        <f t="shared" si="9"/>
        <v>令和76年09月17日</v>
      </c>
    </row>
    <row r="77" spans="1:14">
      <c r="A77" s="148">
        <v>71482</v>
      </c>
      <c r="C77" s="146">
        <v>71483</v>
      </c>
      <c r="D77" t="str">
        <f t="shared" si="6"/>
        <v>金</v>
      </c>
      <c r="F77" s="146">
        <v>71484</v>
      </c>
      <c r="G77" s="152" t="str">
        <f t="shared" si="7"/>
        <v>土</v>
      </c>
      <c r="I77" s="146">
        <v>71485</v>
      </c>
      <c r="J77" s="153" t="str">
        <f t="shared" si="8"/>
        <v>日</v>
      </c>
      <c r="L77" s="149">
        <f t="shared" si="5"/>
        <v>2095</v>
      </c>
      <c r="M77" s="146">
        <v>71483</v>
      </c>
      <c r="N77" s="150" t="str">
        <f t="shared" si="9"/>
        <v>令和77年09月16日</v>
      </c>
    </row>
    <row r="78" spans="1:14">
      <c r="A78" s="148">
        <v>71848</v>
      </c>
      <c r="C78" s="146">
        <v>71849</v>
      </c>
      <c r="D78" s="153" t="str">
        <f t="shared" si="6"/>
        <v>日</v>
      </c>
      <c r="F78" s="146">
        <v>71850</v>
      </c>
      <c r="G78" t="str">
        <f t="shared" si="7"/>
        <v>月</v>
      </c>
      <c r="I78" s="146">
        <v>71851</v>
      </c>
      <c r="J78" t="str">
        <f t="shared" si="8"/>
        <v>火</v>
      </c>
      <c r="L78" s="149">
        <f t="shared" si="5"/>
        <v>2096</v>
      </c>
      <c r="M78" s="146">
        <v>71850</v>
      </c>
      <c r="N78" s="150" t="str">
        <f t="shared" si="9"/>
        <v>令和78年09月17日</v>
      </c>
    </row>
    <row r="79" spans="1:14">
      <c r="A79" s="148">
        <v>72213</v>
      </c>
      <c r="C79" s="146">
        <v>72214</v>
      </c>
      <c r="D79" t="str">
        <f t="shared" si="6"/>
        <v>月</v>
      </c>
      <c r="F79" s="146">
        <v>72215</v>
      </c>
      <c r="G79" t="str">
        <f t="shared" si="7"/>
        <v>火</v>
      </c>
      <c r="I79" s="146">
        <v>72216</v>
      </c>
      <c r="J79" t="str">
        <f t="shared" si="8"/>
        <v>水</v>
      </c>
      <c r="L79" s="149">
        <f t="shared" si="5"/>
        <v>2097</v>
      </c>
      <c r="M79" s="146">
        <v>72215</v>
      </c>
      <c r="N79" s="150" t="str">
        <f t="shared" si="9"/>
        <v>令和79年09月17日</v>
      </c>
    </row>
    <row r="80" spans="1:14">
      <c r="A80" s="148">
        <v>72578</v>
      </c>
      <c r="C80" s="146">
        <v>72579</v>
      </c>
      <c r="D80" t="str">
        <f t="shared" si="6"/>
        <v>火</v>
      </c>
      <c r="F80" s="146">
        <v>72580</v>
      </c>
      <c r="G80" t="str">
        <f t="shared" si="7"/>
        <v>水</v>
      </c>
      <c r="I80" s="146">
        <v>72581</v>
      </c>
      <c r="J80" t="str">
        <f t="shared" si="8"/>
        <v>木</v>
      </c>
      <c r="L80" s="149">
        <f t="shared" si="5"/>
        <v>2098</v>
      </c>
      <c r="M80" s="146">
        <v>72580</v>
      </c>
      <c r="N80" s="150" t="str">
        <f t="shared" si="9"/>
        <v>令和80年09月17日</v>
      </c>
    </row>
    <row r="81" spans="1:14">
      <c r="A81" s="148">
        <v>72943</v>
      </c>
      <c r="C81" s="146">
        <v>72944</v>
      </c>
      <c r="D81" t="str">
        <f t="shared" si="6"/>
        <v>水</v>
      </c>
      <c r="F81" s="146">
        <v>72945</v>
      </c>
      <c r="G81" t="str">
        <f t="shared" si="7"/>
        <v>木</v>
      </c>
      <c r="I81" s="146">
        <v>72946</v>
      </c>
      <c r="J81" t="str">
        <f t="shared" si="8"/>
        <v>金</v>
      </c>
      <c r="L81" s="149">
        <f t="shared" si="5"/>
        <v>2099</v>
      </c>
      <c r="M81" s="146">
        <v>72945</v>
      </c>
      <c r="N81" s="150" t="str">
        <f t="shared" si="9"/>
        <v>令和81年09月17日</v>
      </c>
    </row>
    <row r="82" spans="1:14">
      <c r="A82" s="148">
        <v>73308</v>
      </c>
      <c r="C82" s="146">
        <v>73309</v>
      </c>
      <c r="D82" t="str">
        <f t="shared" si="6"/>
        <v>木</v>
      </c>
      <c r="F82" s="146">
        <v>73310</v>
      </c>
      <c r="G82" t="str">
        <f t="shared" si="7"/>
        <v>金</v>
      </c>
      <c r="I82" s="146">
        <v>73311</v>
      </c>
      <c r="J82" s="152" t="str">
        <f t="shared" si="8"/>
        <v>土</v>
      </c>
      <c r="L82" s="149">
        <f t="shared" si="5"/>
        <v>2100</v>
      </c>
      <c r="M82" s="146">
        <v>73310</v>
      </c>
      <c r="N82" s="150" t="str">
        <f t="shared" si="9"/>
        <v>令和82年09月17日</v>
      </c>
    </row>
    <row r="83" spans="1:14">
      <c r="A83" s="148">
        <v>73673</v>
      </c>
      <c r="C83" s="146">
        <v>73674</v>
      </c>
      <c r="D83" t="str">
        <f t="shared" si="6"/>
        <v>金</v>
      </c>
      <c r="F83" s="146">
        <v>73675</v>
      </c>
      <c r="G83" s="152" t="str">
        <f t="shared" si="7"/>
        <v>土</v>
      </c>
      <c r="I83" s="146">
        <v>73676</v>
      </c>
      <c r="J83" s="153" t="str">
        <f t="shared" si="8"/>
        <v>日</v>
      </c>
      <c r="L83" s="149">
        <f t="shared" si="5"/>
        <v>2101</v>
      </c>
      <c r="M83" s="146">
        <v>73674</v>
      </c>
      <c r="N83" s="150" t="str">
        <f t="shared" si="9"/>
        <v>令和83年09月16日</v>
      </c>
    </row>
    <row r="84" spans="1:14">
      <c r="A84" s="148">
        <v>74038</v>
      </c>
      <c r="C84" s="146">
        <v>74039</v>
      </c>
      <c r="D84" s="152" t="str">
        <f t="shared" si="6"/>
        <v>土</v>
      </c>
      <c r="F84" s="146">
        <v>74040</v>
      </c>
      <c r="G84" s="153" t="str">
        <f t="shared" si="7"/>
        <v>日</v>
      </c>
      <c r="I84" s="146">
        <v>74041</v>
      </c>
      <c r="J84" s="154" t="str">
        <f t="shared" si="8"/>
        <v>月</v>
      </c>
      <c r="L84" s="149">
        <f t="shared" si="5"/>
        <v>2102</v>
      </c>
      <c r="M84" s="146">
        <v>74038</v>
      </c>
      <c r="N84" s="150" t="str">
        <f t="shared" si="9"/>
        <v>令和84年09月15日</v>
      </c>
    </row>
    <row r="85" spans="1:14">
      <c r="A85" s="148">
        <v>74403</v>
      </c>
      <c r="C85" s="146">
        <v>74404</v>
      </c>
      <c r="D85" s="153" t="str">
        <f t="shared" si="6"/>
        <v>日</v>
      </c>
      <c r="F85" s="146">
        <v>74405</v>
      </c>
      <c r="G85" t="str">
        <f t="shared" si="7"/>
        <v>月</v>
      </c>
      <c r="I85" s="146">
        <v>74406</v>
      </c>
      <c r="J85" t="str">
        <f t="shared" si="8"/>
        <v>火</v>
      </c>
      <c r="L85" s="149">
        <f t="shared" si="5"/>
        <v>2103</v>
      </c>
      <c r="M85" s="146">
        <v>74405</v>
      </c>
      <c r="N85" s="150" t="str">
        <f t="shared" si="9"/>
        <v>令和85年09月17日</v>
      </c>
    </row>
    <row r="86" spans="1:14">
      <c r="A86" s="148">
        <v>74769</v>
      </c>
      <c r="C86" s="146">
        <v>74770</v>
      </c>
      <c r="D86" t="str">
        <f t="shared" si="6"/>
        <v>火</v>
      </c>
      <c r="F86" s="146">
        <v>74771</v>
      </c>
      <c r="G86" t="str">
        <f t="shared" si="7"/>
        <v>水</v>
      </c>
      <c r="I86" s="146">
        <v>74772</v>
      </c>
      <c r="J86" t="str">
        <f t="shared" si="8"/>
        <v>木</v>
      </c>
      <c r="L86" s="149">
        <f t="shared" si="5"/>
        <v>2104</v>
      </c>
      <c r="M86" s="146">
        <v>74771</v>
      </c>
      <c r="N86" s="150" t="str">
        <f t="shared" si="9"/>
        <v>令和86年09月17日</v>
      </c>
    </row>
    <row r="87" spans="1:14">
      <c r="A87" s="148">
        <v>75134</v>
      </c>
      <c r="C87" s="146">
        <v>75135</v>
      </c>
      <c r="D87" t="str">
        <f t="shared" si="6"/>
        <v>水</v>
      </c>
      <c r="F87" s="146">
        <v>75136</v>
      </c>
      <c r="G87" t="str">
        <f t="shared" si="7"/>
        <v>木</v>
      </c>
      <c r="I87" s="146">
        <v>75137</v>
      </c>
      <c r="J87" t="str">
        <f t="shared" si="8"/>
        <v>金</v>
      </c>
      <c r="L87" s="149">
        <f t="shared" si="5"/>
        <v>2105</v>
      </c>
      <c r="M87" s="146">
        <v>75136</v>
      </c>
      <c r="N87" s="150" t="str">
        <f t="shared" si="9"/>
        <v>令和87年09月17日</v>
      </c>
    </row>
    <row r="88" spans="1:14">
      <c r="A88" s="148">
        <v>75499</v>
      </c>
      <c r="C88" s="146">
        <v>75500</v>
      </c>
      <c r="D88" t="str">
        <f t="shared" si="6"/>
        <v>木</v>
      </c>
      <c r="F88" s="146">
        <v>75501</v>
      </c>
      <c r="G88" t="str">
        <f t="shared" si="7"/>
        <v>金</v>
      </c>
      <c r="I88" s="146">
        <v>75502</v>
      </c>
      <c r="J88" s="152" t="str">
        <f t="shared" si="8"/>
        <v>土</v>
      </c>
      <c r="L88" s="149">
        <f t="shared" si="5"/>
        <v>2106</v>
      </c>
      <c r="M88" s="146">
        <v>75501</v>
      </c>
      <c r="N88" s="150" t="str">
        <f t="shared" si="9"/>
        <v>令和88年09月17日</v>
      </c>
    </row>
    <row r="89" spans="1:14">
      <c r="A89" s="148">
        <v>75864</v>
      </c>
      <c r="C89" s="146">
        <v>75865</v>
      </c>
      <c r="D89" t="str">
        <f t="shared" si="6"/>
        <v>金</v>
      </c>
      <c r="F89" s="146">
        <v>75866</v>
      </c>
      <c r="G89" s="152" t="str">
        <f t="shared" si="7"/>
        <v>土</v>
      </c>
      <c r="I89" s="146">
        <v>75867</v>
      </c>
      <c r="J89" s="153" t="str">
        <f t="shared" si="8"/>
        <v>日</v>
      </c>
      <c r="L89" s="149">
        <f t="shared" si="5"/>
        <v>2107</v>
      </c>
      <c r="M89" s="146">
        <v>75865</v>
      </c>
      <c r="N89" s="150" t="str">
        <f t="shared" si="9"/>
        <v>令和89年09月16日</v>
      </c>
    </row>
    <row r="90" spans="1:14">
      <c r="A90" s="148">
        <v>76230</v>
      </c>
      <c r="C90" s="146">
        <v>76231</v>
      </c>
      <c r="D90" s="153" t="str">
        <f t="shared" si="6"/>
        <v>日</v>
      </c>
      <c r="F90" s="146">
        <v>76232</v>
      </c>
      <c r="G90" t="str">
        <f t="shared" si="7"/>
        <v>月</v>
      </c>
      <c r="I90" s="146">
        <v>76233</v>
      </c>
      <c r="J90" t="str">
        <f t="shared" si="8"/>
        <v>火</v>
      </c>
      <c r="L90" s="149">
        <f t="shared" si="5"/>
        <v>2108</v>
      </c>
      <c r="M90" s="146">
        <v>76232</v>
      </c>
      <c r="N90" s="150" t="str">
        <f t="shared" si="9"/>
        <v>令和90年09月17日</v>
      </c>
    </row>
    <row r="91" spans="1:14">
      <c r="A91" s="148">
        <v>76595</v>
      </c>
      <c r="C91" s="146">
        <v>76596</v>
      </c>
      <c r="D91" t="str">
        <f t="shared" si="6"/>
        <v>月</v>
      </c>
      <c r="F91" s="146">
        <v>76597</v>
      </c>
      <c r="G91" t="str">
        <f t="shared" si="7"/>
        <v>火</v>
      </c>
      <c r="I91" s="146">
        <v>76598</v>
      </c>
      <c r="J91" t="str">
        <f t="shared" si="8"/>
        <v>水</v>
      </c>
      <c r="L91" s="149">
        <f t="shared" si="5"/>
        <v>2109</v>
      </c>
      <c r="M91" s="146">
        <v>76597</v>
      </c>
      <c r="N91" s="150" t="str">
        <f t="shared" si="9"/>
        <v>令和91年09月17日</v>
      </c>
    </row>
    <row r="92" spans="1:14">
      <c r="A92" s="148">
        <v>76960</v>
      </c>
      <c r="C92" s="146">
        <v>76961</v>
      </c>
      <c r="D92" t="str">
        <f t="shared" si="6"/>
        <v>火</v>
      </c>
      <c r="F92" s="146">
        <v>76962</v>
      </c>
      <c r="G92" t="str">
        <f t="shared" si="7"/>
        <v>水</v>
      </c>
      <c r="I92" s="146">
        <v>76963</v>
      </c>
      <c r="J92" t="str">
        <f t="shared" si="8"/>
        <v>木</v>
      </c>
      <c r="L92" s="149">
        <f t="shared" si="5"/>
        <v>2110</v>
      </c>
      <c r="M92" s="146">
        <v>76962</v>
      </c>
      <c r="N92" s="150" t="str">
        <f t="shared" si="9"/>
        <v>令和92年09月17日</v>
      </c>
    </row>
    <row r="93" spans="1:14">
      <c r="A93" s="148">
        <v>77325</v>
      </c>
      <c r="C93" s="146">
        <v>77326</v>
      </c>
      <c r="D93" t="str">
        <f t="shared" si="6"/>
        <v>水</v>
      </c>
      <c r="F93" s="146">
        <v>77327</v>
      </c>
      <c r="G93" t="str">
        <f t="shared" si="7"/>
        <v>木</v>
      </c>
      <c r="I93" s="146">
        <v>77328</v>
      </c>
      <c r="J93" t="str">
        <f t="shared" si="8"/>
        <v>金</v>
      </c>
      <c r="L93" s="149">
        <f t="shared" si="5"/>
        <v>2111</v>
      </c>
      <c r="M93" s="146">
        <v>77327</v>
      </c>
      <c r="N93" s="150" t="str">
        <f t="shared" si="9"/>
        <v>令和93年09月17日</v>
      </c>
    </row>
    <row r="94" spans="1:14">
      <c r="A94" s="148">
        <v>77691</v>
      </c>
      <c r="C94" s="146">
        <v>77692</v>
      </c>
      <c r="D94" t="str">
        <f t="shared" si="6"/>
        <v>金</v>
      </c>
      <c r="F94" s="146">
        <v>77693</v>
      </c>
      <c r="G94" s="152" t="str">
        <f t="shared" si="7"/>
        <v>土</v>
      </c>
      <c r="I94" s="146">
        <v>77694</v>
      </c>
      <c r="J94" s="153" t="str">
        <f t="shared" si="8"/>
        <v>日</v>
      </c>
      <c r="L94" s="149">
        <f t="shared" si="5"/>
        <v>2112</v>
      </c>
      <c r="M94" s="146">
        <v>77692</v>
      </c>
      <c r="N94" s="150" t="str">
        <f t="shared" si="9"/>
        <v>令和94年09月16日</v>
      </c>
    </row>
    <row r="95" spans="1:14">
      <c r="A95" s="148">
        <v>78056</v>
      </c>
      <c r="C95" s="146">
        <v>78057</v>
      </c>
      <c r="D95" s="152" t="str">
        <f t="shared" si="6"/>
        <v>土</v>
      </c>
      <c r="F95" s="146">
        <v>78058</v>
      </c>
      <c r="G95" s="153" t="str">
        <f t="shared" si="7"/>
        <v>日</v>
      </c>
      <c r="I95" s="146">
        <v>78059</v>
      </c>
      <c r="J95" s="154" t="str">
        <f t="shared" si="8"/>
        <v>月</v>
      </c>
      <c r="L95" s="149">
        <f t="shared" si="5"/>
        <v>2113</v>
      </c>
      <c r="M95" s="146">
        <v>78056</v>
      </c>
      <c r="N95" s="150" t="str">
        <f t="shared" si="9"/>
        <v>令和95年09月15日</v>
      </c>
    </row>
    <row r="96" spans="1:14">
      <c r="A96" s="148">
        <v>78421</v>
      </c>
      <c r="C96" s="146">
        <v>78422</v>
      </c>
      <c r="D96" s="153" t="str">
        <f t="shared" si="6"/>
        <v>日</v>
      </c>
      <c r="F96" s="146">
        <v>78423</v>
      </c>
      <c r="G96" t="str">
        <f t="shared" si="7"/>
        <v>月</v>
      </c>
      <c r="I96" s="146">
        <v>78424</v>
      </c>
      <c r="J96" t="str">
        <f t="shared" si="8"/>
        <v>火</v>
      </c>
      <c r="L96" s="149">
        <f t="shared" si="5"/>
        <v>2114</v>
      </c>
      <c r="M96" s="146">
        <v>78423</v>
      </c>
      <c r="N96" s="150" t="str">
        <f t="shared" si="9"/>
        <v>令和96年09月17日</v>
      </c>
    </row>
    <row r="97" spans="1:14">
      <c r="A97" s="148">
        <v>78786</v>
      </c>
      <c r="C97" s="146">
        <v>78787</v>
      </c>
      <c r="D97" t="str">
        <f t="shared" si="6"/>
        <v>月</v>
      </c>
      <c r="F97" s="146">
        <v>78788</v>
      </c>
      <c r="G97" t="str">
        <f t="shared" si="7"/>
        <v>火</v>
      </c>
      <c r="I97" s="146">
        <v>78789</v>
      </c>
      <c r="J97" t="str">
        <f t="shared" si="8"/>
        <v>水</v>
      </c>
      <c r="L97" s="149">
        <f t="shared" si="5"/>
        <v>2115</v>
      </c>
      <c r="M97" s="146">
        <v>78788</v>
      </c>
      <c r="N97" s="150" t="str">
        <f t="shared" si="9"/>
        <v>令和97年09月17日</v>
      </c>
    </row>
    <row r="98" spans="1:14">
      <c r="A98" s="148">
        <v>79152</v>
      </c>
      <c r="C98" s="146">
        <v>79153</v>
      </c>
      <c r="D98" t="str">
        <f t="shared" si="6"/>
        <v>水</v>
      </c>
      <c r="F98" s="146">
        <v>79154</v>
      </c>
      <c r="G98" t="str">
        <f t="shared" si="7"/>
        <v>木</v>
      </c>
      <c r="I98" s="146">
        <v>79155</v>
      </c>
      <c r="J98" t="str">
        <f t="shared" si="8"/>
        <v>金</v>
      </c>
      <c r="L98" s="149">
        <f t="shared" si="5"/>
        <v>2116</v>
      </c>
      <c r="M98" s="146">
        <v>79154</v>
      </c>
      <c r="N98" s="150" t="str">
        <f t="shared" si="9"/>
        <v>令和98年09月17日</v>
      </c>
    </row>
    <row r="99" spans="1:14">
      <c r="A99" s="148">
        <v>79517</v>
      </c>
      <c r="C99" s="146">
        <v>79518</v>
      </c>
      <c r="D99" t="str">
        <f t="shared" si="6"/>
        <v>木</v>
      </c>
      <c r="F99" s="146">
        <v>79519</v>
      </c>
      <c r="G99" t="str">
        <f t="shared" si="7"/>
        <v>金</v>
      </c>
      <c r="I99" s="146">
        <v>79520</v>
      </c>
      <c r="J99" s="152" t="str">
        <f t="shared" si="8"/>
        <v>土</v>
      </c>
      <c r="L99" s="149">
        <f t="shared" si="5"/>
        <v>2117</v>
      </c>
      <c r="M99" s="146">
        <v>79519</v>
      </c>
      <c r="N99" s="150" t="str">
        <f t="shared" si="9"/>
        <v>令和99年09月17日</v>
      </c>
    </row>
  </sheetData>
  <phoneticPr fontId="2"/>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W103"/>
  <sheetViews>
    <sheetView workbookViewId="0">
      <selection activeCell="G54" sqref="G54:H55"/>
    </sheetView>
  </sheetViews>
  <sheetFormatPr defaultRowHeight="13.2"/>
  <cols>
    <col min="1" max="2" width="5.77734375" customWidth="1"/>
    <col min="3" max="3" width="5.77734375" style="45" customWidth="1"/>
    <col min="4" max="4" width="1.21875" customWidth="1"/>
    <col min="5" max="17" width="3.6640625" customWidth="1"/>
    <col min="18" max="18" width="1.21875" customWidth="1"/>
    <col min="19" max="19" width="3.77734375" customWidth="1"/>
    <col min="20" max="20" width="1.21875" customWidth="1"/>
    <col min="22" max="22" width="13" customWidth="1"/>
  </cols>
  <sheetData>
    <row r="2" spans="1:23">
      <c r="A2" s="480" t="s">
        <v>1065</v>
      </c>
      <c r="B2" s="480"/>
      <c r="C2" s="480"/>
      <c r="M2" s="189"/>
      <c r="N2" s="189"/>
      <c r="O2" s="189"/>
      <c r="P2" s="189"/>
      <c r="Q2" s="189"/>
      <c r="R2" s="189"/>
      <c r="S2" s="189"/>
      <c r="T2" s="189"/>
    </row>
    <row r="3" spans="1:23">
      <c r="A3" s="147" t="s">
        <v>1066</v>
      </c>
      <c r="B3" s="147" t="s">
        <v>1067</v>
      </c>
      <c r="C3" s="201" t="s">
        <v>80</v>
      </c>
      <c r="E3" s="191" t="s">
        <v>1068</v>
      </c>
      <c r="F3" s="198" t="s">
        <v>1069</v>
      </c>
      <c r="G3" s="198" t="s">
        <v>1070</v>
      </c>
      <c r="H3" s="198" t="s">
        <v>1071</v>
      </c>
      <c r="I3" s="198" t="s">
        <v>1063</v>
      </c>
      <c r="J3" s="198" t="s">
        <v>1072</v>
      </c>
      <c r="K3" s="198" t="s">
        <v>1064</v>
      </c>
      <c r="L3" s="198" t="s">
        <v>1073</v>
      </c>
      <c r="M3" s="198" t="s">
        <v>1074</v>
      </c>
      <c r="N3" s="198" t="s">
        <v>1075</v>
      </c>
      <c r="O3" s="198">
        <v>10</v>
      </c>
      <c r="P3" s="198">
        <v>11</v>
      </c>
      <c r="Q3" s="198">
        <v>12</v>
      </c>
      <c r="R3" s="192"/>
      <c r="S3" s="192" t="s">
        <v>1070</v>
      </c>
      <c r="T3" s="189"/>
      <c r="U3" t="s">
        <v>1076</v>
      </c>
      <c r="V3" s="188" t="str">
        <f>IF(DAY(DATE(VALUE(入力画面!$I$22)+1925,3,0))=29,"うるう年","うるう年でない")</f>
        <v>うるう年でない</v>
      </c>
    </row>
    <row r="4" spans="1:23">
      <c r="A4" s="200" t="s">
        <v>1069</v>
      </c>
      <c r="B4" s="200" t="s">
        <v>1069</v>
      </c>
      <c r="C4" s="190" t="s">
        <v>1077</v>
      </c>
      <c r="M4" s="189"/>
      <c r="N4" s="189"/>
      <c r="O4" s="189"/>
      <c r="P4" s="189"/>
      <c r="Q4" s="189"/>
      <c r="R4" s="189"/>
      <c r="S4" s="189"/>
      <c r="T4" s="189"/>
      <c r="U4" t="s">
        <v>1078</v>
      </c>
      <c r="V4" s="188" t="str">
        <f>IF(DAY(DATE(VALUE(入力画面!$I$22)+1988,3,0))=29,"うるう年","うるう年でない")</f>
        <v>うるう年</v>
      </c>
    </row>
    <row r="5" spans="1:23">
      <c r="A5" s="200" t="s">
        <v>1070</v>
      </c>
      <c r="B5" s="200" t="s">
        <v>1070</v>
      </c>
      <c r="C5" s="190" t="s">
        <v>1079</v>
      </c>
      <c r="E5" s="191" t="s">
        <v>1012</v>
      </c>
      <c r="F5" s="198" t="s">
        <v>1069</v>
      </c>
      <c r="G5" s="198" t="s">
        <v>1069</v>
      </c>
      <c r="H5" s="192" t="s">
        <v>1069</v>
      </c>
      <c r="I5" s="199" t="s">
        <v>1069</v>
      </c>
      <c r="J5" s="192" t="s">
        <v>1069</v>
      </c>
      <c r="K5" s="192" t="s">
        <v>1069</v>
      </c>
      <c r="L5" s="192" t="s">
        <v>1069</v>
      </c>
      <c r="M5" s="192" t="s">
        <v>1069</v>
      </c>
      <c r="N5" s="192" t="s">
        <v>1069</v>
      </c>
      <c r="O5" s="192" t="s">
        <v>1069</v>
      </c>
      <c r="P5" s="192" t="s">
        <v>1069</v>
      </c>
      <c r="Q5" s="192" t="s">
        <v>1069</v>
      </c>
      <c r="R5" s="192"/>
      <c r="S5" s="198" t="s">
        <v>1069</v>
      </c>
      <c r="U5" s="192" t="s">
        <v>1189</v>
      </c>
      <c r="V5" s="188" t="str">
        <f>IF(DAY(DATE(VALUE(入力画面!$I$22)+2018,3,0))=29,"うるう年","うるう年でない")</f>
        <v>うるう年でない</v>
      </c>
    </row>
    <row r="6" spans="1:23">
      <c r="A6" s="200" t="s">
        <v>1071</v>
      </c>
      <c r="B6" s="200" t="s">
        <v>1071</v>
      </c>
      <c r="C6" s="190" t="s">
        <v>1071</v>
      </c>
      <c r="E6" s="45"/>
      <c r="F6" s="198" t="s">
        <v>1070</v>
      </c>
      <c r="G6" s="198" t="s">
        <v>1070</v>
      </c>
      <c r="H6" s="192" t="s">
        <v>1070</v>
      </c>
      <c r="I6" s="199" t="s">
        <v>1070</v>
      </c>
      <c r="J6" s="192" t="s">
        <v>1070</v>
      </c>
      <c r="K6" s="192" t="s">
        <v>1070</v>
      </c>
      <c r="L6" s="192" t="s">
        <v>1070</v>
      </c>
      <c r="M6" s="192" t="s">
        <v>1070</v>
      </c>
      <c r="N6" s="192" t="s">
        <v>1070</v>
      </c>
      <c r="O6" s="192" t="s">
        <v>1070</v>
      </c>
      <c r="P6" s="192" t="s">
        <v>1070</v>
      </c>
      <c r="Q6" s="192" t="s">
        <v>1070</v>
      </c>
      <c r="R6" s="192"/>
      <c r="S6" s="198" t="s">
        <v>1070</v>
      </c>
      <c r="U6" s="188" t="str">
        <f ca="1">IF(OR(AND($H$22="H",$K$22="02",日付!V4="うるう年"),AND($H$22="S",$K$22="02",日付!V3="うるう年")),INDIRECT("日２９"),IF($K$22="02",INDIRECT("日２８"),IF(OR($K$22="04",$K$22="06",$K$22="09",$K$22="11"),INDIRECT("日３０"),INDIRECT("日３１"))))</f>
        <v>02</v>
      </c>
      <c r="V6" t="s">
        <v>1188</v>
      </c>
      <c r="W6" t="s">
        <v>1187</v>
      </c>
    </row>
    <row r="7" spans="1:23">
      <c r="A7" s="200" t="s">
        <v>1063</v>
      </c>
      <c r="B7" s="200" t="s">
        <v>1063</v>
      </c>
      <c r="C7" s="190" t="s">
        <v>1063</v>
      </c>
      <c r="E7" s="45"/>
      <c r="F7" s="198" t="s">
        <v>1071</v>
      </c>
      <c r="G7" s="198" t="s">
        <v>1071</v>
      </c>
      <c r="H7" s="192" t="s">
        <v>1071</v>
      </c>
      <c r="I7" s="199" t="s">
        <v>1071</v>
      </c>
      <c r="J7" s="192" t="s">
        <v>1071</v>
      </c>
      <c r="K7" s="192" t="s">
        <v>1071</v>
      </c>
      <c r="L7" s="192" t="s">
        <v>1071</v>
      </c>
      <c r="M7" s="192" t="s">
        <v>1071</v>
      </c>
      <c r="N7" s="192" t="s">
        <v>1071</v>
      </c>
      <c r="O7" s="192" t="s">
        <v>1071</v>
      </c>
      <c r="P7" s="192" t="s">
        <v>1071</v>
      </c>
      <c r="Q7" s="192" t="s">
        <v>1071</v>
      </c>
      <c r="R7" s="192"/>
      <c r="S7" s="198" t="s">
        <v>1071</v>
      </c>
      <c r="U7" s="192"/>
    </row>
    <row r="8" spans="1:23">
      <c r="A8" s="200" t="s">
        <v>1072</v>
      </c>
      <c r="B8" s="200" t="s">
        <v>1072</v>
      </c>
      <c r="C8" s="190" t="s">
        <v>1072</v>
      </c>
      <c r="E8" s="45"/>
      <c r="F8" s="198" t="s">
        <v>1063</v>
      </c>
      <c r="G8" s="198" t="s">
        <v>1063</v>
      </c>
      <c r="H8" s="192" t="s">
        <v>1063</v>
      </c>
      <c r="I8" s="199" t="s">
        <v>1063</v>
      </c>
      <c r="J8" s="192" t="s">
        <v>1063</v>
      </c>
      <c r="K8" s="192" t="s">
        <v>1063</v>
      </c>
      <c r="L8" s="192" t="s">
        <v>1063</v>
      </c>
      <c r="M8" s="192" t="s">
        <v>1063</v>
      </c>
      <c r="N8" s="192" t="s">
        <v>1063</v>
      </c>
      <c r="O8" s="192" t="s">
        <v>1063</v>
      </c>
      <c r="P8" s="192" t="s">
        <v>1063</v>
      </c>
      <c r="Q8" s="192" t="s">
        <v>1063</v>
      </c>
      <c r="R8" s="192"/>
      <c r="S8" s="198" t="s">
        <v>1063</v>
      </c>
    </row>
    <row r="9" spans="1:23">
      <c r="A9" s="200" t="s">
        <v>1064</v>
      </c>
      <c r="B9" s="200" t="s">
        <v>1064</v>
      </c>
      <c r="C9" s="190" t="s">
        <v>1064</v>
      </c>
      <c r="E9" s="45"/>
      <c r="F9" s="198" t="s">
        <v>1072</v>
      </c>
      <c r="G9" s="198" t="s">
        <v>1072</v>
      </c>
      <c r="H9" s="192" t="s">
        <v>1072</v>
      </c>
      <c r="I9" s="199" t="s">
        <v>1072</v>
      </c>
      <c r="J9" s="192" t="s">
        <v>1072</v>
      </c>
      <c r="K9" s="192" t="s">
        <v>1072</v>
      </c>
      <c r="L9" s="192" t="s">
        <v>1072</v>
      </c>
      <c r="M9" s="192" t="s">
        <v>1072</v>
      </c>
      <c r="N9" s="192" t="s">
        <v>1072</v>
      </c>
      <c r="O9" s="192" t="s">
        <v>1072</v>
      </c>
      <c r="P9" s="192" t="s">
        <v>1072</v>
      </c>
      <c r="Q9" s="192" t="s">
        <v>1072</v>
      </c>
      <c r="R9" s="192"/>
      <c r="S9" s="198" t="s">
        <v>1072</v>
      </c>
    </row>
    <row r="10" spans="1:23">
      <c r="A10" s="200" t="s">
        <v>1073</v>
      </c>
      <c r="B10" s="200" t="s">
        <v>1073</v>
      </c>
      <c r="C10" s="190" t="s">
        <v>1073</v>
      </c>
      <c r="E10" s="45"/>
      <c r="F10" s="198" t="s">
        <v>1064</v>
      </c>
      <c r="G10" s="198" t="s">
        <v>1064</v>
      </c>
      <c r="H10" s="192" t="s">
        <v>1064</v>
      </c>
      <c r="I10" s="199" t="s">
        <v>1064</v>
      </c>
      <c r="J10" s="192" t="s">
        <v>1064</v>
      </c>
      <c r="K10" s="192" t="s">
        <v>1064</v>
      </c>
      <c r="L10" s="192" t="s">
        <v>1064</v>
      </c>
      <c r="M10" s="192" t="s">
        <v>1064</v>
      </c>
      <c r="N10" s="192" t="s">
        <v>1064</v>
      </c>
      <c r="O10" s="192" t="s">
        <v>1064</v>
      </c>
      <c r="P10" s="192" t="s">
        <v>1064</v>
      </c>
      <c r="Q10" s="192" t="s">
        <v>1064</v>
      </c>
      <c r="R10" s="192"/>
      <c r="S10" s="198" t="s">
        <v>1064</v>
      </c>
    </row>
    <row r="11" spans="1:23">
      <c r="A11" s="200" t="s">
        <v>1074</v>
      </c>
      <c r="B11" s="200" t="s">
        <v>1074</v>
      </c>
      <c r="C11" s="190" t="s">
        <v>1074</v>
      </c>
      <c r="D11" s="189"/>
      <c r="E11" s="192"/>
      <c r="F11" s="198" t="s">
        <v>1073</v>
      </c>
      <c r="G11" s="198" t="s">
        <v>1073</v>
      </c>
      <c r="H11" s="192" t="s">
        <v>1073</v>
      </c>
      <c r="I11" s="199" t="s">
        <v>1073</v>
      </c>
      <c r="J11" s="192" t="s">
        <v>1073</v>
      </c>
      <c r="K11" s="192" t="s">
        <v>1073</v>
      </c>
      <c r="L11" s="192" t="s">
        <v>1073</v>
      </c>
      <c r="M11" s="192" t="s">
        <v>1073</v>
      </c>
      <c r="N11" s="192" t="s">
        <v>1073</v>
      </c>
      <c r="O11" s="192" t="s">
        <v>1073</v>
      </c>
      <c r="P11" s="192" t="s">
        <v>1073</v>
      </c>
      <c r="Q11" s="192" t="s">
        <v>1073</v>
      </c>
      <c r="R11" s="192"/>
      <c r="S11" s="198" t="s">
        <v>1073</v>
      </c>
      <c r="T11" s="189"/>
    </row>
    <row r="12" spans="1:23">
      <c r="A12" s="200" t="s">
        <v>1075</v>
      </c>
      <c r="B12" s="200" t="s">
        <v>1075</v>
      </c>
      <c r="C12" s="190" t="s">
        <v>1075</v>
      </c>
      <c r="D12" s="189"/>
      <c r="E12" s="192"/>
      <c r="F12" s="198" t="s">
        <v>1074</v>
      </c>
      <c r="G12" s="198" t="s">
        <v>1074</v>
      </c>
      <c r="H12" s="192" t="s">
        <v>1074</v>
      </c>
      <c r="I12" s="199" t="s">
        <v>1074</v>
      </c>
      <c r="J12" s="192" t="s">
        <v>1074</v>
      </c>
      <c r="K12" s="192" t="s">
        <v>1074</v>
      </c>
      <c r="L12" s="192" t="s">
        <v>1074</v>
      </c>
      <c r="M12" s="192" t="s">
        <v>1074</v>
      </c>
      <c r="N12" s="192" t="s">
        <v>1074</v>
      </c>
      <c r="O12" s="192" t="s">
        <v>1074</v>
      </c>
      <c r="P12" s="192" t="s">
        <v>1074</v>
      </c>
      <c r="Q12" s="192" t="s">
        <v>1074</v>
      </c>
      <c r="R12" s="192"/>
      <c r="S12" s="198" t="s">
        <v>1074</v>
      </c>
      <c r="T12" s="189"/>
      <c r="U12" s="189"/>
    </row>
    <row r="13" spans="1:23">
      <c r="A13" s="200">
        <v>10</v>
      </c>
      <c r="B13" s="200">
        <v>10</v>
      </c>
      <c r="C13" s="190" t="s">
        <v>1080</v>
      </c>
      <c r="D13" s="189"/>
      <c r="E13" s="192"/>
      <c r="F13" s="198" t="s">
        <v>1075</v>
      </c>
      <c r="G13" s="198" t="s">
        <v>1075</v>
      </c>
      <c r="H13" s="192" t="s">
        <v>1075</v>
      </c>
      <c r="I13" s="199" t="s">
        <v>1075</v>
      </c>
      <c r="J13" s="192" t="s">
        <v>1075</v>
      </c>
      <c r="K13" s="192" t="s">
        <v>1075</v>
      </c>
      <c r="L13" s="192" t="s">
        <v>1075</v>
      </c>
      <c r="M13" s="192" t="s">
        <v>1075</v>
      </c>
      <c r="N13" s="192" t="s">
        <v>1075</v>
      </c>
      <c r="O13" s="192" t="s">
        <v>1075</v>
      </c>
      <c r="P13" s="192" t="s">
        <v>1075</v>
      </c>
      <c r="Q13" s="192" t="s">
        <v>1075</v>
      </c>
      <c r="R13" s="192"/>
      <c r="S13" s="198" t="s">
        <v>1075</v>
      </c>
      <c r="T13" s="189"/>
    </row>
    <row r="14" spans="1:23">
      <c r="A14" s="200">
        <v>11</v>
      </c>
      <c r="B14" s="200">
        <v>11</v>
      </c>
      <c r="C14" s="190" t="s">
        <v>1081</v>
      </c>
      <c r="D14" s="189"/>
      <c r="E14" s="192"/>
      <c r="F14" s="198">
        <v>10</v>
      </c>
      <c r="G14" s="198">
        <v>10</v>
      </c>
      <c r="H14" s="192">
        <v>10</v>
      </c>
      <c r="I14" s="199">
        <v>10</v>
      </c>
      <c r="J14" s="192">
        <v>10</v>
      </c>
      <c r="K14" s="192">
        <v>10</v>
      </c>
      <c r="L14" s="192">
        <v>10</v>
      </c>
      <c r="M14" s="192">
        <v>10</v>
      </c>
      <c r="N14" s="192">
        <v>10</v>
      </c>
      <c r="O14" s="192">
        <v>10</v>
      </c>
      <c r="P14" s="192">
        <v>10</v>
      </c>
      <c r="Q14" s="192">
        <v>10</v>
      </c>
      <c r="R14" s="192"/>
      <c r="S14" s="198">
        <v>10</v>
      </c>
      <c r="T14" s="189"/>
    </row>
    <row r="15" spans="1:23">
      <c r="A15" s="200">
        <v>12</v>
      </c>
      <c r="B15" s="200">
        <v>12</v>
      </c>
      <c r="C15" s="190" t="s">
        <v>1082</v>
      </c>
      <c r="D15" s="189"/>
      <c r="E15" s="192"/>
      <c r="F15" s="198">
        <v>11</v>
      </c>
      <c r="G15" s="198">
        <v>11</v>
      </c>
      <c r="H15" s="192">
        <v>11</v>
      </c>
      <c r="I15" s="199">
        <v>11</v>
      </c>
      <c r="J15" s="192">
        <v>11</v>
      </c>
      <c r="K15" s="192">
        <v>11</v>
      </c>
      <c r="L15" s="192">
        <v>11</v>
      </c>
      <c r="M15" s="192">
        <v>11</v>
      </c>
      <c r="N15" s="192">
        <v>11</v>
      </c>
      <c r="O15" s="192">
        <v>11</v>
      </c>
      <c r="P15" s="192">
        <v>11</v>
      </c>
      <c r="Q15" s="192">
        <v>11</v>
      </c>
      <c r="R15" s="192"/>
      <c r="S15" s="198">
        <v>11</v>
      </c>
      <c r="T15" s="189"/>
    </row>
    <row r="16" spans="1:23">
      <c r="A16" s="200">
        <v>13</v>
      </c>
      <c r="B16" s="200">
        <v>13</v>
      </c>
      <c r="C16" s="190" t="s">
        <v>1083</v>
      </c>
      <c r="D16" s="189"/>
      <c r="E16" s="192"/>
      <c r="F16" s="198">
        <v>12</v>
      </c>
      <c r="G16" s="198">
        <v>12</v>
      </c>
      <c r="H16" s="192">
        <v>12</v>
      </c>
      <c r="I16" s="199">
        <v>12</v>
      </c>
      <c r="J16" s="192">
        <v>12</v>
      </c>
      <c r="K16" s="192">
        <v>12</v>
      </c>
      <c r="L16" s="192">
        <v>12</v>
      </c>
      <c r="M16" s="192">
        <v>12</v>
      </c>
      <c r="N16" s="192">
        <v>12</v>
      </c>
      <c r="O16" s="192">
        <v>12</v>
      </c>
      <c r="P16" s="192">
        <v>12</v>
      </c>
      <c r="Q16" s="192">
        <v>12</v>
      </c>
      <c r="R16" s="192"/>
      <c r="S16" s="198">
        <v>12</v>
      </c>
      <c r="T16" s="189"/>
    </row>
    <row r="17" spans="1:20">
      <c r="A17" s="200">
        <v>14</v>
      </c>
      <c r="B17" s="200">
        <v>14</v>
      </c>
      <c r="C17" s="190" t="s">
        <v>1084</v>
      </c>
      <c r="D17" s="189"/>
      <c r="E17" s="192"/>
      <c r="F17" s="198">
        <v>13</v>
      </c>
      <c r="G17" s="198">
        <v>13</v>
      </c>
      <c r="H17" s="192">
        <v>13</v>
      </c>
      <c r="I17" s="199">
        <v>13</v>
      </c>
      <c r="J17" s="192">
        <v>13</v>
      </c>
      <c r="K17" s="192">
        <v>13</v>
      </c>
      <c r="L17" s="192">
        <v>13</v>
      </c>
      <c r="M17" s="192">
        <v>13</v>
      </c>
      <c r="N17" s="192">
        <v>13</v>
      </c>
      <c r="O17" s="192">
        <v>13</v>
      </c>
      <c r="P17" s="192">
        <v>13</v>
      </c>
      <c r="Q17" s="192">
        <v>13</v>
      </c>
      <c r="R17" s="192"/>
      <c r="S17" s="198">
        <v>13</v>
      </c>
      <c r="T17" s="189"/>
    </row>
    <row r="18" spans="1:20">
      <c r="A18" s="200">
        <v>15</v>
      </c>
      <c r="B18" s="200">
        <v>15</v>
      </c>
      <c r="C18" s="190" t="s">
        <v>1085</v>
      </c>
      <c r="D18" s="189"/>
      <c r="E18" s="192"/>
      <c r="F18" s="198">
        <v>14</v>
      </c>
      <c r="G18" s="198">
        <v>14</v>
      </c>
      <c r="H18" s="192">
        <v>14</v>
      </c>
      <c r="I18" s="199">
        <v>14</v>
      </c>
      <c r="J18" s="192">
        <v>14</v>
      </c>
      <c r="K18" s="192">
        <v>14</v>
      </c>
      <c r="L18" s="192">
        <v>14</v>
      </c>
      <c r="M18" s="192">
        <v>14</v>
      </c>
      <c r="N18" s="192">
        <v>14</v>
      </c>
      <c r="O18" s="192">
        <v>14</v>
      </c>
      <c r="P18" s="192">
        <v>14</v>
      </c>
      <c r="Q18" s="192">
        <v>14</v>
      </c>
      <c r="R18" s="192"/>
      <c r="S18" s="198">
        <v>14</v>
      </c>
      <c r="T18" s="189"/>
    </row>
    <row r="19" spans="1:20">
      <c r="A19" s="200">
        <v>16</v>
      </c>
      <c r="B19" s="200">
        <v>16</v>
      </c>
      <c r="C19" s="190" t="s">
        <v>1086</v>
      </c>
      <c r="D19" s="189"/>
      <c r="E19" s="192"/>
      <c r="F19" s="198">
        <v>15</v>
      </c>
      <c r="G19" s="198">
        <v>15</v>
      </c>
      <c r="H19" s="192">
        <v>15</v>
      </c>
      <c r="I19" s="199">
        <v>15</v>
      </c>
      <c r="J19" s="192">
        <v>15</v>
      </c>
      <c r="K19" s="192">
        <v>15</v>
      </c>
      <c r="L19" s="192">
        <v>15</v>
      </c>
      <c r="M19" s="192">
        <v>15</v>
      </c>
      <c r="N19" s="192">
        <v>15</v>
      </c>
      <c r="O19" s="192">
        <v>15</v>
      </c>
      <c r="P19" s="192">
        <v>15</v>
      </c>
      <c r="Q19" s="192">
        <v>15</v>
      </c>
      <c r="R19" s="192"/>
      <c r="S19" s="198">
        <v>15</v>
      </c>
      <c r="T19" s="189"/>
    </row>
    <row r="20" spans="1:20">
      <c r="A20" s="200">
        <v>17</v>
      </c>
      <c r="B20" s="200">
        <v>17</v>
      </c>
      <c r="C20" s="190" t="s">
        <v>1087</v>
      </c>
      <c r="D20" s="189"/>
      <c r="E20" s="192"/>
      <c r="F20" s="198">
        <v>16</v>
      </c>
      <c r="G20" s="198">
        <v>16</v>
      </c>
      <c r="H20" s="192">
        <v>16</v>
      </c>
      <c r="I20" s="199">
        <v>16</v>
      </c>
      <c r="J20" s="192">
        <v>16</v>
      </c>
      <c r="K20" s="192">
        <v>16</v>
      </c>
      <c r="L20" s="192">
        <v>16</v>
      </c>
      <c r="M20" s="192">
        <v>16</v>
      </c>
      <c r="N20" s="192">
        <v>16</v>
      </c>
      <c r="O20" s="192">
        <v>16</v>
      </c>
      <c r="P20" s="192">
        <v>16</v>
      </c>
      <c r="Q20" s="192">
        <v>16</v>
      </c>
      <c r="R20" s="192"/>
      <c r="S20" s="198">
        <v>16</v>
      </c>
      <c r="T20" s="189"/>
    </row>
    <row r="21" spans="1:20">
      <c r="A21" s="200">
        <v>18</v>
      </c>
      <c r="B21" s="200">
        <v>18</v>
      </c>
      <c r="C21" s="190" t="s">
        <v>1088</v>
      </c>
      <c r="D21" s="189"/>
      <c r="E21" s="192"/>
      <c r="F21" s="198">
        <v>17</v>
      </c>
      <c r="G21" s="198">
        <v>17</v>
      </c>
      <c r="H21" s="192">
        <v>17</v>
      </c>
      <c r="I21" s="199">
        <v>17</v>
      </c>
      <c r="J21" s="192">
        <v>17</v>
      </c>
      <c r="K21" s="192">
        <v>17</v>
      </c>
      <c r="L21" s="192">
        <v>17</v>
      </c>
      <c r="M21" s="192">
        <v>17</v>
      </c>
      <c r="N21" s="192">
        <v>17</v>
      </c>
      <c r="O21" s="192">
        <v>17</v>
      </c>
      <c r="P21" s="192">
        <v>17</v>
      </c>
      <c r="Q21" s="192">
        <v>17</v>
      </c>
      <c r="R21" s="192"/>
      <c r="S21" s="198">
        <v>17</v>
      </c>
      <c r="T21" s="189"/>
    </row>
    <row r="22" spans="1:20">
      <c r="A22" s="200">
        <v>19</v>
      </c>
      <c r="B22" s="200">
        <v>19</v>
      </c>
      <c r="C22" s="190" t="s">
        <v>1089</v>
      </c>
      <c r="D22" s="189"/>
      <c r="E22" s="192"/>
      <c r="F22" s="198">
        <v>18</v>
      </c>
      <c r="G22" s="198">
        <v>18</v>
      </c>
      <c r="H22" s="192">
        <v>18</v>
      </c>
      <c r="I22" s="199">
        <v>18</v>
      </c>
      <c r="J22" s="192">
        <v>18</v>
      </c>
      <c r="K22" s="192">
        <v>18</v>
      </c>
      <c r="L22" s="192">
        <v>18</v>
      </c>
      <c r="M22" s="192">
        <v>18</v>
      </c>
      <c r="N22" s="192">
        <v>18</v>
      </c>
      <c r="O22" s="192">
        <v>18</v>
      </c>
      <c r="P22" s="192">
        <v>18</v>
      </c>
      <c r="Q22" s="192">
        <v>18</v>
      </c>
      <c r="R22" s="192"/>
      <c r="S22" s="198">
        <v>18</v>
      </c>
      <c r="T22" s="189"/>
    </row>
    <row r="23" spans="1:20">
      <c r="A23" s="200">
        <v>20</v>
      </c>
      <c r="B23" s="200">
        <v>20</v>
      </c>
      <c r="C23" s="190" t="s">
        <v>1090</v>
      </c>
      <c r="D23" s="189"/>
      <c r="E23" s="192"/>
      <c r="F23" s="198">
        <v>19</v>
      </c>
      <c r="G23" s="198">
        <v>19</v>
      </c>
      <c r="H23" s="192">
        <v>19</v>
      </c>
      <c r="I23" s="199">
        <v>19</v>
      </c>
      <c r="J23" s="192">
        <v>19</v>
      </c>
      <c r="K23" s="192">
        <v>19</v>
      </c>
      <c r="L23" s="192">
        <v>19</v>
      </c>
      <c r="M23" s="192">
        <v>19</v>
      </c>
      <c r="N23" s="192">
        <v>19</v>
      </c>
      <c r="O23" s="192">
        <v>19</v>
      </c>
      <c r="P23" s="192">
        <v>19</v>
      </c>
      <c r="Q23" s="192">
        <v>19</v>
      </c>
      <c r="R23" s="192"/>
      <c r="S23" s="198">
        <v>19</v>
      </c>
      <c r="T23" s="189"/>
    </row>
    <row r="24" spans="1:20">
      <c r="A24" s="200">
        <v>21</v>
      </c>
      <c r="B24" s="200">
        <v>21</v>
      </c>
      <c r="C24" s="190" t="s">
        <v>1091</v>
      </c>
      <c r="D24" s="189"/>
      <c r="E24" s="192"/>
      <c r="F24" s="198">
        <v>20</v>
      </c>
      <c r="G24" s="198">
        <v>20</v>
      </c>
      <c r="H24" s="192">
        <v>20</v>
      </c>
      <c r="I24" s="199">
        <v>20</v>
      </c>
      <c r="J24" s="192">
        <v>20</v>
      </c>
      <c r="K24" s="192">
        <v>20</v>
      </c>
      <c r="L24" s="192">
        <v>20</v>
      </c>
      <c r="M24" s="192">
        <v>20</v>
      </c>
      <c r="N24" s="192">
        <v>20</v>
      </c>
      <c r="O24" s="192">
        <v>20</v>
      </c>
      <c r="P24" s="192">
        <v>20</v>
      </c>
      <c r="Q24" s="192">
        <v>20</v>
      </c>
      <c r="R24" s="192"/>
      <c r="S24" s="198">
        <v>20</v>
      </c>
      <c r="T24" s="189"/>
    </row>
    <row r="25" spans="1:20">
      <c r="A25" s="200">
        <v>22</v>
      </c>
      <c r="B25" s="200">
        <v>22</v>
      </c>
      <c r="C25" s="190" t="s">
        <v>1092</v>
      </c>
      <c r="D25" s="189"/>
      <c r="E25" s="192"/>
      <c r="F25" s="198">
        <v>21</v>
      </c>
      <c r="G25" s="198">
        <v>21</v>
      </c>
      <c r="H25" s="192">
        <v>21</v>
      </c>
      <c r="I25" s="199">
        <v>21</v>
      </c>
      <c r="J25" s="192">
        <v>21</v>
      </c>
      <c r="K25" s="192">
        <v>21</v>
      </c>
      <c r="L25" s="192">
        <v>21</v>
      </c>
      <c r="M25" s="192">
        <v>21</v>
      </c>
      <c r="N25" s="192">
        <v>21</v>
      </c>
      <c r="O25" s="192">
        <v>21</v>
      </c>
      <c r="P25" s="192">
        <v>21</v>
      </c>
      <c r="Q25" s="192">
        <v>21</v>
      </c>
      <c r="R25" s="192"/>
      <c r="S25" s="198">
        <v>21</v>
      </c>
      <c r="T25" s="189"/>
    </row>
    <row r="26" spans="1:20">
      <c r="A26" s="200">
        <v>23</v>
      </c>
      <c r="B26" s="200">
        <v>23</v>
      </c>
      <c r="C26" s="190" t="s">
        <v>1093</v>
      </c>
      <c r="D26" s="189"/>
      <c r="E26" s="192"/>
      <c r="F26" s="198">
        <v>22</v>
      </c>
      <c r="G26" s="198">
        <v>22</v>
      </c>
      <c r="H26" s="192">
        <v>22</v>
      </c>
      <c r="I26" s="199">
        <v>22</v>
      </c>
      <c r="J26" s="192">
        <v>22</v>
      </c>
      <c r="K26" s="192">
        <v>22</v>
      </c>
      <c r="L26" s="192">
        <v>22</v>
      </c>
      <c r="M26" s="192">
        <v>22</v>
      </c>
      <c r="N26" s="192">
        <v>22</v>
      </c>
      <c r="O26" s="192">
        <v>22</v>
      </c>
      <c r="P26" s="192">
        <v>22</v>
      </c>
      <c r="Q26" s="192">
        <v>22</v>
      </c>
      <c r="R26" s="192"/>
      <c r="S26" s="198">
        <v>22</v>
      </c>
      <c r="T26" s="189"/>
    </row>
    <row r="27" spans="1:20">
      <c r="A27" s="200">
        <v>24</v>
      </c>
      <c r="B27" s="200">
        <v>24</v>
      </c>
      <c r="C27" s="190" t="s">
        <v>1094</v>
      </c>
      <c r="D27" s="189"/>
      <c r="E27" s="192"/>
      <c r="F27" s="198">
        <v>23</v>
      </c>
      <c r="G27" s="198">
        <v>23</v>
      </c>
      <c r="H27" s="192">
        <v>23</v>
      </c>
      <c r="I27" s="199">
        <v>23</v>
      </c>
      <c r="J27" s="192">
        <v>23</v>
      </c>
      <c r="K27" s="192">
        <v>23</v>
      </c>
      <c r="L27" s="192">
        <v>23</v>
      </c>
      <c r="M27" s="192">
        <v>23</v>
      </c>
      <c r="N27" s="192">
        <v>23</v>
      </c>
      <c r="O27" s="192">
        <v>23</v>
      </c>
      <c r="P27" s="192">
        <v>23</v>
      </c>
      <c r="Q27" s="192">
        <v>23</v>
      </c>
      <c r="R27" s="192"/>
      <c r="S27" s="198">
        <v>23</v>
      </c>
      <c r="T27" s="189"/>
    </row>
    <row r="28" spans="1:20">
      <c r="A28" s="200">
        <v>25</v>
      </c>
      <c r="B28" s="200">
        <v>25</v>
      </c>
      <c r="C28" s="190" t="s">
        <v>1095</v>
      </c>
      <c r="D28" s="189"/>
      <c r="E28" s="192"/>
      <c r="F28" s="198">
        <v>24</v>
      </c>
      <c r="G28" s="198">
        <v>24</v>
      </c>
      <c r="H28" s="192">
        <v>24</v>
      </c>
      <c r="I28" s="199">
        <v>24</v>
      </c>
      <c r="J28" s="192">
        <v>24</v>
      </c>
      <c r="K28" s="192">
        <v>24</v>
      </c>
      <c r="L28" s="192">
        <v>24</v>
      </c>
      <c r="M28" s="192">
        <v>24</v>
      </c>
      <c r="N28" s="192">
        <v>24</v>
      </c>
      <c r="O28" s="192">
        <v>24</v>
      </c>
      <c r="P28" s="192">
        <v>24</v>
      </c>
      <c r="Q28" s="192">
        <v>24</v>
      </c>
      <c r="R28" s="192"/>
      <c r="S28" s="198">
        <v>24</v>
      </c>
      <c r="T28" s="189"/>
    </row>
    <row r="29" spans="1:20">
      <c r="A29" s="200">
        <v>26</v>
      </c>
      <c r="B29" s="200">
        <v>26</v>
      </c>
      <c r="C29" s="190" t="s">
        <v>1096</v>
      </c>
      <c r="D29" s="189"/>
      <c r="E29" s="192"/>
      <c r="F29" s="198">
        <v>25</v>
      </c>
      <c r="G29" s="198">
        <v>25</v>
      </c>
      <c r="H29" s="192">
        <v>25</v>
      </c>
      <c r="I29" s="199">
        <v>25</v>
      </c>
      <c r="J29" s="192">
        <v>25</v>
      </c>
      <c r="K29" s="192">
        <v>25</v>
      </c>
      <c r="L29" s="192">
        <v>25</v>
      </c>
      <c r="M29" s="192">
        <v>25</v>
      </c>
      <c r="N29" s="192">
        <v>25</v>
      </c>
      <c r="O29" s="192">
        <v>25</v>
      </c>
      <c r="P29" s="192">
        <v>25</v>
      </c>
      <c r="Q29" s="192">
        <v>25</v>
      </c>
      <c r="R29" s="192"/>
      <c r="S29" s="198">
        <v>25</v>
      </c>
      <c r="T29" s="189"/>
    </row>
    <row r="30" spans="1:20">
      <c r="A30" s="200">
        <v>27</v>
      </c>
      <c r="B30" s="200">
        <v>27</v>
      </c>
      <c r="C30" s="190" t="s">
        <v>1097</v>
      </c>
      <c r="D30" s="189"/>
      <c r="E30" s="192"/>
      <c r="F30" s="198">
        <v>26</v>
      </c>
      <c r="G30" s="198">
        <v>26</v>
      </c>
      <c r="H30" s="192">
        <v>26</v>
      </c>
      <c r="I30" s="199">
        <v>26</v>
      </c>
      <c r="J30" s="192">
        <v>26</v>
      </c>
      <c r="K30" s="192">
        <v>26</v>
      </c>
      <c r="L30" s="192">
        <v>26</v>
      </c>
      <c r="M30" s="192">
        <v>26</v>
      </c>
      <c r="N30" s="192">
        <v>26</v>
      </c>
      <c r="O30" s="192">
        <v>26</v>
      </c>
      <c r="P30" s="192">
        <v>26</v>
      </c>
      <c r="Q30" s="192">
        <v>26</v>
      </c>
      <c r="R30" s="192"/>
      <c r="S30" s="198">
        <v>26</v>
      </c>
      <c r="T30" s="189"/>
    </row>
    <row r="31" spans="1:20">
      <c r="A31" s="200">
        <v>28</v>
      </c>
      <c r="B31" s="200">
        <v>28</v>
      </c>
      <c r="C31" s="190" t="s">
        <v>1098</v>
      </c>
      <c r="D31" s="189"/>
      <c r="E31" s="192"/>
      <c r="F31" s="198">
        <v>27</v>
      </c>
      <c r="G31" s="198">
        <v>27</v>
      </c>
      <c r="H31" s="192">
        <v>27</v>
      </c>
      <c r="I31" s="199">
        <v>27</v>
      </c>
      <c r="J31" s="192">
        <v>27</v>
      </c>
      <c r="K31" s="192">
        <v>27</v>
      </c>
      <c r="L31" s="192">
        <v>27</v>
      </c>
      <c r="M31" s="192">
        <v>27</v>
      </c>
      <c r="N31" s="192">
        <v>27</v>
      </c>
      <c r="O31" s="192">
        <v>27</v>
      </c>
      <c r="P31" s="192">
        <v>27</v>
      </c>
      <c r="Q31" s="192">
        <v>27</v>
      </c>
      <c r="R31" s="192"/>
      <c r="S31" s="198">
        <v>27</v>
      </c>
      <c r="T31" s="189"/>
    </row>
    <row r="32" spans="1:20">
      <c r="A32" s="200">
        <v>29</v>
      </c>
      <c r="B32" s="200">
        <v>29</v>
      </c>
      <c r="C32" s="190" t="s">
        <v>1099</v>
      </c>
      <c r="D32" s="189"/>
      <c r="E32" s="192"/>
      <c r="F32" s="198">
        <v>28</v>
      </c>
      <c r="G32" s="198">
        <v>28</v>
      </c>
      <c r="H32" s="192">
        <v>28</v>
      </c>
      <c r="I32" s="199">
        <v>28</v>
      </c>
      <c r="J32" s="192">
        <v>28</v>
      </c>
      <c r="K32" s="192">
        <v>28</v>
      </c>
      <c r="L32" s="192">
        <v>28</v>
      </c>
      <c r="M32" s="192">
        <v>28</v>
      </c>
      <c r="N32" s="192">
        <v>28</v>
      </c>
      <c r="O32" s="192">
        <v>28</v>
      </c>
      <c r="P32" s="192">
        <v>28</v>
      </c>
      <c r="Q32" s="192">
        <v>28</v>
      </c>
      <c r="R32" s="192"/>
      <c r="S32" s="198">
        <v>28</v>
      </c>
      <c r="T32" s="189"/>
    </row>
    <row r="33" spans="1:20">
      <c r="A33" s="200">
        <v>30</v>
      </c>
      <c r="B33" s="200">
        <v>30</v>
      </c>
      <c r="C33" s="190" t="s">
        <v>1100</v>
      </c>
      <c r="D33" s="189"/>
      <c r="E33" s="192"/>
      <c r="F33" s="198">
        <v>29</v>
      </c>
      <c r="G33" s="192"/>
      <c r="H33" s="192">
        <v>29</v>
      </c>
      <c r="I33" s="199">
        <v>29</v>
      </c>
      <c r="J33" s="192">
        <v>29</v>
      </c>
      <c r="K33" s="192">
        <v>29</v>
      </c>
      <c r="L33" s="192">
        <v>29</v>
      </c>
      <c r="M33" s="192">
        <v>29</v>
      </c>
      <c r="N33" s="192">
        <v>29</v>
      </c>
      <c r="O33" s="192">
        <v>29</v>
      </c>
      <c r="P33" s="192">
        <v>29</v>
      </c>
      <c r="Q33" s="192">
        <v>29</v>
      </c>
      <c r="R33" s="192"/>
      <c r="S33" s="198">
        <v>29</v>
      </c>
      <c r="T33" s="189"/>
    </row>
    <row r="34" spans="1:20">
      <c r="A34" s="200">
        <v>31</v>
      </c>
      <c r="B34" s="200">
        <v>31</v>
      </c>
      <c r="C34" s="190" t="s">
        <v>1101</v>
      </c>
      <c r="D34" s="189"/>
      <c r="E34" s="192"/>
      <c r="F34" s="198">
        <v>30</v>
      </c>
      <c r="G34" s="192"/>
      <c r="H34" s="192">
        <v>30</v>
      </c>
      <c r="I34" s="199">
        <v>30</v>
      </c>
      <c r="J34" s="192">
        <v>30</v>
      </c>
      <c r="K34" s="192">
        <v>30</v>
      </c>
      <c r="L34" s="192">
        <v>30</v>
      </c>
      <c r="M34" s="192">
        <v>30</v>
      </c>
      <c r="N34" s="192">
        <v>30</v>
      </c>
      <c r="O34" s="192">
        <v>30</v>
      </c>
      <c r="P34" s="192">
        <v>30</v>
      </c>
      <c r="Q34" s="192">
        <v>30</v>
      </c>
      <c r="R34" s="192"/>
      <c r="S34" s="192"/>
      <c r="T34" s="189"/>
    </row>
    <row r="35" spans="1:20">
      <c r="A35" s="200">
        <v>32</v>
      </c>
      <c r="B35" s="190"/>
      <c r="C35" s="190" t="s">
        <v>1102</v>
      </c>
      <c r="D35" s="189"/>
      <c r="E35" s="192"/>
      <c r="F35" s="198">
        <v>31</v>
      </c>
      <c r="G35" s="192"/>
      <c r="H35" s="192">
        <v>31</v>
      </c>
      <c r="I35" s="192"/>
      <c r="J35" s="192">
        <v>31</v>
      </c>
      <c r="K35" s="192"/>
      <c r="L35" s="192">
        <v>31</v>
      </c>
      <c r="M35" s="192">
        <v>31</v>
      </c>
      <c r="N35" s="192"/>
      <c r="O35" s="192">
        <v>31</v>
      </c>
      <c r="P35" s="192"/>
      <c r="Q35" s="192">
        <v>31</v>
      </c>
      <c r="R35" s="192"/>
      <c r="S35" s="192"/>
      <c r="T35" s="189"/>
    </row>
    <row r="36" spans="1:20">
      <c r="A36" s="200">
        <v>33</v>
      </c>
      <c r="B36" s="190"/>
      <c r="C36" s="190" t="s">
        <v>1103</v>
      </c>
      <c r="D36" s="189"/>
      <c r="E36" s="192"/>
      <c r="F36" s="192"/>
      <c r="G36" s="192"/>
      <c r="H36" s="192"/>
      <c r="I36" s="192"/>
      <c r="J36" s="192"/>
      <c r="K36" s="192"/>
      <c r="L36" s="192"/>
      <c r="M36" s="192"/>
      <c r="N36" s="192"/>
      <c r="O36" s="192"/>
      <c r="P36" s="192"/>
      <c r="Q36" s="192"/>
      <c r="R36" s="192"/>
      <c r="S36" s="192"/>
      <c r="T36" s="189"/>
    </row>
    <row r="37" spans="1:20">
      <c r="A37" s="200">
        <v>34</v>
      </c>
      <c r="B37" s="190"/>
      <c r="C37" s="190" t="s">
        <v>1104</v>
      </c>
      <c r="D37" s="189"/>
      <c r="E37" s="189"/>
      <c r="F37" s="189"/>
      <c r="G37" s="189"/>
      <c r="H37" s="189"/>
      <c r="I37" s="189"/>
      <c r="J37" s="189"/>
      <c r="K37" s="189"/>
      <c r="L37" s="189"/>
      <c r="M37" s="189"/>
      <c r="N37" s="189"/>
      <c r="O37" s="189"/>
      <c r="P37" s="189"/>
      <c r="Q37" s="189"/>
      <c r="R37" s="189"/>
      <c r="S37" s="189"/>
      <c r="T37" s="189"/>
    </row>
    <row r="38" spans="1:20">
      <c r="A38" s="200">
        <v>35</v>
      </c>
      <c r="B38" s="190"/>
      <c r="C38" s="190" t="s">
        <v>1105</v>
      </c>
      <c r="D38" s="189"/>
      <c r="E38" s="189"/>
      <c r="F38" s="189"/>
      <c r="G38" s="189"/>
      <c r="H38" s="189"/>
      <c r="I38" s="189"/>
      <c r="J38" s="189"/>
      <c r="K38" s="189"/>
      <c r="L38" s="189"/>
      <c r="M38" s="189"/>
      <c r="N38" s="189"/>
      <c r="O38" s="189"/>
      <c r="P38" s="189"/>
      <c r="Q38" s="189"/>
      <c r="R38" s="189"/>
      <c r="S38" s="189"/>
      <c r="T38" s="189"/>
    </row>
    <row r="39" spans="1:20">
      <c r="A39" s="200">
        <v>36</v>
      </c>
      <c r="B39" s="190"/>
      <c r="C39" s="190" t="s">
        <v>1106</v>
      </c>
      <c r="D39" s="189"/>
      <c r="E39" s="189"/>
      <c r="F39" s="189"/>
      <c r="G39" s="189"/>
      <c r="H39" s="189"/>
      <c r="I39" s="189"/>
      <c r="J39" s="189"/>
      <c r="K39" s="189"/>
      <c r="L39" s="189"/>
      <c r="M39" s="189"/>
      <c r="N39" s="189"/>
      <c r="O39" s="189"/>
      <c r="P39" s="189"/>
      <c r="Q39" s="189"/>
      <c r="R39" s="189"/>
      <c r="S39" s="189"/>
      <c r="T39" s="189"/>
    </row>
    <row r="40" spans="1:20">
      <c r="A40" s="200">
        <v>37</v>
      </c>
      <c r="B40" s="190"/>
      <c r="C40" s="190" t="s">
        <v>1107</v>
      </c>
      <c r="D40" s="189"/>
      <c r="E40" s="189"/>
      <c r="F40" s="189"/>
      <c r="G40" s="189"/>
      <c r="H40" s="189"/>
      <c r="I40" s="189"/>
      <c r="J40" s="189"/>
      <c r="K40" s="189"/>
      <c r="L40" s="189"/>
      <c r="M40" s="189"/>
      <c r="N40" s="189"/>
      <c r="O40" s="189"/>
      <c r="P40" s="189"/>
      <c r="Q40" s="189"/>
      <c r="R40" s="189"/>
      <c r="S40" s="189"/>
      <c r="T40" s="189"/>
    </row>
    <row r="41" spans="1:20">
      <c r="A41" s="200">
        <v>38</v>
      </c>
      <c r="B41" s="190"/>
      <c r="C41" s="190" t="s">
        <v>1108</v>
      </c>
      <c r="D41" s="189"/>
      <c r="E41" s="189"/>
      <c r="F41" s="189"/>
      <c r="G41" s="189"/>
      <c r="H41" s="189"/>
      <c r="I41" s="189"/>
      <c r="J41" s="189"/>
      <c r="K41" s="189"/>
      <c r="L41" s="189"/>
      <c r="M41" s="189"/>
      <c r="N41" s="189"/>
      <c r="O41" s="189"/>
      <c r="P41" s="189"/>
      <c r="Q41" s="189"/>
      <c r="R41" s="189"/>
      <c r="S41" s="189"/>
      <c r="T41" s="189"/>
    </row>
    <row r="42" spans="1:20">
      <c r="A42" s="200">
        <v>39</v>
      </c>
      <c r="B42" s="190"/>
      <c r="C42" s="190" t="s">
        <v>1109</v>
      </c>
      <c r="D42" s="189"/>
      <c r="E42" s="189"/>
      <c r="F42" s="189"/>
      <c r="G42" s="189"/>
      <c r="H42" s="189"/>
      <c r="I42" s="189"/>
      <c r="J42" s="189"/>
      <c r="K42" s="189"/>
      <c r="L42" s="189"/>
      <c r="M42" s="189"/>
      <c r="N42" s="189"/>
      <c r="O42" s="189"/>
      <c r="P42" s="189"/>
      <c r="Q42" s="189"/>
      <c r="R42" s="189"/>
      <c r="S42" s="189"/>
      <c r="T42" s="189"/>
    </row>
    <row r="43" spans="1:20">
      <c r="A43" s="200">
        <v>40</v>
      </c>
      <c r="B43" s="190"/>
      <c r="C43" s="190" t="s">
        <v>1110</v>
      </c>
      <c r="D43" s="189"/>
      <c r="E43" s="189"/>
      <c r="F43" s="189"/>
      <c r="G43" s="189"/>
      <c r="H43" s="189"/>
      <c r="I43" s="189"/>
      <c r="J43" s="189"/>
      <c r="K43" s="189"/>
      <c r="L43" s="189"/>
      <c r="M43" s="189"/>
      <c r="N43" s="189"/>
      <c r="O43" s="189"/>
      <c r="P43" s="189"/>
      <c r="Q43" s="189"/>
      <c r="R43" s="189"/>
      <c r="S43" s="189"/>
      <c r="T43" s="189"/>
    </row>
    <row r="44" spans="1:20">
      <c r="A44" s="200">
        <v>41</v>
      </c>
      <c r="B44" s="190"/>
      <c r="C44" s="190" t="s">
        <v>1111</v>
      </c>
      <c r="D44" s="189"/>
      <c r="E44" s="189"/>
      <c r="F44" s="189"/>
      <c r="G44" s="189"/>
      <c r="H44" s="189"/>
      <c r="I44" s="189"/>
      <c r="J44" s="189"/>
      <c r="K44" s="189"/>
      <c r="L44" s="189"/>
      <c r="M44" s="189"/>
      <c r="N44" s="189"/>
      <c r="O44" s="189"/>
      <c r="P44" s="189"/>
      <c r="Q44" s="189"/>
      <c r="R44" s="189"/>
      <c r="S44" s="189"/>
      <c r="T44" s="189"/>
    </row>
    <row r="45" spans="1:20">
      <c r="A45" s="200">
        <v>42</v>
      </c>
      <c r="B45" s="190"/>
      <c r="C45" s="190" t="s">
        <v>1112</v>
      </c>
      <c r="D45" s="189"/>
      <c r="E45" s="189"/>
      <c r="F45" s="189"/>
      <c r="G45" s="189"/>
      <c r="H45" s="189"/>
      <c r="I45" s="189"/>
      <c r="J45" s="189"/>
      <c r="K45" s="189"/>
      <c r="L45" s="189"/>
      <c r="M45" s="189"/>
      <c r="N45" s="189"/>
      <c r="O45" s="189"/>
      <c r="P45" s="189"/>
      <c r="Q45" s="189"/>
      <c r="R45" s="189"/>
      <c r="S45" s="189"/>
      <c r="T45" s="189"/>
    </row>
    <row r="46" spans="1:20">
      <c r="A46" s="200">
        <v>43</v>
      </c>
      <c r="B46" s="190"/>
      <c r="C46" s="190" t="s">
        <v>1113</v>
      </c>
      <c r="D46" s="189"/>
      <c r="E46" s="189"/>
      <c r="F46" s="189"/>
      <c r="G46" s="189"/>
      <c r="H46" s="189"/>
      <c r="I46" s="189"/>
      <c r="J46" s="189"/>
      <c r="K46" s="189"/>
      <c r="L46" s="189"/>
      <c r="M46" s="189"/>
      <c r="N46" s="189"/>
      <c r="O46" s="189"/>
      <c r="P46" s="189"/>
      <c r="Q46" s="189"/>
      <c r="R46" s="189"/>
      <c r="S46" s="189"/>
      <c r="T46" s="189"/>
    </row>
    <row r="47" spans="1:20">
      <c r="A47" s="200">
        <v>44</v>
      </c>
      <c r="B47" s="190"/>
      <c r="C47" s="190" t="s">
        <v>1114</v>
      </c>
      <c r="D47" s="189"/>
      <c r="E47" s="189"/>
      <c r="F47" s="189"/>
      <c r="G47" s="189"/>
      <c r="H47" s="189"/>
      <c r="I47" s="189"/>
      <c r="J47" s="189"/>
      <c r="K47" s="189"/>
      <c r="L47" s="189"/>
      <c r="M47" s="189"/>
      <c r="N47" s="189"/>
      <c r="O47" s="189"/>
      <c r="P47" s="189"/>
      <c r="Q47" s="189"/>
      <c r="R47" s="189"/>
      <c r="S47" s="189"/>
      <c r="T47" s="189"/>
    </row>
    <row r="48" spans="1:20">
      <c r="A48" s="200">
        <v>45</v>
      </c>
      <c r="B48" s="190"/>
      <c r="C48" s="190" t="s">
        <v>1115</v>
      </c>
      <c r="D48" s="189"/>
      <c r="E48" s="189"/>
      <c r="F48" s="189"/>
      <c r="G48" s="189"/>
      <c r="H48" s="189"/>
      <c r="I48" s="189"/>
      <c r="J48" s="189"/>
      <c r="K48" s="189"/>
      <c r="L48" s="189"/>
      <c r="M48" s="189"/>
      <c r="N48" s="189"/>
      <c r="O48" s="189"/>
      <c r="P48" s="189"/>
      <c r="Q48" s="189"/>
      <c r="R48" s="189"/>
      <c r="S48" s="189"/>
      <c r="T48" s="189"/>
    </row>
    <row r="49" spans="1:20">
      <c r="A49" s="200">
        <v>46</v>
      </c>
      <c r="B49" s="190"/>
      <c r="C49" s="190" t="s">
        <v>1116</v>
      </c>
      <c r="D49" s="189"/>
      <c r="E49" s="189"/>
      <c r="F49" s="189"/>
      <c r="G49" s="189"/>
      <c r="H49" s="189"/>
      <c r="I49" s="189"/>
      <c r="J49" s="189"/>
      <c r="K49" s="189"/>
      <c r="L49" s="189"/>
      <c r="M49" s="189"/>
      <c r="N49" s="189"/>
      <c r="O49" s="189"/>
      <c r="P49" s="189"/>
      <c r="Q49" s="189"/>
      <c r="R49" s="189"/>
      <c r="S49" s="189"/>
      <c r="T49" s="189"/>
    </row>
    <row r="50" spans="1:20">
      <c r="A50" s="200">
        <v>47</v>
      </c>
      <c r="B50" s="190"/>
      <c r="C50" s="190" t="s">
        <v>1117</v>
      </c>
      <c r="D50" s="189"/>
      <c r="E50" s="189"/>
      <c r="F50" s="189"/>
      <c r="G50" s="189"/>
      <c r="H50" s="189"/>
      <c r="I50" s="189"/>
      <c r="J50" s="189"/>
      <c r="K50" s="189"/>
      <c r="L50" s="189"/>
      <c r="M50" s="189"/>
      <c r="N50" s="189"/>
      <c r="O50" s="189"/>
      <c r="P50" s="189"/>
      <c r="Q50" s="189"/>
      <c r="R50" s="189"/>
      <c r="S50" s="189"/>
      <c r="T50" s="189"/>
    </row>
    <row r="51" spans="1:20">
      <c r="A51" s="200">
        <v>48</v>
      </c>
      <c r="B51" s="190"/>
      <c r="C51" s="190" t="s">
        <v>1118</v>
      </c>
      <c r="D51" s="189"/>
      <c r="E51" s="189"/>
      <c r="F51" s="189"/>
      <c r="G51" s="189"/>
      <c r="H51" s="189"/>
      <c r="I51" s="189"/>
      <c r="J51" s="189"/>
      <c r="K51" s="189"/>
      <c r="L51" s="189"/>
      <c r="M51" s="189"/>
      <c r="N51" s="189"/>
      <c r="O51" s="189"/>
      <c r="P51" s="189"/>
      <c r="Q51" s="189"/>
      <c r="R51" s="189"/>
      <c r="S51" s="189"/>
      <c r="T51" s="189"/>
    </row>
    <row r="52" spans="1:20">
      <c r="A52" s="200">
        <v>49</v>
      </c>
      <c r="B52" s="190"/>
      <c r="C52" s="190" t="s">
        <v>1119</v>
      </c>
      <c r="D52" s="189"/>
      <c r="E52" s="189"/>
      <c r="F52" s="189"/>
      <c r="G52" s="189"/>
      <c r="H52" s="189"/>
      <c r="I52" s="189"/>
      <c r="J52" s="189"/>
      <c r="K52" s="189"/>
      <c r="L52" s="189"/>
      <c r="M52" s="189"/>
      <c r="N52" s="189"/>
      <c r="O52" s="189"/>
      <c r="P52" s="189"/>
      <c r="Q52" s="189"/>
      <c r="R52" s="189"/>
      <c r="S52" s="189"/>
      <c r="T52" s="189"/>
    </row>
    <row r="53" spans="1:20">
      <c r="A53" s="200">
        <v>50</v>
      </c>
      <c r="B53" s="190"/>
      <c r="C53" s="190" t="s">
        <v>1120</v>
      </c>
      <c r="D53" s="189"/>
      <c r="E53" s="189"/>
      <c r="F53" s="189"/>
      <c r="G53" s="189"/>
      <c r="H53" s="189"/>
      <c r="I53" s="189"/>
      <c r="J53" s="189"/>
      <c r="K53" s="189"/>
      <c r="L53" s="189"/>
      <c r="M53" s="189"/>
      <c r="N53" s="189"/>
      <c r="O53" s="189"/>
      <c r="P53" s="189"/>
      <c r="Q53" s="189"/>
      <c r="R53" s="189"/>
      <c r="S53" s="189"/>
      <c r="T53" s="189"/>
    </row>
    <row r="54" spans="1:20">
      <c r="A54" s="200">
        <v>51</v>
      </c>
      <c r="B54" s="190"/>
      <c r="C54" s="190" t="s">
        <v>1121</v>
      </c>
      <c r="D54" s="189"/>
      <c r="E54" s="189"/>
      <c r="F54" s="189"/>
      <c r="G54" s="189"/>
      <c r="H54" s="189"/>
      <c r="I54" s="189"/>
      <c r="J54" s="189"/>
      <c r="K54" s="189"/>
      <c r="L54" s="189"/>
      <c r="M54" s="189"/>
      <c r="N54" s="189"/>
      <c r="O54" s="189"/>
      <c r="P54" s="189"/>
      <c r="Q54" s="189"/>
      <c r="R54" s="189"/>
      <c r="S54" s="189"/>
      <c r="T54" s="189"/>
    </row>
    <row r="55" spans="1:20">
      <c r="A55" s="200">
        <v>52</v>
      </c>
      <c r="B55" s="190"/>
      <c r="C55" s="190" t="s">
        <v>1122</v>
      </c>
      <c r="D55" s="189"/>
      <c r="E55" s="189"/>
      <c r="F55" s="189"/>
      <c r="G55" s="189"/>
      <c r="H55" s="189"/>
      <c r="I55" s="189"/>
      <c r="J55" s="189"/>
      <c r="K55" s="189"/>
      <c r="L55" s="189"/>
      <c r="M55" s="189"/>
      <c r="N55" s="189"/>
      <c r="O55" s="189"/>
      <c r="P55" s="189"/>
      <c r="Q55" s="189"/>
      <c r="R55" s="189"/>
      <c r="S55" s="189"/>
      <c r="T55" s="189"/>
    </row>
    <row r="56" spans="1:20">
      <c r="A56" s="200">
        <v>53</v>
      </c>
      <c r="B56" s="190"/>
      <c r="C56" s="190" t="s">
        <v>1123</v>
      </c>
      <c r="D56" s="189"/>
      <c r="E56" s="189"/>
      <c r="F56" s="189"/>
      <c r="G56" s="189"/>
      <c r="H56" s="189"/>
      <c r="I56" s="189"/>
      <c r="J56" s="189"/>
      <c r="K56" s="189"/>
      <c r="L56" s="189"/>
      <c r="M56" s="189"/>
      <c r="N56" s="189"/>
      <c r="O56" s="189"/>
      <c r="P56" s="189"/>
      <c r="Q56" s="189"/>
      <c r="R56" s="189"/>
      <c r="S56" s="189"/>
      <c r="T56" s="189"/>
    </row>
    <row r="57" spans="1:20">
      <c r="A57" s="200">
        <v>54</v>
      </c>
      <c r="B57" s="190"/>
      <c r="C57" s="190" t="s">
        <v>1124</v>
      </c>
      <c r="D57" s="189"/>
      <c r="E57" s="189"/>
      <c r="F57" s="189"/>
      <c r="G57" s="189"/>
      <c r="H57" s="189"/>
      <c r="I57" s="189"/>
      <c r="J57" s="189"/>
      <c r="K57" s="189"/>
      <c r="L57" s="189"/>
      <c r="M57" s="189"/>
      <c r="N57" s="189"/>
      <c r="O57" s="189"/>
      <c r="P57" s="189"/>
      <c r="Q57" s="189"/>
      <c r="R57" s="189"/>
      <c r="S57" s="189"/>
      <c r="T57" s="189"/>
    </row>
    <row r="58" spans="1:20">
      <c r="A58" s="200">
        <v>55</v>
      </c>
      <c r="B58" s="190"/>
      <c r="C58" s="190" t="s">
        <v>1125</v>
      </c>
      <c r="D58" s="189"/>
      <c r="E58" s="189"/>
      <c r="F58" s="189"/>
      <c r="G58" s="189"/>
      <c r="H58" s="189"/>
      <c r="I58" s="189"/>
      <c r="J58" s="189"/>
      <c r="K58" s="189"/>
      <c r="L58" s="189"/>
      <c r="M58" s="189"/>
      <c r="N58" s="189"/>
      <c r="O58" s="189"/>
      <c r="P58" s="189"/>
      <c r="Q58" s="189"/>
      <c r="R58" s="189"/>
      <c r="S58" s="189"/>
      <c r="T58" s="189"/>
    </row>
    <row r="59" spans="1:20">
      <c r="A59" s="200">
        <v>56</v>
      </c>
      <c r="B59" s="190"/>
      <c r="C59" s="190" t="s">
        <v>1126</v>
      </c>
      <c r="D59" s="189"/>
      <c r="E59" s="189"/>
      <c r="F59" s="189"/>
      <c r="G59" s="189"/>
      <c r="H59" s="189"/>
      <c r="I59" s="189"/>
      <c r="J59" s="189"/>
      <c r="K59" s="189"/>
      <c r="L59" s="189"/>
      <c r="M59" s="189"/>
      <c r="N59" s="189"/>
      <c r="O59" s="189"/>
      <c r="P59" s="189"/>
      <c r="Q59" s="189"/>
      <c r="R59" s="189"/>
      <c r="S59" s="189"/>
      <c r="T59" s="189"/>
    </row>
    <row r="60" spans="1:20">
      <c r="A60" s="200">
        <v>57</v>
      </c>
      <c r="B60" s="190"/>
      <c r="C60" s="190" t="s">
        <v>1127</v>
      </c>
      <c r="D60" s="189"/>
      <c r="E60" s="189"/>
      <c r="F60" s="189"/>
      <c r="G60" s="189"/>
      <c r="H60" s="189"/>
      <c r="I60" s="189"/>
      <c r="J60" s="189"/>
      <c r="K60" s="189"/>
      <c r="L60" s="189"/>
      <c r="M60" s="189"/>
      <c r="N60" s="189"/>
      <c r="O60" s="189"/>
      <c r="P60" s="189"/>
      <c r="Q60" s="189"/>
      <c r="R60" s="189"/>
      <c r="S60" s="189"/>
      <c r="T60" s="189"/>
    </row>
    <row r="61" spans="1:20">
      <c r="A61" s="200">
        <v>58</v>
      </c>
      <c r="B61" s="190"/>
      <c r="C61" s="190" t="s">
        <v>1128</v>
      </c>
      <c r="D61" s="189"/>
      <c r="E61" s="189"/>
      <c r="F61" s="189"/>
      <c r="G61" s="189"/>
      <c r="H61" s="189"/>
      <c r="I61" s="189"/>
      <c r="J61" s="189"/>
      <c r="K61" s="189"/>
      <c r="L61" s="189"/>
      <c r="M61" s="189"/>
      <c r="N61" s="189"/>
      <c r="O61" s="189"/>
      <c r="P61" s="189"/>
      <c r="Q61" s="189"/>
      <c r="R61" s="189"/>
      <c r="S61" s="189"/>
      <c r="T61" s="189"/>
    </row>
    <row r="62" spans="1:20">
      <c r="A62" s="200">
        <v>59</v>
      </c>
      <c r="B62" s="190"/>
      <c r="C62" s="190" t="s">
        <v>1129</v>
      </c>
      <c r="D62" s="189"/>
      <c r="E62" s="189"/>
      <c r="F62" s="189"/>
      <c r="G62" s="189"/>
      <c r="H62" s="189"/>
      <c r="I62" s="189"/>
      <c r="J62" s="189"/>
      <c r="K62" s="189"/>
      <c r="L62" s="189"/>
      <c r="M62" s="189"/>
      <c r="N62" s="189"/>
      <c r="O62" s="189"/>
      <c r="P62" s="189"/>
      <c r="Q62" s="189"/>
      <c r="R62" s="189"/>
      <c r="S62" s="189"/>
      <c r="T62" s="189"/>
    </row>
    <row r="63" spans="1:20">
      <c r="A63" s="200">
        <v>60</v>
      </c>
      <c r="B63" s="190"/>
      <c r="C63" s="190" t="s">
        <v>1130</v>
      </c>
      <c r="D63" s="189"/>
      <c r="E63" s="189"/>
      <c r="F63" s="189"/>
      <c r="G63" s="189"/>
      <c r="H63" s="189"/>
      <c r="I63" s="189"/>
      <c r="J63" s="189"/>
      <c r="K63" s="189"/>
      <c r="L63" s="189"/>
      <c r="M63" s="189"/>
      <c r="N63" s="189"/>
      <c r="O63" s="189"/>
      <c r="P63" s="189"/>
      <c r="Q63" s="189"/>
      <c r="R63" s="189"/>
      <c r="S63" s="189"/>
      <c r="T63" s="189"/>
    </row>
    <row r="64" spans="1:20">
      <c r="A64" s="200">
        <v>61</v>
      </c>
      <c r="B64" s="190"/>
      <c r="C64" s="190" t="s">
        <v>1131</v>
      </c>
      <c r="D64" s="189"/>
      <c r="E64" s="189"/>
      <c r="F64" s="189"/>
      <c r="G64" s="189"/>
      <c r="H64" s="189"/>
      <c r="I64" s="189"/>
      <c r="J64" s="189"/>
      <c r="K64" s="189"/>
      <c r="L64" s="189"/>
      <c r="M64" s="189"/>
      <c r="N64" s="189"/>
      <c r="O64" s="189"/>
      <c r="P64" s="189"/>
      <c r="Q64" s="189"/>
      <c r="R64" s="189"/>
      <c r="S64" s="189"/>
      <c r="T64" s="189"/>
    </row>
    <row r="65" spans="1:20">
      <c r="A65" s="200">
        <v>62</v>
      </c>
      <c r="B65" s="190"/>
      <c r="C65" s="190" t="s">
        <v>1132</v>
      </c>
      <c r="D65" s="189"/>
      <c r="E65" s="189"/>
      <c r="F65" s="189"/>
      <c r="G65" s="189"/>
      <c r="H65" s="189"/>
      <c r="I65" s="189"/>
      <c r="J65" s="189"/>
      <c r="K65" s="189"/>
      <c r="L65" s="189"/>
      <c r="M65" s="189"/>
      <c r="N65" s="189"/>
      <c r="O65" s="189"/>
      <c r="P65" s="189"/>
      <c r="Q65" s="189"/>
      <c r="R65" s="189"/>
      <c r="S65" s="189"/>
      <c r="T65" s="189"/>
    </row>
    <row r="66" spans="1:20">
      <c r="A66" s="200">
        <v>63</v>
      </c>
      <c r="B66" s="190"/>
      <c r="C66" s="190" t="s">
        <v>1133</v>
      </c>
      <c r="D66" s="189"/>
      <c r="E66" s="189"/>
      <c r="F66" s="189"/>
      <c r="G66" s="189"/>
      <c r="H66" s="189"/>
      <c r="I66" s="189"/>
      <c r="J66" s="189"/>
      <c r="K66" s="189"/>
      <c r="L66" s="189"/>
      <c r="M66" s="189"/>
      <c r="N66" s="189"/>
      <c r="O66" s="189"/>
      <c r="P66" s="189"/>
      <c r="Q66" s="189"/>
      <c r="R66" s="189"/>
      <c r="S66" s="189"/>
      <c r="T66" s="189"/>
    </row>
    <row r="67" spans="1:20">
      <c r="A67" s="200">
        <v>64</v>
      </c>
      <c r="B67" s="190"/>
      <c r="C67" s="190" t="s">
        <v>1134</v>
      </c>
      <c r="D67" s="189"/>
      <c r="E67" s="189"/>
      <c r="F67" s="189"/>
      <c r="G67" s="189"/>
      <c r="H67" s="189"/>
      <c r="I67" s="189"/>
      <c r="J67" s="189"/>
      <c r="K67" s="189"/>
      <c r="L67" s="189"/>
      <c r="M67" s="189"/>
      <c r="N67" s="189"/>
      <c r="O67" s="189"/>
      <c r="P67" s="189"/>
      <c r="Q67" s="189"/>
      <c r="R67" s="189"/>
      <c r="S67" s="189"/>
      <c r="T67" s="189"/>
    </row>
    <row r="68" spans="1:20">
      <c r="A68" s="190"/>
      <c r="B68" s="190"/>
      <c r="C68" s="190" t="s">
        <v>1135</v>
      </c>
      <c r="D68" s="189"/>
      <c r="E68" s="189"/>
      <c r="F68" s="189"/>
      <c r="G68" s="189"/>
      <c r="H68" s="189"/>
      <c r="I68" s="189"/>
      <c r="J68" s="189"/>
      <c r="K68" s="189"/>
      <c r="L68" s="189"/>
      <c r="M68" s="189"/>
      <c r="N68" s="189"/>
      <c r="O68" s="189"/>
      <c r="P68" s="189"/>
      <c r="Q68" s="189"/>
      <c r="R68" s="189"/>
      <c r="S68" s="189"/>
      <c r="T68" s="189"/>
    </row>
    <row r="69" spans="1:20">
      <c r="A69" s="190"/>
      <c r="B69" s="190"/>
      <c r="C69" s="190" t="s">
        <v>1136</v>
      </c>
      <c r="D69" s="189"/>
      <c r="E69" s="189"/>
      <c r="F69" s="189"/>
      <c r="G69" s="189"/>
      <c r="H69" s="189"/>
      <c r="I69" s="189"/>
      <c r="J69" s="189"/>
      <c r="K69" s="189"/>
      <c r="L69" s="189"/>
      <c r="M69" s="189"/>
      <c r="N69" s="189"/>
      <c r="O69" s="189"/>
      <c r="P69" s="189"/>
      <c r="Q69" s="189"/>
      <c r="R69" s="189"/>
      <c r="S69" s="189"/>
      <c r="T69" s="189"/>
    </row>
    <row r="70" spans="1:20">
      <c r="A70" s="190"/>
      <c r="B70" s="190"/>
      <c r="C70" s="190" t="s">
        <v>1137</v>
      </c>
      <c r="D70" s="189"/>
      <c r="E70" s="189"/>
      <c r="F70" s="189"/>
      <c r="G70" s="189"/>
      <c r="H70" s="189"/>
      <c r="I70" s="189"/>
      <c r="J70" s="189"/>
      <c r="K70" s="189"/>
      <c r="L70" s="189"/>
      <c r="M70" s="189"/>
      <c r="N70" s="189"/>
      <c r="O70" s="189"/>
      <c r="P70" s="189"/>
      <c r="Q70" s="189"/>
      <c r="R70" s="189"/>
      <c r="S70" s="189"/>
      <c r="T70" s="189"/>
    </row>
    <row r="71" spans="1:20">
      <c r="A71" s="190"/>
      <c r="B71" s="190"/>
      <c r="C71" s="190" t="s">
        <v>1138</v>
      </c>
      <c r="D71" s="189"/>
      <c r="E71" s="189"/>
      <c r="F71" s="189"/>
      <c r="G71" s="189"/>
      <c r="H71" s="189"/>
      <c r="I71" s="189"/>
      <c r="J71" s="189"/>
      <c r="K71" s="189"/>
      <c r="L71" s="189"/>
      <c r="M71" s="189"/>
      <c r="N71" s="189"/>
      <c r="O71" s="189"/>
      <c r="P71" s="189"/>
      <c r="Q71" s="189"/>
      <c r="R71" s="189"/>
      <c r="S71" s="189"/>
      <c r="T71" s="189"/>
    </row>
    <row r="72" spans="1:20">
      <c r="A72" s="190"/>
      <c r="B72" s="190"/>
      <c r="C72" s="190" t="s">
        <v>1139</v>
      </c>
      <c r="D72" s="189"/>
      <c r="E72" s="189"/>
      <c r="F72" s="189"/>
      <c r="G72" s="189"/>
      <c r="H72" s="189"/>
      <c r="I72" s="189"/>
      <c r="J72" s="189"/>
      <c r="K72" s="189"/>
      <c r="L72" s="189"/>
      <c r="M72" s="189"/>
      <c r="N72" s="189"/>
      <c r="O72" s="189"/>
      <c r="P72" s="189"/>
      <c r="Q72" s="189"/>
      <c r="R72" s="189"/>
      <c r="S72" s="189"/>
      <c r="T72" s="189"/>
    </row>
    <row r="73" spans="1:20">
      <c r="A73" s="190"/>
      <c r="B73" s="190"/>
      <c r="C73" s="190" t="s">
        <v>1140</v>
      </c>
      <c r="D73" s="189"/>
      <c r="E73" s="189"/>
      <c r="F73" s="189"/>
      <c r="G73" s="189"/>
      <c r="H73" s="189"/>
      <c r="I73" s="189"/>
      <c r="J73" s="189"/>
      <c r="K73" s="189"/>
      <c r="L73" s="189"/>
      <c r="M73" s="189"/>
      <c r="N73" s="189"/>
      <c r="O73" s="189"/>
      <c r="P73" s="189"/>
      <c r="Q73" s="189"/>
      <c r="R73" s="189"/>
      <c r="S73" s="189"/>
      <c r="T73" s="189"/>
    </row>
    <row r="74" spans="1:20">
      <c r="A74" s="190"/>
      <c r="B74" s="190"/>
      <c r="C74" s="190" t="s">
        <v>1141</v>
      </c>
      <c r="D74" s="189"/>
      <c r="E74" s="189"/>
      <c r="F74" s="189"/>
      <c r="G74" s="189"/>
      <c r="H74" s="189"/>
      <c r="I74" s="189"/>
      <c r="J74" s="189"/>
      <c r="K74" s="189"/>
      <c r="L74" s="189"/>
      <c r="M74" s="189"/>
      <c r="N74" s="189"/>
      <c r="O74" s="189"/>
      <c r="P74" s="189"/>
      <c r="Q74" s="189"/>
      <c r="R74" s="189"/>
      <c r="S74" s="189"/>
      <c r="T74" s="189"/>
    </row>
    <row r="75" spans="1:20">
      <c r="A75" s="190"/>
      <c r="B75" s="190"/>
      <c r="C75" s="190" t="s">
        <v>1142</v>
      </c>
      <c r="D75" s="189"/>
      <c r="E75" s="189"/>
      <c r="F75" s="189"/>
      <c r="G75" s="189"/>
      <c r="H75" s="189"/>
      <c r="I75" s="189"/>
      <c r="J75" s="189"/>
      <c r="K75" s="189"/>
      <c r="L75" s="189"/>
      <c r="M75" s="189"/>
      <c r="N75" s="189"/>
      <c r="O75" s="189"/>
      <c r="P75" s="189"/>
      <c r="Q75" s="189"/>
      <c r="R75" s="189"/>
      <c r="S75" s="189"/>
      <c r="T75" s="189"/>
    </row>
    <row r="76" spans="1:20">
      <c r="A76" s="190"/>
      <c r="B76" s="190"/>
      <c r="C76" s="190" t="s">
        <v>1143</v>
      </c>
      <c r="D76" s="189"/>
      <c r="E76" s="189"/>
      <c r="F76" s="189"/>
      <c r="G76" s="189"/>
      <c r="H76" s="189"/>
      <c r="I76" s="189"/>
      <c r="J76" s="189"/>
      <c r="K76" s="189"/>
      <c r="L76" s="189"/>
      <c r="M76" s="189"/>
      <c r="N76" s="189"/>
      <c r="O76" s="189"/>
      <c r="P76" s="189"/>
      <c r="Q76" s="189"/>
      <c r="R76" s="189"/>
      <c r="S76" s="189"/>
      <c r="T76" s="189"/>
    </row>
    <row r="77" spans="1:20">
      <c r="A77" s="190"/>
      <c r="B77" s="190"/>
      <c r="C77" s="190" t="s">
        <v>1144</v>
      </c>
      <c r="D77" s="189"/>
      <c r="E77" s="189"/>
      <c r="F77" s="189"/>
      <c r="G77" s="189"/>
      <c r="H77" s="189"/>
      <c r="I77" s="189"/>
      <c r="J77" s="189"/>
      <c r="K77" s="189"/>
      <c r="L77" s="189"/>
      <c r="M77" s="189"/>
      <c r="N77" s="189"/>
      <c r="O77" s="189"/>
      <c r="P77" s="189"/>
      <c r="Q77" s="189"/>
      <c r="R77" s="189"/>
      <c r="S77" s="189"/>
      <c r="T77" s="189"/>
    </row>
    <row r="78" spans="1:20">
      <c r="A78" s="190"/>
      <c r="B78" s="190"/>
      <c r="C78" s="190" t="s">
        <v>1145</v>
      </c>
      <c r="D78" s="189"/>
      <c r="E78" s="189"/>
      <c r="F78" s="189"/>
      <c r="G78" s="189"/>
      <c r="H78" s="189"/>
      <c r="I78" s="189"/>
      <c r="J78" s="189"/>
      <c r="K78" s="189"/>
      <c r="L78" s="189"/>
      <c r="M78" s="189"/>
      <c r="N78" s="189"/>
      <c r="O78" s="189"/>
      <c r="P78" s="189"/>
      <c r="Q78" s="189"/>
      <c r="R78" s="189"/>
      <c r="S78" s="189"/>
      <c r="T78" s="189"/>
    </row>
    <row r="79" spans="1:20">
      <c r="A79" s="190"/>
      <c r="B79" s="190"/>
      <c r="C79" s="190" t="s">
        <v>1146</v>
      </c>
      <c r="D79" s="189"/>
      <c r="E79" s="189"/>
      <c r="F79" s="189"/>
      <c r="G79" s="189"/>
      <c r="H79" s="189"/>
      <c r="I79" s="189"/>
      <c r="J79" s="189"/>
      <c r="K79" s="189"/>
      <c r="L79" s="189"/>
      <c r="M79" s="189"/>
      <c r="N79" s="189"/>
      <c r="O79" s="189"/>
      <c r="P79" s="189"/>
      <c r="Q79" s="189"/>
      <c r="R79" s="189"/>
      <c r="S79" s="189"/>
      <c r="T79" s="189"/>
    </row>
    <row r="80" spans="1:20">
      <c r="A80" s="190"/>
      <c r="B80" s="190"/>
      <c r="C80" s="190" t="s">
        <v>1147</v>
      </c>
      <c r="D80" s="189"/>
      <c r="E80" s="189"/>
      <c r="F80" s="189"/>
      <c r="G80" s="189"/>
      <c r="H80" s="189"/>
      <c r="I80" s="189"/>
      <c r="J80" s="189"/>
      <c r="K80" s="189"/>
      <c r="L80" s="189"/>
      <c r="M80" s="189"/>
      <c r="N80" s="189"/>
      <c r="O80" s="189"/>
      <c r="P80" s="189"/>
      <c r="Q80" s="189"/>
      <c r="R80" s="189"/>
      <c r="S80" s="189"/>
      <c r="T80" s="189"/>
    </row>
    <row r="81" spans="1:20">
      <c r="A81" s="190"/>
      <c r="B81" s="190"/>
      <c r="C81" s="190" t="s">
        <v>1148</v>
      </c>
      <c r="D81" s="189"/>
      <c r="E81" s="189"/>
      <c r="F81" s="189"/>
      <c r="G81" s="189"/>
      <c r="H81" s="189"/>
      <c r="I81" s="189"/>
      <c r="J81" s="189"/>
      <c r="K81" s="189"/>
      <c r="L81" s="189"/>
      <c r="M81" s="189"/>
      <c r="N81" s="189"/>
      <c r="O81" s="189"/>
      <c r="P81" s="189"/>
      <c r="Q81" s="189"/>
      <c r="R81" s="189"/>
      <c r="S81" s="189"/>
      <c r="T81" s="189"/>
    </row>
    <row r="82" spans="1:20">
      <c r="A82" s="190"/>
      <c r="B82" s="190"/>
      <c r="C82" s="190" t="s">
        <v>1149</v>
      </c>
      <c r="D82" s="189"/>
      <c r="E82" s="189"/>
      <c r="F82" s="189"/>
      <c r="G82" s="189"/>
      <c r="H82" s="189"/>
      <c r="I82" s="189"/>
      <c r="J82" s="189"/>
      <c r="K82" s="189"/>
      <c r="L82" s="189"/>
      <c r="M82" s="189"/>
      <c r="N82" s="189"/>
      <c r="O82" s="189"/>
      <c r="P82" s="189"/>
      <c r="Q82" s="189"/>
      <c r="R82" s="189"/>
      <c r="S82" s="189"/>
      <c r="T82" s="189"/>
    </row>
    <row r="83" spans="1:20">
      <c r="A83" s="190"/>
      <c r="B83" s="190"/>
      <c r="C83" s="190" t="s">
        <v>1150</v>
      </c>
      <c r="D83" s="189"/>
      <c r="E83" s="189"/>
      <c r="F83" s="189"/>
      <c r="G83" s="189"/>
      <c r="H83" s="189"/>
      <c r="I83" s="189"/>
      <c r="J83" s="189"/>
      <c r="K83" s="189"/>
      <c r="L83" s="189"/>
      <c r="M83" s="189"/>
      <c r="N83" s="189"/>
      <c r="O83" s="189"/>
      <c r="P83" s="189"/>
      <c r="Q83" s="189"/>
      <c r="R83" s="189"/>
      <c r="S83" s="189"/>
      <c r="T83" s="189"/>
    </row>
    <row r="84" spans="1:20">
      <c r="A84" s="190"/>
      <c r="B84" s="190"/>
      <c r="C84" s="190" t="s">
        <v>1151</v>
      </c>
      <c r="D84" s="189"/>
      <c r="E84" s="189"/>
      <c r="F84" s="189"/>
      <c r="G84" s="189"/>
      <c r="H84" s="189"/>
      <c r="I84" s="189"/>
      <c r="J84" s="189"/>
      <c r="K84" s="189"/>
      <c r="L84" s="189"/>
      <c r="M84" s="189"/>
      <c r="N84" s="189"/>
      <c r="O84" s="189"/>
      <c r="P84" s="189"/>
      <c r="Q84" s="189"/>
      <c r="R84" s="189"/>
      <c r="S84" s="189"/>
      <c r="T84" s="189"/>
    </row>
    <row r="85" spans="1:20">
      <c r="A85" s="190"/>
      <c r="B85" s="190"/>
      <c r="C85" s="190" t="s">
        <v>1152</v>
      </c>
      <c r="D85" s="189"/>
      <c r="E85" s="189"/>
      <c r="F85" s="189"/>
      <c r="G85" s="189"/>
      <c r="H85" s="189"/>
      <c r="I85" s="189"/>
      <c r="J85" s="189"/>
      <c r="K85" s="189"/>
      <c r="L85" s="189"/>
      <c r="M85" s="189"/>
      <c r="N85" s="189"/>
      <c r="O85" s="189"/>
      <c r="P85" s="189"/>
      <c r="Q85" s="189"/>
      <c r="R85" s="189"/>
      <c r="S85" s="189"/>
      <c r="T85" s="189"/>
    </row>
    <row r="86" spans="1:20">
      <c r="A86" s="190"/>
      <c r="B86" s="190"/>
      <c r="C86" s="190" t="s">
        <v>1153</v>
      </c>
      <c r="D86" s="189"/>
      <c r="E86" s="189"/>
      <c r="F86" s="189"/>
      <c r="G86" s="189"/>
      <c r="H86" s="189"/>
      <c r="I86" s="189"/>
      <c r="J86" s="189"/>
      <c r="K86" s="189"/>
      <c r="L86" s="189"/>
      <c r="M86" s="189"/>
      <c r="N86" s="189"/>
      <c r="O86" s="189"/>
      <c r="P86" s="189"/>
      <c r="Q86" s="189"/>
      <c r="R86" s="189"/>
      <c r="S86" s="189"/>
      <c r="T86" s="189"/>
    </row>
    <row r="87" spans="1:20">
      <c r="A87" s="190"/>
      <c r="B87" s="190"/>
      <c r="C87" s="190" t="s">
        <v>1154</v>
      </c>
      <c r="D87" s="189"/>
      <c r="E87" s="189"/>
      <c r="F87" s="189"/>
      <c r="G87" s="189"/>
      <c r="H87" s="189"/>
      <c r="I87" s="189"/>
      <c r="J87" s="189"/>
      <c r="K87" s="189"/>
      <c r="L87" s="189"/>
      <c r="M87" s="189"/>
      <c r="N87" s="189"/>
      <c r="O87" s="189"/>
      <c r="P87" s="189"/>
      <c r="Q87" s="189"/>
      <c r="R87" s="189"/>
      <c r="S87" s="189"/>
      <c r="T87" s="189"/>
    </row>
    <row r="88" spans="1:20">
      <c r="A88" s="190"/>
      <c r="B88" s="190"/>
      <c r="C88" s="190" t="s">
        <v>1155</v>
      </c>
      <c r="D88" s="189"/>
      <c r="E88" s="189"/>
      <c r="F88" s="189"/>
      <c r="G88" s="189"/>
      <c r="H88" s="189"/>
      <c r="I88" s="189"/>
      <c r="J88" s="189"/>
      <c r="K88" s="189"/>
      <c r="L88" s="189"/>
      <c r="M88" s="189"/>
      <c r="N88" s="189"/>
      <c r="O88" s="189"/>
      <c r="P88" s="189"/>
      <c r="Q88" s="189"/>
      <c r="R88" s="189"/>
      <c r="S88" s="189"/>
      <c r="T88" s="189"/>
    </row>
    <row r="89" spans="1:20">
      <c r="A89" s="190"/>
      <c r="B89" s="190"/>
      <c r="C89" s="190" t="s">
        <v>1156</v>
      </c>
      <c r="D89" s="189"/>
      <c r="E89" s="189"/>
      <c r="F89" s="189"/>
      <c r="G89" s="189"/>
      <c r="H89" s="189"/>
      <c r="I89" s="189"/>
      <c r="J89" s="189"/>
      <c r="K89" s="189"/>
      <c r="L89" s="189"/>
      <c r="M89" s="189"/>
      <c r="N89" s="189"/>
      <c r="O89" s="189"/>
      <c r="P89" s="189"/>
      <c r="Q89" s="189"/>
      <c r="R89" s="189"/>
      <c r="S89" s="189"/>
      <c r="T89" s="189"/>
    </row>
    <row r="90" spans="1:20">
      <c r="A90" s="190"/>
      <c r="B90" s="190"/>
      <c r="C90" s="190" t="s">
        <v>1157</v>
      </c>
      <c r="D90" s="189"/>
      <c r="E90" s="189"/>
      <c r="F90" s="189"/>
      <c r="G90" s="189"/>
      <c r="H90" s="189"/>
      <c r="I90" s="189"/>
      <c r="J90" s="189"/>
      <c r="K90" s="189"/>
      <c r="L90" s="189"/>
      <c r="M90" s="189"/>
      <c r="N90" s="189"/>
      <c r="O90" s="189"/>
      <c r="P90" s="189"/>
      <c r="Q90" s="189"/>
      <c r="R90" s="189"/>
      <c r="S90" s="189"/>
      <c r="T90" s="189"/>
    </row>
    <row r="91" spans="1:20">
      <c r="A91" s="190"/>
      <c r="B91" s="190"/>
      <c r="C91" s="190" t="s">
        <v>1158</v>
      </c>
      <c r="D91" s="189"/>
      <c r="E91" s="189"/>
      <c r="F91" s="189"/>
      <c r="G91" s="189"/>
      <c r="H91" s="189"/>
      <c r="I91" s="189"/>
      <c r="J91" s="189"/>
      <c r="K91" s="189"/>
      <c r="L91" s="189"/>
      <c r="M91" s="189"/>
      <c r="N91" s="189"/>
      <c r="O91" s="189"/>
      <c r="P91" s="189"/>
      <c r="Q91" s="189"/>
      <c r="R91" s="189"/>
      <c r="S91" s="189"/>
      <c r="T91" s="189"/>
    </row>
    <row r="92" spans="1:20">
      <c r="A92" s="190"/>
      <c r="B92" s="190"/>
      <c r="C92" s="190" t="s">
        <v>1159</v>
      </c>
      <c r="D92" s="189"/>
      <c r="E92" s="189"/>
      <c r="F92" s="189"/>
      <c r="G92" s="189"/>
      <c r="H92" s="189"/>
      <c r="I92" s="189"/>
      <c r="J92" s="189"/>
      <c r="K92" s="189"/>
      <c r="L92" s="189"/>
      <c r="M92" s="189"/>
      <c r="N92" s="189"/>
      <c r="O92" s="189"/>
      <c r="P92" s="189"/>
      <c r="Q92" s="189"/>
      <c r="R92" s="189"/>
      <c r="S92" s="189"/>
      <c r="T92" s="189"/>
    </row>
    <row r="93" spans="1:20">
      <c r="A93" s="190"/>
      <c r="B93" s="190"/>
      <c r="C93" s="190" t="s">
        <v>1160</v>
      </c>
      <c r="D93" s="189"/>
      <c r="E93" s="189"/>
      <c r="F93" s="189"/>
      <c r="G93" s="189"/>
      <c r="H93" s="189"/>
      <c r="I93" s="189"/>
      <c r="J93" s="189"/>
      <c r="K93" s="189"/>
      <c r="L93" s="189"/>
      <c r="M93" s="189"/>
      <c r="N93" s="189"/>
      <c r="O93" s="189"/>
      <c r="P93" s="189"/>
      <c r="Q93" s="189"/>
      <c r="R93" s="189"/>
      <c r="S93" s="189"/>
      <c r="T93" s="189"/>
    </row>
    <row r="94" spans="1:20">
      <c r="A94" s="190"/>
      <c r="B94" s="190"/>
      <c r="C94" s="190" t="s">
        <v>1161</v>
      </c>
      <c r="D94" s="189"/>
      <c r="E94" s="189"/>
      <c r="F94" s="189"/>
      <c r="G94" s="189"/>
      <c r="H94" s="189"/>
      <c r="I94" s="189"/>
      <c r="J94" s="189"/>
      <c r="K94" s="189"/>
      <c r="L94" s="189"/>
      <c r="M94" s="189"/>
      <c r="N94" s="189"/>
      <c r="O94" s="189"/>
      <c r="P94" s="189"/>
      <c r="Q94" s="189"/>
      <c r="R94" s="189"/>
      <c r="S94" s="189"/>
      <c r="T94" s="189"/>
    </row>
    <row r="95" spans="1:20">
      <c r="A95" s="190"/>
      <c r="B95" s="190"/>
      <c r="C95" s="190" t="s">
        <v>1162</v>
      </c>
      <c r="D95" s="189"/>
      <c r="E95" s="189"/>
      <c r="F95" s="189"/>
      <c r="G95" s="189"/>
      <c r="H95" s="189"/>
      <c r="I95" s="189"/>
      <c r="J95" s="189"/>
      <c r="K95" s="189"/>
      <c r="L95" s="189"/>
      <c r="M95" s="189"/>
      <c r="N95" s="189"/>
      <c r="O95" s="189"/>
      <c r="P95" s="189"/>
      <c r="Q95" s="189"/>
      <c r="R95" s="189"/>
      <c r="S95" s="189"/>
      <c r="T95" s="189"/>
    </row>
    <row r="96" spans="1:20">
      <c r="A96" s="190"/>
      <c r="B96" s="190"/>
      <c r="C96" s="190" t="s">
        <v>1163</v>
      </c>
      <c r="D96" s="189"/>
      <c r="E96" s="189"/>
      <c r="F96" s="189"/>
      <c r="G96" s="189"/>
      <c r="H96" s="189"/>
      <c r="I96" s="189"/>
      <c r="J96" s="189"/>
      <c r="K96" s="189"/>
      <c r="L96" s="189"/>
      <c r="M96" s="189"/>
      <c r="N96" s="189"/>
      <c r="O96" s="189"/>
      <c r="P96" s="189"/>
      <c r="Q96" s="189"/>
      <c r="R96" s="189"/>
      <c r="S96" s="189"/>
      <c r="T96" s="189"/>
    </row>
    <row r="97" spans="1:20">
      <c r="A97" s="190"/>
      <c r="B97" s="190"/>
      <c r="C97" s="190" t="s">
        <v>1164</v>
      </c>
      <c r="D97" s="189"/>
      <c r="E97" s="189"/>
      <c r="F97" s="189"/>
      <c r="G97" s="189"/>
      <c r="H97" s="189"/>
      <c r="I97" s="189"/>
      <c r="J97" s="189"/>
      <c r="K97" s="189"/>
      <c r="L97" s="189"/>
      <c r="M97" s="189"/>
      <c r="N97" s="189"/>
      <c r="O97" s="189"/>
      <c r="P97" s="189"/>
      <c r="Q97" s="189"/>
      <c r="R97" s="189"/>
      <c r="S97" s="189"/>
      <c r="T97" s="189"/>
    </row>
    <row r="98" spans="1:20">
      <c r="A98" s="190"/>
      <c r="B98" s="190"/>
      <c r="C98" s="190" t="s">
        <v>1165</v>
      </c>
      <c r="D98" s="189"/>
      <c r="E98" s="189"/>
      <c r="F98" s="189"/>
      <c r="G98" s="189"/>
      <c r="H98" s="189"/>
      <c r="I98" s="189"/>
      <c r="J98" s="189"/>
      <c r="K98" s="189"/>
      <c r="L98" s="189"/>
      <c r="M98" s="189"/>
      <c r="N98" s="189"/>
      <c r="O98" s="189"/>
      <c r="P98" s="189"/>
      <c r="Q98" s="189"/>
      <c r="R98" s="189"/>
      <c r="S98" s="189"/>
      <c r="T98" s="189"/>
    </row>
    <row r="99" spans="1:20">
      <c r="A99" s="190"/>
      <c r="B99" s="190"/>
      <c r="C99" s="190" t="s">
        <v>1166</v>
      </c>
      <c r="D99" s="189"/>
      <c r="E99" s="189"/>
      <c r="F99" s="189"/>
      <c r="G99" s="189"/>
      <c r="H99" s="189"/>
      <c r="I99" s="189"/>
      <c r="J99" s="189"/>
      <c r="K99" s="189"/>
      <c r="L99" s="189"/>
      <c r="M99" s="189"/>
      <c r="N99" s="189"/>
      <c r="O99" s="189"/>
      <c r="P99" s="189"/>
      <c r="Q99" s="189"/>
      <c r="R99" s="189"/>
      <c r="S99" s="189"/>
      <c r="T99" s="189"/>
    </row>
    <row r="100" spans="1:20">
      <c r="A100" s="190"/>
      <c r="B100" s="190"/>
      <c r="C100" s="190" t="s">
        <v>1167</v>
      </c>
      <c r="D100" s="189"/>
      <c r="E100" s="189"/>
      <c r="F100" s="189"/>
      <c r="G100" s="189"/>
      <c r="H100" s="189"/>
      <c r="I100" s="189"/>
      <c r="J100" s="189"/>
      <c r="K100" s="189"/>
      <c r="L100" s="189"/>
      <c r="M100" s="189"/>
      <c r="N100" s="189"/>
      <c r="O100" s="189"/>
      <c r="P100" s="189"/>
      <c r="Q100" s="189"/>
      <c r="R100" s="189"/>
      <c r="S100" s="189"/>
      <c r="T100" s="189"/>
    </row>
    <row r="101" spans="1:20">
      <c r="A101" s="190"/>
      <c r="B101" s="190"/>
      <c r="C101" s="190" t="s">
        <v>1168</v>
      </c>
      <c r="D101" s="189"/>
      <c r="E101" s="189"/>
      <c r="F101" s="189"/>
      <c r="G101" s="189"/>
      <c r="H101" s="189"/>
      <c r="I101" s="189"/>
      <c r="J101" s="189"/>
      <c r="K101" s="189"/>
      <c r="L101" s="189"/>
      <c r="M101" s="189"/>
      <c r="N101" s="189"/>
      <c r="O101" s="189"/>
      <c r="P101" s="189"/>
      <c r="Q101" s="189"/>
      <c r="R101" s="189"/>
      <c r="S101" s="189"/>
      <c r="T101" s="189"/>
    </row>
    <row r="102" spans="1:20">
      <c r="A102" s="190"/>
      <c r="B102" s="190"/>
      <c r="C102" s="190" t="s">
        <v>1169</v>
      </c>
      <c r="D102" s="189"/>
      <c r="E102" s="189"/>
      <c r="F102" s="189"/>
      <c r="G102" s="189"/>
      <c r="H102" s="189"/>
      <c r="I102" s="189"/>
      <c r="J102" s="189"/>
      <c r="K102" s="189"/>
      <c r="L102" s="189"/>
      <c r="M102" s="189"/>
      <c r="N102" s="189"/>
      <c r="O102" s="189"/>
      <c r="P102" s="189"/>
      <c r="Q102" s="189"/>
      <c r="R102" s="189"/>
      <c r="S102" s="189"/>
      <c r="T102" s="189"/>
    </row>
    <row r="103" spans="1:20">
      <c r="A103" s="189"/>
      <c r="B103" s="192"/>
      <c r="C103" s="192"/>
      <c r="D103" s="189"/>
      <c r="E103" s="189"/>
      <c r="F103" s="189"/>
      <c r="G103" s="189"/>
      <c r="H103" s="189"/>
      <c r="I103" s="189"/>
      <c r="J103" s="189"/>
      <c r="K103" s="189"/>
      <c r="L103" s="189"/>
      <c r="M103" s="189"/>
      <c r="N103" s="189"/>
      <c r="O103" s="189"/>
      <c r="P103" s="189"/>
      <c r="Q103" s="189"/>
      <c r="R103" s="189"/>
      <c r="S103" s="189"/>
      <c r="T103" s="189"/>
    </row>
  </sheetData>
  <mergeCells count="1">
    <mergeCell ref="A2:C2"/>
  </mergeCells>
  <phoneticPr fontId="2"/>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F419"/>
  <sheetViews>
    <sheetView showGridLines="0" showRowColHeaders="0" view="pageBreakPreview" zoomScaleNormal="100" zoomScaleSheetLayoutView="100" workbookViewId="0">
      <selection activeCell="AK415" sqref="AK415:AP416"/>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2" width="1.6640625" customWidth="1"/>
    <col min="63" max="63" width="1.6640625" style="1" customWidth="1"/>
    <col min="64" max="64" width="1.6640625" customWidth="1"/>
    <col min="65" max="65" width="1.6640625" style="1" customWidth="1"/>
  </cols>
  <sheetData>
    <row r="1" spans="2:86" ht="9.75" customHeight="1">
      <c r="K1" s="1"/>
      <c r="M1"/>
      <c r="U1" s="1"/>
      <c r="W1"/>
      <c r="AE1" s="1"/>
      <c r="AG1"/>
      <c r="AO1" s="1"/>
      <c r="AQ1"/>
      <c r="BA1"/>
      <c r="BB1" s="1"/>
      <c r="BK1"/>
      <c r="BM1"/>
      <c r="BN1" s="1"/>
    </row>
    <row r="2" spans="2:86" ht="9.9" customHeight="1">
      <c r="B2" s="1"/>
      <c r="C2" s="1"/>
      <c r="D2" s="1"/>
      <c r="E2" s="1"/>
      <c r="F2" s="1"/>
      <c r="G2" s="5"/>
      <c r="H2" s="5"/>
      <c r="I2" s="5"/>
      <c r="J2" s="5"/>
      <c r="K2" s="5"/>
      <c r="L2" s="5"/>
      <c r="M2" s="5"/>
      <c r="N2" s="5"/>
      <c r="O2" s="5"/>
      <c r="P2" s="1"/>
      <c r="Q2" s="1"/>
      <c r="R2" s="1"/>
      <c r="S2" s="1"/>
      <c r="T2" s="1"/>
      <c r="U2" s="1"/>
      <c r="V2" s="1"/>
      <c r="X2" s="1"/>
      <c r="Y2" s="1"/>
      <c r="Z2" s="1"/>
      <c r="AA2" s="1"/>
      <c r="AB2" s="1"/>
      <c r="AC2" s="1"/>
      <c r="AD2" s="1"/>
      <c r="AE2" s="1"/>
      <c r="AF2" s="1"/>
      <c r="AH2" s="1"/>
      <c r="AI2" s="1"/>
      <c r="AJ2" s="1"/>
      <c r="AK2" s="1"/>
      <c r="AL2" s="1"/>
      <c r="AM2" s="1"/>
      <c r="AN2" s="1"/>
      <c r="AO2" s="1"/>
      <c r="AP2" s="1"/>
      <c r="AR2" s="1"/>
      <c r="AS2" s="1"/>
      <c r="AU2" s="5"/>
      <c r="AV2" s="5"/>
      <c r="AW2" s="5"/>
      <c r="AX2" s="5"/>
      <c r="AY2" s="5"/>
      <c r="AZ2" s="5"/>
      <c r="BA2" s="5"/>
      <c r="BB2" s="5"/>
      <c r="BC2" s="5"/>
      <c r="BD2" s="5"/>
      <c r="BE2" s="1"/>
      <c r="BF2" s="1"/>
      <c r="BG2" s="1"/>
      <c r="BH2" s="1"/>
      <c r="BI2" s="1"/>
      <c r="BJ2" s="1"/>
      <c r="BL2" s="1"/>
      <c r="BN2" s="1"/>
      <c r="BO2" s="1"/>
      <c r="BP2" s="1"/>
      <c r="BQ2" s="1"/>
      <c r="BR2" s="1"/>
      <c r="BS2" s="1"/>
      <c r="BT2" s="1"/>
      <c r="BU2" s="1"/>
      <c r="BV2" s="1"/>
      <c r="BW2" s="1"/>
      <c r="BX2" s="1"/>
      <c r="BY2" s="1"/>
      <c r="BZ2" s="1"/>
      <c r="CA2" s="1"/>
      <c r="CB2" s="1"/>
      <c r="CC2" s="1"/>
      <c r="CD2" s="1"/>
      <c r="CE2" s="1"/>
      <c r="CF2" s="1"/>
      <c r="CG2" s="1"/>
      <c r="CH2" s="1"/>
    </row>
    <row r="3" spans="2:86" ht="9.9" customHeight="1">
      <c r="B3" s="1"/>
      <c r="C3" s="1"/>
      <c r="D3" s="1"/>
      <c r="E3" s="1"/>
      <c r="F3" s="1"/>
      <c r="G3" s="5"/>
      <c r="H3" s="5"/>
      <c r="I3" s="5"/>
      <c r="J3" s="5"/>
      <c r="K3" s="5"/>
      <c r="L3" s="5"/>
      <c r="M3" s="5"/>
      <c r="N3" s="5"/>
      <c r="O3" s="5"/>
      <c r="P3" s="1"/>
      <c r="Q3" s="1"/>
      <c r="R3" s="1"/>
      <c r="S3" s="1"/>
      <c r="T3" s="1"/>
      <c r="U3" s="1"/>
      <c r="V3" s="1"/>
      <c r="X3" s="1"/>
      <c r="Y3" s="1"/>
      <c r="Z3" s="1"/>
      <c r="AA3" s="1"/>
      <c r="AB3" s="1"/>
      <c r="AC3" s="1"/>
      <c r="AD3" s="1"/>
      <c r="AE3" s="1"/>
      <c r="AF3" s="1"/>
      <c r="AH3" s="1"/>
      <c r="AI3" s="1"/>
      <c r="AJ3" s="1"/>
      <c r="AK3" s="1"/>
      <c r="AL3" s="1"/>
      <c r="AM3" s="1"/>
      <c r="AN3" s="1"/>
      <c r="AO3" s="1"/>
      <c r="AP3" s="1"/>
      <c r="AR3" s="1"/>
      <c r="AS3" s="1"/>
      <c r="AT3" s="5"/>
      <c r="AU3" s="5"/>
      <c r="AV3" s="5"/>
      <c r="AW3" s="5"/>
      <c r="AX3" s="5"/>
      <c r="AY3" s="5"/>
      <c r="AZ3" s="573" t="s">
        <v>25</v>
      </c>
      <c r="BA3" s="574"/>
      <c r="BB3" s="574"/>
      <c r="BC3" s="574"/>
      <c r="BD3" s="574"/>
      <c r="BE3" s="574"/>
      <c r="BF3" s="574"/>
      <c r="BG3" s="574"/>
      <c r="BH3" s="574"/>
      <c r="BI3" s="574"/>
      <c r="BJ3" s="575"/>
      <c r="BL3" s="1"/>
      <c r="BN3" s="1"/>
      <c r="BO3" s="1"/>
      <c r="BP3" s="1"/>
      <c r="BQ3" s="1"/>
      <c r="BR3" s="1"/>
      <c r="BS3" s="1"/>
      <c r="BT3" s="1"/>
      <c r="BU3" s="1"/>
      <c r="BV3" s="1"/>
      <c r="BW3" s="1"/>
      <c r="BX3" s="1"/>
      <c r="BY3" s="1"/>
      <c r="BZ3" s="1"/>
      <c r="CA3" s="1"/>
      <c r="CB3" s="1"/>
      <c r="CC3" s="1"/>
      <c r="CD3" s="1"/>
      <c r="CE3" s="1"/>
      <c r="CF3" s="1"/>
      <c r="CG3" s="1"/>
      <c r="CH3" s="1"/>
    </row>
    <row r="4" spans="2:86" ht="9.9" customHeight="1">
      <c r="B4" s="1"/>
      <c r="C4" s="1"/>
      <c r="D4" s="1"/>
      <c r="E4" s="1"/>
      <c r="F4" s="1"/>
      <c r="G4" s="5"/>
      <c r="H4" s="5"/>
      <c r="I4" s="5"/>
      <c r="J4" s="5"/>
      <c r="K4" s="5"/>
      <c r="L4" s="5"/>
      <c r="M4" s="5"/>
      <c r="O4" s="5"/>
      <c r="P4" s="5"/>
      <c r="Q4" s="5"/>
      <c r="R4" s="5"/>
      <c r="S4" s="580" t="s">
        <v>27</v>
      </c>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
      <c r="AU4" s="5"/>
      <c r="AV4" s="5"/>
      <c r="AW4" s="5"/>
      <c r="AX4" s="5"/>
      <c r="AY4" s="5"/>
      <c r="AZ4" s="576"/>
      <c r="BA4" s="577"/>
      <c r="BB4" s="577"/>
      <c r="BC4" s="577"/>
      <c r="BD4" s="577"/>
      <c r="BE4" s="577"/>
      <c r="BF4" s="577"/>
      <c r="BG4" s="577"/>
      <c r="BH4" s="577"/>
      <c r="BI4" s="577"/>
      <c r="BJ4" s="578"/>
      <c r="BL4" s="1"/>
      <c r="BN4" s="1"/>
      <c r="BO4" s="1"/>
      <c r="BP4" s="1"/>
      <c r="BQ4" s="1"/>
      <c r="BR4" s="1"/>
      <c r="BS4" s="1"/>
      <c r="BT4" s="1"/>
      <c r="BU4" s="1"/>
      <c r="BV4" s="1"/>
      <c r="BW4" s="1"/>
      <c r="BX4" s="1"/>
      <c r="BY4" s="1"/>
      <c r="BZ4" s="1"/>
      <c r="CA4" s="1"/>
      <c r="CB4" s="1"/>
      <c r="CC4" s="1"/>
      <c r="CD4" s="1"/>
      <c r="CE4" s="1"/>
      <c r="CF4" s="1"/>
      <c r="CG4" s="1"/>
      <c r="CH4" s="1"/>
    </row>
    <row r="5" spans="2:86" ht="9.9" customHeight="1">
      <c r="B5" s="1"/>
      <c r="C5" s="1"/>
      <c r="D5" s="1"/>
      <c r="E5" s="1"/>
      <c r="F5" s="1"/>
      <c r="G5" s="1"/>
      <c r="H5" s="1"/>
      <c r="I5" s="1"/>
      <c r="J5" s="1"/>
      <c r="K5" s="1"/>
      <c r="L5" s="1"/>
      <c r="N5" s="5"/>
      <c r="O5" s="5"/>
      <c r="P5" s="5"/>
      <c r="Q5" s="5"/>
      <c r="R5" s="5"/>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1"/>
      <c r="AU5" s="1"/>
      <c r="AV5" s="1"/>
      <c r="AW5" s="1"/>
      <c r="AX5" s="1"/>
      <c r="AY5" s="1"/>
      <c r="AZ5" s="1"/>
      <c r="BB5" s="1"/>
      <c r="BC5" s="1"/>
      <c r="BD5" s="1"/>
      <c r="BE5" s="1"/>
      <c r="BF5" s="1"/>
      <c r="BG5" s="1"/>
      <c r="BH5" s="1"/>
      <c r="BI5" s="1"/>
      <c r="BJ5" s="1"/>
      <c r="BL5" s="1"/>
      <c r="BN5" s="1"/>
      <c r="BO5" s="1"/>
      <c r="BP5" s="1"/>
      <c r="BQ5" s="1"/>
      <c r="BR5" s="1"/>
      <c r="BS5" s="1"/>
      <c r="BT5" s="1"/>
      <c r="BU5" s="1"/>
      <c r="BV5" s="1"/>
      <c r="BW5" s="1"/>
      <c r="BX5" s="1"/>
      <c r="BY5" s="1"/>
      <c r="BZ5" s="1"/>
      <c r="CA5" s="1"/>
      <c r="CB5" s="1"/>
      <c r="CC5" s="1"/>
      <c r="CD5" s="1"/>
      <c r="CE5" s="1"/>
      <c r="CF5" s="1"/>
      <c r="CG5" s="1"/>
      <c r="CH5" s="1"/>
    </row>
    <row r="6" spans="2:86" ht="9.9" customHeight="1">
      <c r="B6" s="1"/>
      <c r="C6" s="581" t="s">
        <v>41</v>
      </c>
      <c r="D6" s="582"/>
      <c r="E6" s="582"/>
      <c r="F6" s="582"/>
      <c r="G6" s="582"/>
      <c r="H6" s="582"/>
      <c r="I6" s="582"/>
      <c r="J6" s="582"/>
      <c r="K6" s="583"/>
      <c r="L6" s="1"/>
      <c r="S6" s="580" t="s">
        <v>28</v>
      </c>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1"/>
      <c r="AU6" s="1"/>
      <c r="AV6" s="1"/>
      <c r="AW6" s="1"/>
      <c r="AX6" s="1"/>
      <c r="BA6"/>
      <c r="BB6" s="1"/>
      <c r="BE6" s="640" t="s">
        <v>52</v>
      </c>
      <c r="BF6" s="641"/>
      <c r="BG6" s="641"/>
      <c r="BH6" s="641"/>
      <c r="BI6" s="642"/>
      <c r="BJ6" s="3"/>
      <c r="BL6" s="1"/>
      <c r="BN6" s="1"/>
      <c r="BO6" s="1"/>
      <c r="BP6" s="1"/>
      <c r="BQ6" s="1"/>
      <c r="BR6" s="1"/>
      <c r="BS6" s="1"/>
      <c r="BT6" s="1"/>
      <c r="BU6" s="1"/>
      <c r="BV6" s="1"/>
      <c r="BW6" s="1"/>
      <c r="BX6" s="1"/>
      <c r="BY6" s="1"/>
      <c r="BZ6" s="1"/>
      <c r="CA6" s="1"/>
      <c r="CB6" s="1"/>
      <c r="CC6" s="1"/>
      <c r="CD6" s="1"/>
      <c r="CE6" s="1"/>
      <c r="CF6" s="1"/>
      <c r="CG6" s="1"/>
      <c r="CH6" s="1"/>
    </row>
    <row r="7" spans="2:86" ht="9.9" customHeight="1">
      <c r="B7" s="1"/>
      <c r="C7" s="584"/>
      <c r="D7" s="585"/>
      <c r="E7" s="585"/>
      <c r="F7" s="585"/>
      <c r="G7" s="585"/>
      <c r="H7" s="585"/>
      <c r="I7" s="585"/>
      <c r="J7" s="585"/>
      <c r="K7" s="586"/>
      <c r="L7" s="1"/>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1"/>
      <c r="AU7" s="1"/>
      <c r="AV7" s="1"/>
      <c r="AW7" s="1"/>
      <c r="AX7" s="1"/>
      <c r="BA7"/>
      <c r="BB7" s="1"/>
      <c r="BE7" s="643"/>
      <c r="BF7" s="644"/>
      <c r="BG7" s="644"/>
      <c r="BH7" s="644"/>
      <c r="BI7" s="645"/>
      <c r="BJ7" s="3"/>
      <c r="BL7" s="1"/>
      <c r="BN7" s="1"/>
      <c r="BO7" s="1"/>
      <c r="BP7" s="1"/>
      <c r="BQ7" s="1"/>
      <c r="BR7" s="1"/>
      <c r="BS7" s="1"/>
      <c r="BT7" s="1"/>
      <c r="BU7" s="1"/>
      <c r="BV7" s="1"/>
      <c r="BW7" s="1"/>
      <c r="BX7" s="1"/>
      <c r="BY7" s="1"/>
      <c r="BZ7" s="1"/>
      <c r="CA7" s="1"/>
      <c r="CB7" s="1"/>
      <c r="CC7" s="1"/>
      <c r="CD7" s="1"/>
      <c r="CE7" s="1"/>
      <c r="CF7" s="1"/>
      <c r="CG7" s="1"/>
      <c r="CH7" s="1"/>
    </row>
    <row r="8" spans="2:86" ht="9.9" customHeight="1">
      <c r="B8" s="1"/>
      <c r="C8" s="5"/>
      <c r="D8" s="5"/>
      <c r="E8" s="5"/>
      <c r="F8" s="5"/>
      <c r="G8" s="5"/>
      <c r="H8" s="5"/>
      <c r="I8" s="5"/>
      <c r="J8" s="1"/>
      <c r="K8" s="1"/>
      <c r="L8" s="1"/>
      <c r="N8" s="1"/>
      <c r="O8" s="1"/>
      <c r="P8" s="1"/>
      <c r="Q8" s="1"/>
      <c r="R8" s="1"/>
      <c r="U8" s="1"/>
      <c r="W8"/>
      <c r="AE8" s="1"/>
      <c r="AG8"/>
      <c r="AH8" s="1"/>
      <c r="AI8" s="1"/>
      <c r="AJ8" s="1"/>
      <c r="AK8" s="1"/>
      <c r="AL8" s="1"/>
      <c r="AM8" s="1"/>
      <c r="AN8" s="1"/>
      <c r="AO8" s="1"/>
      <c r="AP8" s="1"/>
      <c r="AR8" s="1"/>
      <c r="AS8" s="1"/>
      <c r="AT8" s="1"/>
      <c r="AU8" s="1"/>
      <c r="AV8" s="1"/>
      <c r="AW8" s="1"/>
      <c r="AX8" s="1"/>
      <c r="AY8" s="1"/>
      <c r="AZ8" s="1"/>
      <c r="BB8" s="1"/>
      <c r="BC8" s="1"/>
      <c r="BD8" s="1"/>
      <c r="BE8" s="1"/>
      <c r="BF8" s="1"/>
      <c r="BG8" s="1"/>
      <c r="BH8" s="1"/>
      <c r="BI8" s="1"/>
      <c r="BJ8" s="1"/>
      <c r="BL8" s="1"/>
      <c r="BN8" s="1"/>
      <c r="BO8" s="1"/>
      <c r="BP8" s="1"/>
      <c r="BQ8" s="1"/>
      <c r="BR8" s="1"/>
      <c r="BS8" s="1"/>
      <c r="BT8" s="1"/>
      <c r="BU8" s="1"/>
      <c r="BV8" s="1"/>
      <c r="BW8" s="1"/>
      <c r="BX8" s="1"/>
      <c r="BY8" s="1"/>
      <c r="BZ8" s="1"/>
      <c r="CA8" s="1"/>
      <c r="CB8" s="1"/>
      <c r="CC8" s="1"/>
      <c r="CD8" s="1"/>
      <c r="CE8" s="1"/>
      <c r="CF8" s="1"/>
      <c r="CG8" s="1"/>
      <c r="CH8" s="1"/>
    </row>
    <row r="9" spans="2:86" s="9" customFormat="1" ht="9.9" customHeight="1">
      <c r="B9" s="8"/>
      <c r="C9" s="587" t="s">
        <v>23</v>
      </c>
      <c r="D9" s="522"/>
      <c r="E9" s="522"/>
      <c r="F9" s="522"/>
      <c r="G9" s="522"/>
      <c r="H9" s="522"/>
      <c r="I9" s="522"/>
      <c r="J9" s="522"/>
      <c r="K9" s="522"/>
      <c r="L9" s="522"/>
      <c r="M9" s="29"/>
      <c r="N9" s="30" t="s">
        <v>54</v>
      </c>
      <c r="O9" s="12"/>
      <c r="P9" s="13"/>
      <c r="Q9" s="31"/>
      <c r="R9" s="32" t="s">
        <v>46</v>
      </c>
      <c r="S9" s="14"/>
      <c r="T9" s="13"/>
      <c r="U9" s="31"/>
      <c r="V9" s="32" t="s">
        <v>47</v>
      </c>
      <c r="W9" s="14"/>
      <c r="X9" s="13"/>
      <c r="Y9" s="33"/>
      <c r="Z9" s="34" t="s">
        <v>48</v>
      </c>
      <c r="AA9" s="10"/>
      <c r="AB9" s="28"/>
      <c r="AC9" s="28"/>
      <c r="AE9" s="8"/>
      <c r="AH9" s="8"/>
      <c r="AI9" s="8"/>
      <c r="AJ9" s="8"/>
      <c r="AK9" s="8"/>
      <c r="AL9" s="8"/>
      <c r="AM9" s="8"/>
      <c r="AN9" s="8"/>
      <c r="AO9" s="8"/>
      <c r="AP9" s="8"/>
      <c r="AQ9" s="8"/>
      <c r="AR9" s="8"/>
      <c r="AS9" s="8"/>
      <c r="AT9" s="8"/>
      <c r="AU9" s="8"/>
      <c r="AV9" s="8"/>
      <c r="AX9" s="123"/>
      <c r="AY9" s="124"/>
      <c r="AZ9" s="124"/>
      <c r="BA9" s="124"/>
      <c r="BB9" s="124"/>
      <c r="BC9" s="124"/>
      <c r="BD9" s="124"/>
      <c r="BE9" s="124"/>
      <c r="BF9" s="124"/>
      <c r="BG9" s="124"/>
      <c r="BH9" s="124"/>
      <c r="BI9" s="125"/>
      <c r="BJ9" s="8"/>
      <c r="BK9" s="8"/>
      <c r="BL9" s="8"/>
      <c r="BM9" s="8"/>
      <c r="BN9" s="8"/>
      <c r="BO9" s="8"/>
      <c r="BP9" s="8"/>
      <c r="BQ9" s="8"/>
      <c r="BR9" s="8"/>
      <c r="BS9" s="8"/>
      <c r="BT9" s="8"/>
      <c r="BU9" s="8"/>
      <c r="BV9" s="8"/>
      <c r="BW9" s="8"/>
      <c r="BX9" s="8"/>
      <c r="BY9" s="8"/>
      <c r="BZ9" s="8"/>
      <c r="CA9" s="8"/>
      <c r="CB9" s="8"/>
      <c r="CC9" s="8"/>
      <c r="CD9" s="8"/>
      <c r="CE9" s="8"/>
      <c r="CF9" s="8"/>
      <c r="CG9" s="8"/>
      <c r="CH9" s="8"/>
    </row>
    <row r="10" spans="2:86" s="9" customFormat="1" ht="9.9" customHeight="1">
      <c r="B10" s="8"/>
      <c r="C10" s="563"/>
      <c r="D10" s="523"/>
      <c r="E10" s="523"/>
      <c r="F10" s="523"/>
      <c r="G10" s="523"/>
      <c r="H10" s="523"/>
      <c r="I10" s="523"/>
      <c r="J10" s="523"/>
      <c r="K10" s="523"/>
      <c r="L10" s="523"/>
      <c r="M10" s="543" t="str">
        <f>入力画面!$B$38</f>
        <v>R</v>
      </c>
      <c r="N10" s="588"/>
      <c r="O10" s="500" t="str">
        <f ca="1">入力画面!$C$38</f>
        <v>0</v>
      </c>
      <c r="P10" s="501"/>
      <c r="Q10" s="500" t="str">
        <f ca="1">入力画面!$D$38</f>
        <v>7</v>
      </c>
      <c r="R10" s="501"/>
      <c r="S10" s="500" t="str">
        <f ca="1">入力画面!$E$38</f>
        <v>0</v>
      </c>
      <c r="T10" s="501"/>
      <c r="U10" s="500" t="str">
        <f ca="1">入力画面!$F$38</f>
        <v>5</v>
      </c>
      <c r="V10" s="501"/>
      <c r="W10" s="500" t="str">
        <f ca="1">入力画面!$G$38</f>
        <v>0</v>
      </c>
      <c r="X10" s="501"/>
      <c r="Y10" s="500" t="str">
        <f ca="1">入力画面!$H$38</f>
        <v>1</v>
      </c>
      <c r="Z10" s="501"/>
      <c r="AA10" s="10"/>
      <c r="AB10" s="10"/>
      <c r="AC10" s="10"/>
      <c r="AD10" s="8"/>
      <c r="AE10" s="8"/>
      <c r="AF10" s="8"/>
      <c r="AG10" s="8"/>
      <c r="AH10" s="8"/>
      <c r="AI10" s="8"/>
      <c r="AJ10" s="8"/>
      <c r="AK10" s="8"/>
      <c r="AL10" s="8"/>
      <c r="AM10" s="8"/>
      <c r="AN10" s="8"/>
      <c r="AO10" s="8"/>
      <c r="AP10" s="8"/>
      <c r="AQ10" s="8"/>
      <c r="AR10" s="8"/>
      <c r="AS10" s="8"/>
      <c r="AT10" s="8"/>
      <c r="AU10" s="8"/>
      <c r="AV10" s="8"/>
      <c r="AX10" s="126"/>
      <c r="AY10" s="127"/>
      <c r="AZ10" s="127"/>
      <c r="BA10" s="127"/>
      <c r="BB10" s="127"/>
      <c r="BC10" s="127"/>
      <c r="BD10" s="127"/>
      <c r="BE10" s="127"/>
      <c r="BF10" s="127"/>
      <c r="BG10" s="127"/>
      <c r="BH10" s="127"/>
      <c r="BI10" s="128"/>
      <c r="BJ10" s="8"/>
      <c r="BK10" s="8"/>
      <c r="BL10" s="8"/>
      <c r="BM10" s="8"/>
      <c r="BN10" s="8"/>
      <c r="BO10" s="8"/>
      <c r="BP10" s="8"/>
      <c r="BQ10" s="8"/>
      <c r="BR10" s="8"/>
      <c r="BS10" s="8"/>
      <c r="BT10" s="8"/>
      <c r="BU10" s="8"/>
      <c r="BV10" s="8"/>
      <c r="BW10" s="8"/>
      <c r="BX10" s="8"/>
      <c r="BY10" s="8"/>
      <c r="BZ10" s="8"/>
      <c r="CA10" s="8"/>
      <c r="CB10" s="8"/>
      <c r="CC10" s="8"/>
      <c r="CD10" s="8"/>
      <c r="CE10" s="8"/>
      <c r="CF10" s="8"/>
      <c r="CG10" s="8"/>
      <c r="CH10" s="8"/>
    </row>
    <row r="11" spans="2:86" s="8" customFormat="1" ht="9.9" customHeight="1">
      <c r="C11" s="564"/>
      <c r="D11" s="524"/>
      <c r="E11" s="524"/>
      <c r="F11" s="524"/>
      <c r="G11" s="524"/>
      <c r="H11" s="524"/>
      <c r="I11" s="524"/>
      <c r="J11" s="524"/>
      <c r="K11" s="524"/>
      <c r="L11" s="524"/>
      <c r="M11" s="544"/>
      <c r="N11" s="589"/>
      <c r="O11" s="514"/>
      <c r="P11" s="515"/>
      <c r="Q11" s="514"/>
      <c r="R11" s="515"/>
      <c r="S11" s="514"/>
      <c r="T11" s="515"/>
      <c r="U11" s="514"/>
      <c r="V11" s="515"/>
      <c r="W11" s="514"/>
      <c r="X11" s="515"/>
      <c r="Y11" s="514"/>
      <c r="Z11" s="515"/>
      <c r="AA11" s="10"/>
      <c r="AB11" s="10"/>
      <c r="AC11" s="10"/>
      <c r="AX11" s="126"/>
      <c r="AY11" s="127"/>
      <c r="AZ11" s="127"/>
      <c r="BA11" s="127"/>
      <c r="BB11" s="127"/>
      <c r="BC11" s="127"/>
      <c r="BD11" s="127"/>
      <c r="BE11" s="127"/>
      <c r="BF11" s="127"/>
      <c r="BG11" s="127"/>
      <c r="BH11" s="127"/>
      <c r="BI11" s="128"/>
    </row>
    <row r="12" spans="2:86" s="9" customFormat="1" ht="9.9" customHeight="1">
      <c r="B12" s="8"/>
      <c r="K12" s="8"/>
      <c r="U12" s="8"/>
      <c r="AD12" s="8"/>
      <c r="AE12" s="8"/>
      <c r="AF12" s="8"/>
      <c r="AG12" s="8"/>
      <c r="AH12" s="8"/>
      <c r="AI12" s="8"/>
      <c r="AJ12" s="8"/>
      <c r="AK12" s="8"/>
      <c r="AL12" s="8"/>
      <c r="AM12" s="8"/>
      <c r="AN12" s="8"/>
      <c r="AO12" s="8"/>
      <c r="AP12" s="8"/>
      <c r="AQ12" s="8"/>
      <c r="AR12" s="8"/>
      <c r="AS12" s="8"/>
      <c r="AT12" s="8"/>
      <c r="AU12" s="8"/>
      <c r="AV12" s="8"/>
      <c r="AX12" s="126"/>
      <c r="AY12" s="127"/>
      <c r="AZ12" s="127"/>
      <c r="BA12" s="127"/>
      <c r="BB12" s="127"/>
      <c r="BC12" s="127"/>
      <c r="BD12" s="127"/>
      <c r="BE12" s="127"/>
      <c r="BF12" s="127"/>
      <c r="BG12" s="127"/>
      <c r="BH12" s="127"/>
      <c r="BI12" s="128"/>
      <c r="BJ12" s="8"/>
      <c r="BK12" s="8"/>
      <c r="BL12" s="8"/>
      <c r="BM12" s="8"/>
      <c r="BN12" s="8"/>
      <c r="BO12" s="8"/>
    </row>
    <row r="13" spans="2:86" s="9" customFormat="1" ht="9.9" customHeight="1">
      <c r="B13" s="8"/>
      <c r="C13" s="700" t="s">
        <v>20</v>
      </c>
      <c r="D13" s="701"/>
      <c r="E13" s="701"/>
      <c r="F13" s="701"/>
      <c r="G13" s="701"/>
      <c r="H13" s="701"/>
      <c r="I13" s="701"/>
      <c r="J13" s="702"/>
      <c r="K13" s="8"/>
      <c r="O13" s="11"/>
      <c r="P13" s="11"/>
      <c r="Q13" s="11"/>
      <c r="R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X13" s="126"/>
      <c r="AY13" s="127"/>
      <c r="AZ13" s="127"/>
      <c r="BA13" s="127"/>
      <c r="BB13" s="127"/>
      <c r="BC13" s="127"/>
      <c r="BD13" s="127"/>
      <c r="BE13" s="127"/>
      <c r="BF13" s="127"/>
      <c r="BG13" s="127"/>
      <c r="BH13" s="127"/>
      <c r="BI13" s="128"/>
      <c r="BJ13" s="8"/>
      <c r="BK13" s="8"/>
      <c r="BL13" s="8"/>
      <c r="BM13" s="8"/>
      <c r="BN13" s="8"/>
      <c r="BO13" s="8"/>
    </row>
    <row r="14" spans="2:86" s="9" customFormat="1" ht="9.9" customHeight="1">
      <c r="B14" s="8"/>
      <c r="C14" s="705" t="s">
        <v>22</v>
      </c>
      <c r="D14" s="705"/>
      <c r="E14" s="705"/>
      <c r="F14" s="705"/>
      <c r="G14" s="705" t="s">
        <v>21</v>
      </c>
      <c r="H14" s="705"/>
      <c r="I14" s="705"/>
      <c r="J14" s="705"/>
      <c r="K14" s="8"/>
      <c r="L14" s="8"/>
      <c r="M14" s="8"/>
      <c r="N14" s="11"/>
      <c r="O14" s="11"/>
      <c r="P14" s="11"/>
      <c r="Q14" s="11"/>
      <c r="R14" s="11"/>
      <c r="T14" s="11"/>
      <c r="U14" s="11"/>
      <c r="V14" s="11"/>
      <c r="W14" s="520" t="s">
        <v>55</v>
      </c>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11"/>
      <c r="AU14" s="11"/>
      <c r="AV14" s="11"/>
      <c r="AX14" s="126"/>
      <c r="AY14" s="127"/>
      <c r="AZ14" s="127"/>
      <c r="BA14" s="127"/>
      <c r="BB14" s="127"/>
      <c r="BC14" s="127"/>
      <c r="BD14" s="127"/>
      <c r="BE14" s="127"/>
      <c r="BF14" s="127"/>
      <c r="BG14" s="127"/>
      <c r="BH14" s="127"/>
      <c r="BI14" s="128"/>
      <c r="BJ14" s="8"/>
      <c r="BK14" s="8"/>
      <c r="BL14" s="8"/>
      <c r="BM14" s="8"/>
      <c r="BN14" s="8"/>
      <c r="BO14" s="8"/>
    </row>
    <row r="15" spans="2:86" s="9" customFormat="1" ht="9.9" customHeight="1">
      <c r="B15" s="8"/>
      <c r="C15" s="683"/>
      <c r="D15" s="683"/>
      <c r="E15" s="683"/>
      <c r="F15" s="683"/>
      <c r="G15" s="683"/>
      <c r="H15" s="683"/>
      <c r="I15" s="683"/>
      <c r="J15" s="683"/>
      <c r="K15" s="8"/>
      <c r="L15" s="8"/>
      <c r="N15" s="11"/>
      <c r="O15" s="11"/>
      <c r="P15" s="11"/>
      <c r="Q15" s="11"/>
      <c r="R15" s="11"/>
      <c r="S15" s="11"/>
      <c r="T15" s="11"/>
      <c r="U15" s="11"/>
      <c r="V15" s="11"/>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11"/>
      <c r="AU15" s="11"/>
      <c r="AV15" s="11"/>
      <c r="AX15" s="126"/>
      <c r="AY15" s="127"/>
      <c r="AZ15" s="127"/>
      <c r="BA15" s="127"/>
      <c r="BB15" s="127"/>
      <c r="BC15" s="127"/>
      <c r="BD15" s="127"/>
      <c r="BE15" s="127"/>
      <c r="BF15" s="127"/>
      <c r="BG15" s="127"/>
      <c r="BH15" s="127"/>
      <c r="BI15" s="128"/>
      <c r="BJ15" s="8"/>
      <c r="BK15" s="8"/>
      <c r="BL15" s="8"/>
      <c r="BM15" s="8"/>
      <c r="BN15" s="8"/>
      <c r="BO15" s="8"/>
    </row>
    <row r="16" spans="2:86" s="9" customFormat="1" ht="9.9" customHeight="1">
      <c r="B16" s="8"/>
      <c r="C16" s="683"/>
      <c r="D16" s="683"/>
      <c r="E16" s="683"/>
      <c r="F16" s="683"/>
      <c r="G16" s="683"/>
      <c r="H16" s="683"/>
      <c r="I16" s="683"/>
      <c r="J16" s="683"/>
      <c r="K16" s="8"/>
      <c r="L16" s="8"/>
      <c r="S16" s="11"/>
      <c r="T16" s="11"/>
      <c r="U16" s="11"/>
      <c r="V16" s="11"/>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X16" s="129"/>
      <c r="AY16" s="130"/>
      <c r="AZ16" s="130"/>
      <c r="BA16" s="130"/>
      <c r="BB16" s="130"/>
      <c r="BC16" s="130"/>
      <c r="BD16" s="130"/>
      <c r="BE16" s="130"/>
      <c r="BF16" s="130"/>
      <c r="BG16" s="130"/>
      <c r="BH16" s="130"/>
      <c r="BI16" s="131"/>
      <c r="BL16" s="8"/>
      <c r="BM16" s="8"/>
      <c r="BN16" s="8"/>
      <c r="BO16" s="8"/>
    </row>
    <row r="17" spans="2:72" s="9" customFormat="1" ht="9.9" customHeight="1">
      <c r="B17" s="8"/>
      <c r="C17" s="683"/>
      <c r="D17" s="683"/>
      <c r="E17" s="683"/>
      <c r="F17" s="683"/>
      <c r="G17" s="683"/>
      <c r="H17" s="683"/>
      <c r="I17" s="683"/>
      <c r="J17" s="683"/>
      <c r="K17" s="8"/>
      <c r="L17" s="8"/>
      <c r="U17" s="8"/>
      <c r="V17" s="8"/>
      <c r="W17" s="8"/>
      <c r="X17" s="11"/>
      <c r="Y17" s="11"/>
      <c r="Z17" s="11"/>
      <c r="AA17" s="11"/>
      <c r="AB17" s="11"/>
      <c r="AC17" s="11"/>
      <c r="AD17" s="11"/>
      <c r="AE17" s="11"/>
      <c r="AF17" s="11"/>
      <c r="AG17" s="11"/>
      <c r="AH17" s="11"/>
      <c r="AI17" s="11"/>
      <c r="AJ17" s="11"/>
      <c r="AK17" s="11"/>
      <c r="AL17" s="8"/>
      <c r="AO17" s="8"/>
      <c r="AX17" s="694" t="s">
        <v>56</v>
      </c>
      <c r="AY17" s="694"/>
      <c r="AZ17" s="694"/>
      <c r="BA17" s="694"/>
      <c r="BB17" s="694"/>
      <c r="BC17" s="694"/>
      <c r="BD17" s="694"/>
      <c r="BE17" s="694"/>
      <c r="BF17" s="694"/>
      <c r="BG17" s="694"/>
      <c r="BH17" s="694"/>
      <c r="BI17" s="694"/>
      <c r="BL17" s="8"/>
      <c r="BM17" s="8"/>
      <c r="BN17" s="8"/>
      <c r="BO17" s="8"/>
    </row>
    <row r="18" spans="2:72" s="9" customFormat="1" ht="9.9" customHeight="1">
      <c r="B18" s="8"/>
      <c r="C18" s="683"/>
      <c r="D18" s="683"/>
      <c r="E18" s="683"/>
      <c r="F18" s="683"/>
      <c r="G18" s="683"/>
      <c r="H18" s="683"/>
      <c r="I18" s="683"/>
      <c r="J18" s="683"/>
      <c r="K18" s="8"/>
      <c r="L18" s="8"/>
      <c r="N18" s="698" t="s">
        <v>62</v>
      </c>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X18" s="35"/>
      <c r="BB18" s="8"/>
      <c r="BL18" s="8"/>
      <c r="BM18" s="8"/>
      <c r="BN18" s="8"/>
      <c r="BO18" s="8"/>
    </row>
    <row r="19" spans="2:72" ht="9.9" customHeight="1">
      <c r="B19" s="1"/>
      <c r="K19" s="1"/>
      <c r="L19" s="1"/>
      <c r="M19"/>
      <c r="N19" s="699"/>
      <c r="O19" s="699"/>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699"/>
      <c r="AO19" s="699"/>
      <c r="AP19" s="699"/>
      <c r="AQ19" s="699"/>
      <c r="BA19"/>
      <c r="BB19" s="1"/>
      <c r="BK19"/>
      <c r="BL19" s="1"/>
      <c r="BN19" s="1"/>
      <c r="BO19" s="1"/>
    </row>
    <row r="20" spans="2:72" s="9" customFormat="1" ht="9.9" customHeight="1">
      <c r="B20" s="8"/>
      <c r="C20" s="565" t="s">
        <v>1023</v>
      </c>
      <c r="D20" s="566"/>
      <c r="E20" s="566"/>
      <c r="F20" s="566"/>
      <c r="G20" s="566"/>
      <c r="H20" s="566"/>
      <c r="I20" s="566"/>
      <c r="J20" s="566"/>
      <c r="K20" s="566"/>
      <c r="L20" s="567"/>
      <c r="M20" s="495" t="s">
        <v>29</v>
      </c>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c r="AQ20" s="496"/>
      <c r="AR20" s="496"/>
      <c r="AS20" s="496"/>
      <c r="AT20" s="496"/>
      <c r="AU20" s="496"/>
      <c r="AV20" s="497"/>
      <c r="AW20" s="495" t="s">
        <v>1013</v>
      </c>
      <c r="AX20" s="496"/>
      <c r="AY20" s="496"/>
      <c r="AZ20" s="496"/>
      <c r="BA20" s="496"/>
      <c r="BB20" s="496"/>
      <c r="BC20" s="496"/>
      <c r="BD20" s="496"/>
      <c r="BE20" s="496"/>
      <c r="BF20" s="496"/>
      <c r="BG20" s="496"/>
      <c r="BH20" s="496"/>
      <c r="BI20" s="497"/>
      <c r="BJ20" s="8"/>
      <c r="BK20" s="8"/>
      <c r="BL20" s="8"/>
      <c r="BM20" s="8"/>
      <c r="BN20" s="8"/>
      <c r="BO20" s="8"/>
      <c r="BP20" s="8"/>
      <c r="BQ20" s="8"/>
      <c r="BR20" s="8"/>
      <c r="BS20" s="8"/>
      <c r="BT20" s="8"/>
    </row>
    <row r="21" spans="2:72" s="8" customFormat="1" ht="9.9" customHeight="1">
      <c r="C21" s="660" t="str">
        <f>MID(入力画面!$H$10,1,1)</f>
        <v/>
      </c>
      <c r="D21" s="499"/>
      <c r="E21" s="498" t="str">
        <f>MID(入力画面!$H$10,2,1)</f>
        <v/>
      </c>
      <c r="F21" s="499"/>
      <c r="G21" s="498" t="str">
        <f>MID(入力画面!$H$10,3,1)</f>
        <v/>
      </c>
      <c r="H21" s="499"/>
      <c r="I21" s="498" t="str">
        <f>MID(入力画面!$H$10,4,1)</f>
        <v/>
      </c>
      <c r="J21" s="499"/>
      <c r="K21" s="498" t="str">
        <f>MID(入力画面!$H$10,5,1)</f>
        <v/>
      </c>
      <c r="L21" s="610"/>
      <c r="M21" s="677" t="str">
        <f>IF(入力画面!$H$10="","",入力画面!$H$11)</f>
        <v/>
      </c>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9"/>
      <c r="AW21" s="677" t="str">
        <f>IF(入力画面!$H$12="","",入力画面!$H$12)</f>
        <v/>
      </c>
      <c r="AX21" s="678"/>
      <c r="AY21" s="678"/>
      <c r="AZ21" s="678"/>
      <c r="BA21" s="678"/>
      <c r="BB21" s="678"/>
      <c r="BC21" s="678"/>
      <c r="BD21" s="678"/>
      <c r="BE21" s="678"/>
      <c r="BF21" s="678"/>
      <c r="BG21" s="678"/>
      <c r="BH21" s="678"/>
      <c r="BI21" s="679"/>
    </row>
    <row r="22" spans="2:72" s="9" customFormat="1" ht="9.9" customHeight="1">
      <c r="B22" s="8"/>
      <c r="C22" s="543"/>
      <c r="D22" s="501"/>
      <c r="E22" s="500"/>
      <c r="F22" s="501"/>
      <c r="G22" s="500"/>
      <c r="H22" s="501"/>
      <c r="I22" s="500"/>
      <c r="J22" s="501"/>
      <c r="K22" s="500"/>
      <c r="L22" s="588"/>
      <c r="M22" s="505"/>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7"/>
      <c r="AW22" s="505"/>
      <c r="AX22" s="506"/>
      <c r="AY22" s="506"/>
      <c r="AZ22" s="506"/>
      <c r="BA22" s="506"/>
      <c r="BB22" s="506"/>
      <c r="BC22" s="506"/>
      <c r="BD22" s="506"/>
      <c r="BE22" s="506"/>
      <c r="BF22" s="506"/>
      <c r="BG22" s="506"/>
      <c r="BH22" s="506"/>
      <c r="BI22" s="507"/>
      <c r="BJ22" s="8"/>
      <c r="BK22" s="8"/>
      <c r="BL22" s="8"/>
      <c r="BM22" s="8"/>
      <c r="BN22" s="8"/>
      <c r="BO22" s="8"/>
      <c r="BP22" s="8"/>
      <c r="BQ22" s="8"/>
      <c r="BR22" s="8"/>
      <c r="BS22" s="8"/>
      <c r="BT22" s="8"/>
    </row>
    <row r="23" spans="2:72" s="9" customFormat="1" ht="9.9" customHeight="1">
      <c r="B23" s="8"/>
      <c r="C23" s="565" t="s">
        <v>1024</v>
      </c>
      <c r="D23" s="566"/>
      <c r="E23" s="566"/>
      <c r="F23" s="566"/>
      <c r="G23" s="566"/>
      <c r="H23" s="566"/>
      <c r="I23" s="566"/>
      <c r="J23" s="566"/>
      <c r="K23" s="566"/>
      <c r="L23" s="566"/>
      <c r="M23" s="566"/>
      <c r="N23" s="567"/>
      <c r="O23" s="495" t="s">
        <v>1038</v>
      </c>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7"/>
      <c r="AW23" s="495" t="s">
        <v>1013</v>
      </c>
      <c r="AX23" s="496"/>
      <c r="AY23" s="496"/>
      <c r="AZ23" s="496"/>
      <c r="BA23" s="496"/>
      <c r="BB23" s="496"/>
      <c r="BC23" s="496"/>
      <c r="BD23" s="496"/>
      <c r="BE23" s="496"/>
      <c r="BF23" s="496"/>
      <c r="BG23" s="496"/>
      <c r="BH23" s="496"/>
      <c r="BI23" s="497"/>
      <c r="BJ23" s="8"/>
      <c r="BK23" s="8"/>
      <c r="BL23" s="8"/>
      <c r="BM23" s="8"/>
      <c r="BN23" s="8"/>
      <c r="BO23" s="8"/>
      <c r="BP23" s="8"/>
      <c r="BQ23" s="8"/>
      <c r="BR23" s="8"/>
      <c r="BS23" s="8"/>
      <c r="BT23" s="8"/>
    </row>
    <row r="24" spans="2:72" s="9" customFormat="1" ht="9.9" customHeight="1">
      <c r="B24" s="8"/>
      <c r="C24" s="660" t="str">
        <f>MID(入力画面!$H$13,1,1)</f>
        <v/>
      </c>
      <c r="D24" s="499"/>
      <c r="E24" s="498" t="str">
        <f>MID(入力画面!$H$13,2,1)</f>
        <v/>
      </c>
      <c r="F24" s="499"/>
      <c r="G24" s="498" t="str">
        <f>MID(入力画面!$H$13,3,1)</f>
        <v/>
      </c>
      <c r="H24" s="499"/>
      <c r="I24" s="498" t="str">
        <f>MID(入力画面!$H$13,4,1)</f>
        <v/>
      </c>
      <c r="J24" s="499"/>
      <c r="K24" s="498" t="str">
        <f>MID(入力画面!$H$13,5,1)</f>
        <v/>
      </c>
      <c r="L24" s="499"/>
      <c r="M24" s="498" t="str">
        <f>MID(入力画面!$H$13,6,1)</f>
        <v/>
      </c>
      <c r="N24" s="610"/>
      <c r="O24" s="508" t="s">
        <v>1020</v>
      </c>
      <c r="P24" s="509"/>
      <c r="Q24" s="510" t="str">
        <f>IF(入力画面!$H$14="","",入力画面!$H$14)</f>
        <v/>
      </c>
      <c r="R24" s="510"/>
      <c r="S24" s="510"/>
      <c r="T24" s="118" t="s">
        <v>1021</v>
      </c>
      <c r="U24" s="510" t="str">
        <f>IF(入力画面!$L$14="","",入力画面!$L$14)</f>
        <v/>
      </c>
      <c r="V24" s="510"/>
      <c r="W24" s="510"/>
      <c r="X24" s="510"/>
      <c r="Y24" s="119"/>
      <c r="Z24" s="511" t="str">
        <f>IF(入力画面!$H$15="","","(フリガナ)")</f>
        <v/>
      </c>
      <c r="AA24" s="511"/>
      <c r="AB24" s="511"/>
      <c r="AC24" s="511"/>
      <c r="AD24" s="512" t="str">
        <f>IF(入力画面!$H$15="","",入力画面!$H$15)</f>
        <v/>
      </c>
      <c r="AE24" s="512"/>
      <c r="AF24" s="512"/>
      <c r="AG24" s="512"/>
      <c r="AH24" s="512"/>
      <c r="AI24" s="512"/>
      <c r="AJ24" s="512"/>
      <c r="AK24" s="512"/>
      <c r="AL24" s="512"/>
      <c r="AM24" s="512"/>
      <c r="AN24" s="512"/>
      <c r="AO24" s="512"/>
      <c r="AP24" s="512"/>
      <c r="AQ24" s="512"/>
      <c r="AR24" s="512"/>
      <c r="AS24" s="512"/>
      <c r="AT24" s="512"/>
      <c r="AU24" s="512"/>
      <c r="AV24" s="513"/>
      <c r="AW24" s="677" t="str">
        <f>IF(入力画面!$H$17="","",入力画面!$H$17)</f>
        <v/>
      </c>
      <c r="AX24" s="678"/>
      <c r="AY24" s="678"/>
      <c r="AZ24" s="678"/>
      <c r="BA24" s="678"/>
      <c r="BB24" s="678"/>
      <c r="BC24" s="678"/>
      <c r="BD24" s="678"/>
      <c r="BE24" s="678"/>
      <c r="BF24" s="678"/>
      <c r="BG24" s="678"/>
      <c r="BH24" s="678"/>
      <c r="BI24" s="679"/>
      <c r="BJ24" s="8"/>
      <c r="BK24" s="8"/>
      <c r="BL24" s="8"/>
      <c r="BM24" s="8"/>
      <c r="BN24" s="8"/>
      <c r="BO24" s="8"/>
      <c r="BP24" s="8"/>
      <c r="BQ24" s="8"/>
      <c r="BR24" s="8"/>
      <c r="BS24" s="8"/>
      <c r="BT24" s="8"/>
    </row>
    <row r="25" spans="2:72" s="9" customFormat="1" ht="9.9" customHeight="1">
      <c r="B25" s="8"/>
      <c r="C25" s="543"/>
      <c r="D25" s="501"/>
      <c r="E25" s="500"/>
      <c r="F25" s="501"/>
      <c r="G25" s="500"/>
      <c r="H25" s="501"/>
      <c r="I25" s="500"/>
      <c r="J25" s="501"/>
      <c r="K25" s="500"/>
      <c r="L25" s="501"/>
      <c r="M25" s="500"/>
      <c r="N25" s="588"/>
      <c r="O25" s="502" t="str">
        <f>IF(入力画面!$H$16="","",入力画面!$H$16)</f>
        <v/>
      </c>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4"/>
      <c r="AW25" s="502"/>
      <c r="AX25" s="503"/>
      <c r="AY25" s="503"/>
      <c r="AZ25" s="503"/>
      <c r="BA25" s="503"/>
      <c r="BB25" s="503"/>
      <c r="BC25" s="503"/>
      <c r="BD25" s="503"/>
      <c r="BE25" s="503"/>
      <c r="BF25" s="503"/>
      <c r="BG25" s="503"/>
      <c r="BH25" s="503"/>
      <c r="BI25" s="504"/>
      <c r="BJ25" s="8"/>
      <c r="BK25" s="8"/>
      <c r="BL25" s="8"/>
      <c r="BM25" s="8"/>
      <c r="BN25" s="8"/>
      <c r="BO25" s="8"/>
      <c r="BP25" s="8"/>
      <c r="BQ25" s="8"/>
      <c r="BR25" s="8"/>
      <c r="BS25" s="8"/>
      <c r="BT25" s="8"/>
    </row>
    <row r="26" spans="2:72" s="9" customFormat="1" ht="9.9" customHeight="1">
      <c r="B26" s="8"/>
      <c r="C26" s="544"/>
      <c r="D26" s="515"/>
      <c r="E26" s="514"/>
      <c r="F26" s="515"/>
      <c r="G26" s="514"/>
      <c r="H26" s="515"/>
      <c r="I26" s="514"/>
      <c r="J26" s="515"/>
      <c r="K26" s="514"/>
      <c r="L26" s="515"/>
      <c r="M26" s="514"/>
      <c r="N26" s="589"/>
      <c r="O26" s="505"/>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7"/>
      <c r="AW26" s="505"/>
      <c r="AX26" s="506"/>
      <c r="AY26" s="506"/>
      <c r="AZ26" s="506"/>
      <c r="BA26" s="506"/>
      <c r="BB26" s="506"/>
      <c r="BC26" s="506"/>
      <c r="BD26" s="506"/>
      <c r="BE26" s="506"/>
      <c r="BF26" s="506"/>
      <c r="BG26" s="506"/>
      <c r="BH26" s="506"/>
      <c r="BI26" s="507"/>
      <c r="BJ26" s="8"/>
      <c r="BK26" s="8"/>
      <c r="BL26" s="8"/>
      <c r="BM26" s="8"/>
      <c r="BN26" s="8"/>
      <c r="BO26" s="8"/>
      <c r="BP26" s="8"/>
      <c r="BQ26" s="8"/>
      <c r="BR26" s="8"/>
      <c r="BS26" s="8"/>
      <c r="BT26" s="8"/>
    </row>
    <row r="27" spans="2:72" s="9" customFormat="1" ht="9.9" customHeight="1" thickBot="1">
      <c r="B27" s="8"/>
      <c r="C27" s="495" t="s">
        <v>60</v>
      </c>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7"/>
      <c r="BC27" s="695" t="s">
        <v>17</v>
      </c>
      <c r="BD27" s="696"/>
      <c r="BE27" s="696"/>
      <c r="BF27" s="696"/>
      <c r="BG27" s="696"/>
      <c r="BH27" s="696"/>
      <c r="BI27" s="697"/>
      <c r="BJ27" s="8"/>
      <c r="BK27" s="8"/>
      <c r="BL27" s="8"/>
      <c r="BM27" s="8"/>
      <c r="BN27" s="8"/>
      <c r="BO27" s="8"/>
      <c r="BP27" s="8"/>
      <c r="BQ27" s="8"/>
      <c r="BR27" s="8"/>
      <c r="BS27" s="8"/>
      <c r="BT27" s="8"/>
    </row>
    <row r="28" spans="2:72" s="9" customFormat="1" ht="9.9" customHeight="1">
      <c r="B28" s="8"/>
      <c r="C28" s="706" t="str">
        <f>MID(入力画面!$H$18,1,1)</f>
        <v/>
      </c>
      <c r="D28" s="572"/>
      <c r="E28" s="498" t="str">
        <f>MID(入力画面!$H$18,2,1)</f>
        <v/>
      </c>
      <c r="F28" s="499"/>
      <c r="G28" s="498" t="str">
        <f>MID(入力画面!$H$18,3,1)</f>
        <v/>
      </c>
      <c r="H28" s="499"/>
      <c r="I28" s="498" t="str">
        <f>MID(入力画面!$H$18,4,1)</f>
        <v/>
      </c>
      <c r="J28" s="499"/>
      <c r="K28" s="498" t="str">
        <f>MID(入力画面!$H$18,5,1)</f>
        <v/>
      </c>
      <c r="L28" s="499"/>
      <c r="M28" s="498" t="str">
        <f>MID(入力画面!$H$18,6,1)</f>
        <v/>
      </c>
      <c r="N28" s="499"/>
      <c r="O28" s="498" t="str">
        <f>MID(入力画面!$H$18,7,1)</f>
        <v/>
      </c>
      <c r="P28" s="499"/>
      <c r="Q28" s="498" t="str">
        <f>MID(入力画面!$H$18,8,1)</f>
        <v/>
      </c>
      <c r="R28" s="499"/>
      <c r="S28" s="498" t="str">
        <f>MID(入力画面!$H$18,9,1)</f>
        <v/>
      </c>
      <c r="T28" s="499"/>
      <c r="U28" s="498" t="str">
        <f>MID(入力画面!$H$18,10,1)</f>
        <v/>
      </c>
      <c r="V28" s="499"/>
      <c r="W28" s="498" t="str">
        <f>MID(入力画面!$H$18,11,1)</f>
        <v/>
      </c>
      <c r="X28" s="499"/>
      <c r="Y28" s="498" t="str">
        <f>MID(入力画面!$H$18,12,1)</f>
        <v/>
      </c>
      <c r="Z28" s="499"/>
      <c r="AA28" s="498" t="str">
        <f>MID(入力画面!$H$18,13,1)</f>
        <v/>
      </c>
      <c r="AB28" s="499"/>
      <c r="AC28" s="498" t="str">
        <f>MID(入力画面!$H$18,14,1)</f>
        <v/>
      </c>
      <c r="AD28" s="499"/>
      <c r="AE28" s="498" t="str">
        <f>MID(入力画面!$H$18,15,1)</f>
        <v/>
      </c>
      <c r="AF28" s="499"/>
      <c r="AG28" s="498" t="str">
        <f>MID(入力画面!$H$18,16,1)</f>
        <v/>
      </c>
      <c r="AH28" s="499"/>
      <c r="AI28" s="498" t="str">
        <f>MID(入力画面!$H$18,17,1)</f>
        <v/>
      </c>
      <c r="AJ28" s="499"/>
      <c r="AK28" s="498" t="str">
        <f>MID(入力画面!$H$18,18,1)</f>
        <v/>
      </c>
      <c r="AL28" s="499"/>
      <c r="AM28" s="498" t="str">
        <f>MID(入力画面!$H$18,19,1)</f>
        <v/>
      </c>
      <c r="AN28" s="499"/>
      <c r="AO28" s="498" t="str">
        <f>MID(入力画面!$H$18,20,1)</f>
        <v/>
      </c>
      <c r="AP28" s="499"/>
      <c r="AQ28" s="498" t="str">
        <f>MID(入力画面!$H$18,21,1)</f>
        <v/>
      </c>
      <c r="AR28" s="499"/>
      <c r="AS28" s="498" t="str">
        <f>MID(入力画面!$H$18,22,1)</f>
        <v/>
      </c>
      <c r="AT28" s="499"/>
      <c r="AU28" s="498" t="str">
        <f>MID(入力画面!$H$18,23,1)</f>
        <v/>
      </c>
      <c r="AV28" s="499"/>
      <c r="AW28" s="498" t="str">
        <f>MID(入力画面!$H$18,24,1)</f>
        <v/>
      </c>
      <c r="AX28" s="499"/>
      <c r="AY28" s="498" t="str">
        <f>MID(入力画面!$H$18,25,1)</f>
        <v/>
      </c>
      <c r="AZ28" s="499"/>
      <c r="BA28" s="498" t="str">
        <f>MID(入力画面!$H$18,26,1)</f>
        <v/>
      </c>
      <c r="BB28" s="526"/>
      <c r="BC28" s="486"/>
      <c r="BD28" s="487"/>
      <c r="BE28" s="487"/>
      <c r="BF28" s="487"/>
      <c r="BG28" s="487"/>
      <c r="BH28" s="487"/>
      <c r="BI28" s="488"/>
      <c r="BJ28" s="8"/>
      <c r="BK28" s="8"/>
      <c r="BL28" s="8"/>
      <c r="BM28" s="8"/>
      <c r="BN28" s="8"/>
      <c r="BO28" s="8"/>
      <c r="BP28" s="8"/>
      <c r="BQ28" s="8"/>
      <c r="BR28" s="8"/>
      <c r="BS28" s="8"/>
      <c r="BT28" s="8"/>
    </row>
    <row r="29" spans="2:72" s="9" customFormat="1" ht="9.9" customHeight="1" thickBot="1">
      <c r="B29" s="8"/>
      <c r="C29" s="707"/>
      <c r="D29" s="708"/>
      <c r="E29" s="500"/>
      <c r="F29" s="501"/>
      <c r="G29" s="500"/>
      <c r="H29" s="501"/>
      <c r="I29" s="500"/>
      <c r="J29" s="501"/>
      <c r="K29" s="500"/>
      <c r="L29" s="501"/>
      <c r="M29" s="500"/>
      <c r="N29" s="501"/>
      <c r="O29" s="500"/>
      <c r="P29" s="501"/>
      <c r="Q29" s="500"/>
      <c r="R29" s="501"/>
      <c r="S29" s="500"/>
      <c r="T29" s="501"/>
      <c r="U29" s="500"/>
      <c r="V29" s="501"/>
      <c r="W29" s="500"/>
      <c r="X29" s="501"/>
      <c r="Y29" s="500"/>
      <c r="Z29" s="501"/>
      <c r="AA29" s="500"/>
      <c r="AB29" s="501"/>
      <c r="AC29" s="500"/>
      <c r="AD29" s="501"/>
      <c r="AE29" s="500"/>
      <c r="AF29" s="501"/>
      <c r="AG29" s="500"/>
      <c r="AH29" s="501"/>
      <c r="AI29" s="500"/>
      <c r="AJ29" s="501"/>
      <c r="AK29" s="500"/>
      <c r="AL29" s="501"/>
      <c r="AM29" s="500"/>
      <c r="AN29" s="501"/>
      <c r="AO29" s="500"/>
      <c r="AP29" s="501"/>
      <c r="AQ29" s="500"/>
      <c r="AR29" s="501"/>
      <c r="AS29" s="500"/>
      <c r="AT29" s="501"/>
      <c r="AU29" s="500"/>
      <c r="AV29" s="501"/>
      <c r="AW29" s="500"/>
      <c r="AX29" s="501"/>
      <c r="AY29" s="500"/>
      <c r="AZ29" s="501"/>
      <c r="BA29" s="500"/>
      <c r="BB29" s="527"/>
      <c r="BC29" s="489"/>
      <c r="BD29" s="490"/>
      <c r="BE29" s="490"/>
      <c r="BF29" s="490"/>
      <c r="BG29" s="490"/>
      <c r="BH29" s="490"/>
      <c r="BI29" s="491"/>
      <c r="BJ29" s="8"/>
      <c r="BK29" s="8"/>
      <c r="BL29" s="8"/>
      <c r="BM29" s="8"/>
      <c r="BN29" s="8"/>
      <c r="BO29" s="8"/>
      <c r="BP29" s="8"/>
      <c r="BQ29" s="8"/>
      <c r="BR29" s="8"/>
      <c r="BS29" s="8"/>
      <c r="BT29" s="8"/>
    </row>
    <row r="30" spans="2:72" s="9" customFormat="1" ht="9.9" customHeight="1">
      <c r="B30" s="8"/>
      <c r="C30" s="529"/>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1"/>
      <c r="AX30" s="522" t="s">
        <v>59</v>
      </c>
      <c r="AY30" s="525" t="str">
        <f>IF(入力画面!$H$20="","",入力画面!$H$20)</f>
        <v/>
      </c>
      <c r="AZ30" s="526"/>
      <c r="BA30" s="526"/>
      <c r="BB30" s="522" t="s">
        <v>58</v>
      </c>
      <c r="BC30" s="489"/>
      <c r="BD30" s="490"/>
      <c r="BE30" s="490"/>
      <c r="BF30" s="490"/>
      <c r="BG30" s="490"/>
      <c r="BH30" s="490"/>
      <c r="BI30" s="491"/>
      <c r="BJ30" s="8"/>
      <c r="BK30" s="8"/>
      <c r="BL30" s="8"/>
      <c r="BM30" s="8"/>
      <c r="BN30" s="8"/>
      <c r="BO30" s="8"/>
      <c r="BP30" s="8"/>
      <c r="BQ30" s="8"/>
      <c r="BR30" s="8"/>
      <c r="BS30" s="8"/>
      <c r="BT30" s="8"/>
    </row>
    <row r="31" spans="2:72" s="8" customFormat="1" ht="9.9" customHeight="1">
      <c r="C31" s="532"/>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4"/>
      <c r="AX31" s="523"/>
      <c r="AY31" s="527"/>
      <c r="AZ31" s="527"/>
      <c r="BA31" s="527"/>
      <c r="BB31" s="523"/>
      <c r="BC31" s="489"/>
      <c r="BD31" s="490"/>
      <c r="BE31" s="490"/>
      <c r="BF31" s="490"/>
      <c r="BG31" s="490"/>
      <c r="BH31" s="490"/>
      <c r="BI31" s="491"/>
    </row>
    <row r="32" spans="2:72" s="9" customFormat="1" ht="9.9" customHeight="1" thickBot="1">
      <c r="B32" s="8"/>
      <c r="C32" s="535"/>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7"/>
      <c r="AX32" s="524"/>
      <c r="AY32" s="528"/>
      <c r="AZ32" s="528"/>
      <c r="BA32" s="528"/>
      <c r="BB32" s="524"/>
      <c r="BC32" s="492"/>
      <c r="BD32" s="493"/>
      <c r="BE32" s="493"/>
      <c r="BF32" s="493"/>
      <c r="BG32" s="493"/>
      <c r="BH32" s="493"/>
      <c r="BI32" s="494"/>
      <c r="BJ32" s="8"/>
      <c r="BK32" s="8"/>
      <c r="BL32" s="8"/>
      <c r="BM32" s="8"/>
      <c r="BN32" s="8"/>
      <c r="BO32" s="8"/>
      <c r="BP32" s="8"/>
      <c r="BQ32" s="8"/>
      <c r="BR32" s="8"/>
      <c r="BS32" s="8"/>
      <c r="BT32" s="8"/>
    </row>
    <row r="33" spans="2:67" s="9" customFormat="1" ht="9.9" customHeight="1">
      <c r="B33" s="8"/>
      <c r="C33" s="607" t="s">
        <v>1025</v>
      </c>
      <c r="D33" s="608"/>
      <c r="E33" s="608"/>
      <c r="F33" s="608"/>
      <c r="G33" s="608"/>
      <c r="H33" s="608"/>
      <c r="I33" s="608"/>
      <c r="J33" s="608"/>
      <c r="K33" s="608"/>
      <c r="L33" s="608"/>
      <c r="M33" s="608"/>
      <c r="N33" s="608"/>
      <c r="O33" s="608"/>
      <c r="P33" s="609"/>
      <c r="Q33" s="8"/>
      <c r="R33" s="8"/>
      <c r="S33" s="8"/>
      <c r="T33" s="8"/>
      <c r="U33" s="8"/>
      <c r="V33" s="8"/>
      <c r="W33" s="8"/>
      <c r="X33" s="8"/>
      <c r="Y33" s="8"/>
      <c r="Z33" s="8"/>
      <c r="AA33" s="8"/>
      <c r="AB33" s="8"/>
      <c r="AC33" s="8"/>
      <c r="AD33" s="8"/>
      <c r="AE33" s="8"/>
      <c r="AF33" s="8"/>
      <c r="AG33" s="8"/>
      <c r="AH33" s="8"/>
      <c r="AI33" s="8"/>
      <c r="AJ33" s="8"/>
      <c r="AK33" s="8"/>
      <c r="AL33" s="521" t="s">
        <v>57</v>
      </c>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8"/>
      <c r="BI33" s="8"/>
      <c r="BJ33" s="8"/>
      <c r="BK33" s="8"/>
      <c r="BL33" s="8"/>
    </row>
    <row r="34" spans="2:67" s="9" customFormat="1" ht="9.9" customHeight="1">
      <c r="B34" s="8"/>
      <c r="C34" s="38"/>
      <c r="D34" s="30" t="s">
        <v>61</v>
      </c>
      <c r="E34" s="14"/>
      <c r="F34" s="13"/>
      <c r="G34" s="538" t="s">
        <v>46</v>
      </c>
      <c r="H34" s="539"/>
      <c r="I34" s="14"/>
      <c r="J34" s="13"/>
      <c r="K34" s="538" t="s">
        <v>47</v>
      </c>
      <c r="L34" s="539"/>
      <c r="M34" s="14"/>
      <c r="N34" s="13"/>
      <c r="O34" s="538" t="s">
        <v>48</v>
      </c>
      <c r="P34" s="540"/>
      <c r="Q34" s="8"/>
      <c r="R34" s="8"/>
      <c r="S34" s="8"/>
      <c r="T34" s="15"/>
      <c r="U34" s="16"/>
      <c r="V34" s="16"/>
      <c r="W34" s="16"/>
      <c r="X34" s="16"/>
      <c r="Y34" s="16"/>
      <c r="Z34" s="16"/>
      <c r="AA34" s="16"/>
      <c r="AB34" s="16"/>
      <c r="AC34" s="16"/>
      <c r="AD34" s="16"/>
      <c r="AE34" s="16"/>
      <c r="AF34" s="16"/>
      <c r="AG34" s="16"/>
      <c r="AH34" s="16"/>
      <c r="AI34" s="16"/>
      <c r="AJ34" s="16"/>
      <c r="AK34" s="16"/>
      <c r="AL34" s="521"/>
      <c r="AM34" s="521"/>
      <c r="AN34" s="521"/>
      <c r="AO34" s="521"/>
      <c r="AP34" s="521"/>
      <c r="AQ34" s="521"/>
      <c r="AR34" s="521"/>
      <c r="AS34" s="521"/>
      <c r="AT34" s="521"/>
      <c r="AU34" s="521"/>
      <c r="AV34" s="521"/>
      <c r="AW34" s="521"/>
      <c r="AX34" s="521"/>
      <c r="AY34" s="521"/>
      <c r="AZ34" s="521"/>
      <c r="BA34" s="521"/>
      <c r="BB34" s="521"/>
      <c r="BC34" s="521"/>
      <c r="BD34" s="521"/>
      <c r="BE34" s="521"/>
      <c r="BF34" s="521"/>
      <c r="BG34" s="521"/>
      <c r="BH34" s="8"/>
      <c r="BI34" s="8"/>
      <c r="BJ34" s="8"/>
      <c r="BK34" s="8"/>
      <c r="BL34" s="8"/>
    </row>
    <row r="35" spans="2:67" s="9" customFormat="1" ht="9.9" customHeight="1">
      <c r="B35" s="8"/>
      <c r="C35" s="543" t="str">
        <f>IF(入力画面!$H$22="","",入力画面!$H$22)</f>
        <v/>
      </c>
      <c r="D35" s="501"/>
      <c r="E35" s="500" t="str">
        <f>MID(入力画面!$I$22,1,1)</f>
        <v/>
      </c>
      <c r="F35" s="501"/>
      <c r="G35" s="500" t="str">
        <f>MID(入力画面!$I$22,2,1)</f>
        <v/>
      </c>
      <c r="H35" s="501"/>
      <c r="I35" s="500" t="str">
        <f>MID(入力画面!$K$22,1,1)</f>
        <v/>
      </c>
      <c r="J35" s="501"/>
      <c r="K35" s="661" t="str">
        <f>MID(入力画面!$K$22,2,1)</f>
        <v/>
      </c>
      <c r="L35" s="703"/>
      <c r="M35" s="500" t="str">
        <f>MID(入力画面!$N$22,1,1)</f>
        <v/>
      </c>
      <c r="N35" s="501"/>
      <c r="O35" s="661" t="str">
        <f>MID(入力画面!$N$22,2,1)</f>
        <v/>
      </c>
      <c r="P35" s="662"/>
      <c r="Q35" s="8"/>
      <c r="R35" s="8"/>
      <c r="S35" s="8"/>
      <c r="T35" s="15"/>
      <c r="U35" s="16"/>
      <c r="V35" s="16"/>
      <c r="W35" s="16"/>
      <c r="X35" s="16"/>
      <c r="Y35" s="16"/>
      <c r="Z35" s="16"/>
      <c r="AA35" s="16"/>
      <c r="AB35" s="16"/>
      <c r="AC35" s="16"/>
      <c r="AD35" s="16"/>
      <c r="AE35" s="16"/>
      <c r="AF35" s="16"/>
      <c r="AG35" s="16"/>
      <c r="AH35" s="16"/>
      <c r="AI35" s="16"/>
      <c r="AJ35" s="16"/>
      <c r="AK35" s="16"/>
      <c r="AL35" s="37"/>
      <c r="AM35" s="37"/>
      <c r="AN35" s="37"/>
      <c r="AO35" s="37"/>
      <c r="AP35" s="37"/>
      <c r="AQ35" s="37"/>
      <c r="AR35" s="37"/>
      <c r="AS35" s="37"/>
      <c r="AT35" s="37"/>
      <c r="AU35" s="37"/>
      <c r="AV35" s="37"/>
      <c r="AW35" s="37"/>
      <c r="AX35" s="37"/>
      <c r="AY35" s="37"/>
      <c r="AZ35" s="37"/>
      <c r="BA35" s="37"/>
      <c r="BB35" s="37"/>
      <c r="BC35" s="37"/>
      <c r="BD35" s="37"/>
      <c r="BE35" s="37"/>
      <c r="BF35" s="37"/>
      <c r="BG35" s="37"/>
      <c r="BH35" s="8"/>
      <c r="BI35" s="8"/>
      <c r="BJ35" s="8"/>
      <c r="BK35" s="8"/>
      <c r="BL35" s="8"/>
    </row>
    <row r="36" spans="2:67" s="9" customFormat="1" ht="9.9" customHeight="1">
      <c r="B36" s="8"/>
      <c r="C36" s="544"/>
      <c r="D36" s="515"/>
      <c r="E36" s="514"/>
      <c r="F36" s="515"/>
      <c r="G36" s="514"/>
      <c r="H36" s="515"/>
      <c r="I36" s="514"/>
      <c r="J36" s="515"/>
      <c r="K36" s="663"/>
      <c r="L36" s="704"/>
      <c r="M36" s="514"/>
      <c r="N36" s="515"/>
      <c r="O36" s="663"/>
      <c r="P36" s="664"/>
      <c r="Q36" s="8"/>
      <c r="R36" s="8"/>
      <c r="S36" s="8"/>
      <c r="T36" s="15"/>
      <c r="U36" s="16"/>
      <c r="V36" s="16"/>
      <c r="W36" s="16"/>
      <c r="X36" s="16"/>
      <c r="Y36" s="16"/>
      <c r="Z36" s="16"/>
      <c r="AA36" s="16"/>
      <c r="AB36" s="16"/>
      <c r="AC36" s="16"/>
      <c r="AD36" s="16"/>
      <c r="AE36" s="16"/>
      <c r="AF36" s="16"/>
      <c r="AG36" s="16"/>
      <c r="AH36" s="16"/>
      <c r="AI36" s="16"/>
      <c r="AJ36" s="16"/>
      <c r="AK36" s="16"/>
      <c r="AL36" s="16"/>
      <c r="AM36" s="16"/>
      <c r="AN36" s="15"/>
      <c r="AO36" s="15"/>
      <c r="AP36" s="15"/>
      <c r="AQ36" s="36"/>
      <c r="AR36" s="36"/>
      <c r="AS36" s="36"/>
      <c r="AT36" s="36"/>
      <c r="AU36" s="36"/>
      <c r="AV36" s="36"/>
      <c r="AW36" s="36"/>
      <c r="AX36" s="36"/>
      <c r="AY36" s="36"/>
      <c r="AZ36" s="36"/>
      <c r="BA36" s="36"/>
      <c r="BB36" s="36"/>
      <c r="BC36" s="36"/>
      <c r="BD36" s="8"/>
      <c r="BE36" s="8"/>
      <c r="BF36" s="8"/>
      <c r="BG36" s="8"/>
      <c r="BH36" s="8"/>
      <c r="BI36" s="8"/>
      <c r="BJ36" s="8"/>
      <c r="BK36" s="8"/>
      <c r="BL36" s="8"/>
    </row>
    <row r="37" spans="2:67" s="9" customFormat="1" ht="9.9"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2:67" s="9" customFormat="1" ht="9.9" customHeight="1">
      <c r="B38" s="8"/>
      <c r="C38" s="8"/>
      <c r="D38" s="693" t="s">
        <v>63</v>
      </c>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3"/>
      <c r="BI38" s="693"/>
      <c r="BJ38" s="17"/>
      <c r="BK38" s="17"/>
      <c r="BL38" s="8"/>
      <c r="BM38" s="8"/>
      <c r="BN38" s="8"/>
      <c r="BO38" s="8"/>
    </row>
    <row r="39" spans="2:67" s="9" customFormat="1" ht="9.9" customHeight="1">
      <c r="B39" s="8"/>
      <c r="C39" s="8"/>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3"/>
      <c r="AY39" s="693"/>
      <c r="AZ39" s="693"/>
      <c r="BA39" s="693"/>
      <c r="BB39" s="693"/>
      <c r="BC39" s="693"/>
      <c r="BD39" s="693"/>
      <c r="BE39" s="693"/>
      <c r="BF39" s="693"/>
      <c r="BG39" s="693"/>
      <c r="BH39" s="693"/>
      <c r="BI39" s="693"/>
      <c r="BJ39" s="17"/>
      <c r="BK39" s="17"/>
      <c r="BL39" s="8"/>
      <c r="BM39" s="8"/>
      <c r="BN39" s="8"/>
      <c r="BO39" s="8"/>
    </row>
    <row r="40" spans="2:67" s="9" customFormat="1" ht="9.9" customHeight="1">
      <c r="B40" s="8"/>
      <c r="C40" s="8"/>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693"/>
      <c r="BB40" s="693"/>
      <c r="BC40" s="693"/>
      <c r="BD40" s="693"/>
      <c r="BE40" s="693"/>
      <c r="BF40" s="693"/>
      <c r="BG40" s="693"/>
      <c r="BH40" s="693"/>
      <c r="BI40" s="693"/>
      <c r="BJ40" s="17"/>
      <c r="BK40" s="17"/>
      <c r="BL40" s="8"/>
      <c r="BM40" s="8"/>
      <c r="BN40" s="8"/>
      <c r="BO40" s="8"/>
    </row>
    <row r="41" spans="2:67" s="9" customFormat="1" ht="9.9" customHeight="1">
      <c r="B41" s="8"/>
      <c r="C41" s="8"/>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3"/>
      <c r="BJ41" s="17"/>
      <c r="BK41" s="17"/>
      <c r="BL41" s="8"/>
      <c r="BM41" s="8"/>
      <c r="BN41" s="8"/>
      <c r="BO41" s="8"/>
    </row>
    <row r="42" spans="2:67" s="8" customFormat="1" ht="9.9" customHeight="1">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3"/>
      <c r="BD42" s="693"/>
      <c r="BE42" s="693"/>
      <c r="BF42" s="693"/>
      <c r="BG42" s="693"/>
      <c r="BH42" s="693"/>
      <c r="BI42" s="693"/>
      <c r="BJ42" s="17"/>
      <c r="BK42" s="17"/>
    </row>
    <row r="43" spans="2:67" s="9" customFormat="1" ht="9.9" customHeight="1">
      <c r="B43" s="8"/>
      <c r="C43" s="604" t="s">
        <v>26</v>
      </c>
      <c r="D43" s="604"/>
      <c r="E43" s="604"/>
      <c r="F43" s="604"/>
      <c r="G43" s="604"/>
      <c r="H43" s="604"/>
      <c r="I43" s="604"/>
      <c r="J43" s="18"/>
      <c r="K43" s="1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row>
    <row r="44" spans="2:67" s="9" customFormat="1" ht="9.9" customHeight="1">
      <c r="B44" s="8"/>
      <c r="C44" s="605"/>
      <c r="D44" s="605"/>
      <c r="E44" s="605"/>
      <c r="F44" s="605"/>
      <c r="G44" s="605"/>
      <c r="H44" s="605"/>
      <c r="I44" s="605"/>
      <c r="J44" s="19"/>
      <c r="K44" s="19"/>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row>
    <row r="45" spans="2:67" s="9" customFormat="1" ht="9.9" customHeight="1">
      <c r="B45" s="8"/>
      <c r="C45" s="599" t="s">
        <v>1016</v>
      </c>
      <c r="D45" s="600"/>
      <c r="E45" s="599" t="s">
        <v>1015</v>
      </c>
      <c r="F45" s="600"/>
      <c r="G45" s="684" t="s">
        <v>16</v>
      </c>
      <c r="H45" s="685"/>
      <c r="I45" s="685"/>
      <c r="J45" s="685"/>
      <c r="K45" s="685"/>
      <c r="L45" s="685"/>
      <c r="M45" s="685"/>
      <c r="N45" s="686"/>
      <c r="O45" s="668" t="s">
        <v>53</v>
      </c>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70"/>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2:67" s="9" customFormat="1" ht="9.9" customHeight="1">
      <c r="B46" s="8"/>
      <c r="C46" s="680"/>
      <c r="D46" s="681"/>
      <c r="E46" s="680"/>
      <c r="F46" s="681"/>
      <c r="G46" s="687"/>
      <c r="H46" s="688"/>
      <c r="I46" s="688"/>
      <c r="J46" s="688"/>
      <c r="K46" s="688"/>
      <c r="L46" s="688"/>
      <c r="M46" s="688"/>
      <c r="N46" s="689"/>
      <c r="O46" s="671"/>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3"/>
      <c r="AO46" s="8"/>
      <c r="AP46" s="8"/>
      <c r="AQ46" s="8"/>
      <c r="AR46" s="8"/>
      <c r="AS46" s="8"/>
      <c r="AT46" s="8"/>
      <c r="AU46" s="8"/>
      <c r="AV46" s="8"/>
      <c r="AW46" s="8"/>
      <c r="AX46" s="8"/>
      <c r="AY46" s="8"/>
      <c r="AZ46" s="8"/>
      <c r="BA46" s="8"/>
      <c r="BB46" s="8"/>
      <c r="BC46" s="8"/>
      <c r="BD46" s="8"/>
      <c r="BE46" s="8"/>
      <c r="BF46" s="8"/>
      <c r="BG46" s="8"/>
      <c r="BH46" s="8"/>
      <c r="BI46" s="8"/>
      <c r="BJ46" s="8"/>
      <c r="BK46" s="8"/>
      <c r="BL46" s="8"/>
    </row>
    <row r="47" spans="2:67" s="9" customFormat="1" ht="9.9" customHeight="1">
      <c r="B47" s="8"/>
      <c r="C47" s="601"/>
      <c r="D47" s="602"/>
      <c r="E47" s="601"/>
      <c r="F47" s="602"/>
      <c r="G47" s="690"/>
      <c r="H47" s="691"/>
      <c r="I47" s="691"/>
      <c r="J47" s="691"/>
      <c r="K47" s="691"/>
      <c r="L47" s="691"/>
      <c r="M47" s="691"/>
      <c r="N47" s="692"/>
      <c r="O47" s="674"/>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6"/>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2:67" s="9" customFormat="1" ht="9.9" customHeight="1">
      <c r="B48" s="8"/>
      <c r="C48" s="682" t="s">
        <v>64</v>
      </c>
      <c r="D48" s="682"/>
      <c r="E48" s="683">
        <v>1</v>
      </c>
      <c r="F48" s="683"/>
      <c r="G48" s="571" t="str">
        <f>MID(入力画面!$H$24,1,1)</f>
        <v/>
      </c>
      <c r="H48" s="359"/>
      <c r="I48" s="572" t="str">
        <f>MID(入力画面!$H$24,2,1)</f>
        <v/>
      </c>
      <c r="J48" s="572"/>
      <c r="K48" s="572" t="str">
        <f>MID(入力画面!$H$24,3,1)</f>
        <v/>
      </c>
      <c r="L48" s="572"/>
      <c r="M48" s="361" t="str">
        <f>MID(入力画面!$H$24,4,1)</f>
        <v/>
      </c>
      <c r="N48" s="571"/>
      <c r="O48" s="677" t="str">
        <f>IF(入力画面!$H$24="","",入力画面!$H$25)</f>
        <v/>
      </c>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9"/>
      <c r="AO48" s="8"/>
      <c r="AP48" s="8"/>
      <c r="AQ48" s="8"/>
      <c r="AR48" s="8"/>
      <c r="AS48" s="8"/>
      <c r="AT48" s="8"/>
      <c r="AU48" s="8"/>
      <c r="AV48" s="8"/>
      <c r="AW48" s="8"/>
      <c r="AX48" s="8"/>
      <c r="AY48" s="8"/>
      <c r="AZ48" s="8"/>
      <c r="BA48" s="8"/>
      <c r="BB48" s="8"/>
      <c r="BC48" s="8"/>
      <c r="BD48" s="8"/>
      <c r="BE48" s="8"/>
      <c r="BF48" s="8"/>
      <c r="BG48" s="8"/>
      <c r="BH48" s="8"/>
      <c r="BI48" s="8"/>
      <c r="BJ48" s="8"/>
      <c r="BK48" s="8"/>
      <c r="BL48" s="8"/>
    </row>
    <row r="49" spans="2:67" s="9" customFormat="1" ht="9.9" customHeight="1">
      <c r="B49" s="8"/>
      <c r="C49" s="682"/>
      <c r="D49" s="682"/>
      <c r="E49" s="683"/>
      <c r="F49" s="683"/>
      <c r="G49" s="571"/>
      <c r="H49" s="359"/>
      <c r="I49" s="572"/>
      <c r="J49" s="572"/>
      <c r="K49" s="572"/>
      <c r="L49" s="572"/>
      <c r="M49" s="361"/>
      <c r="N49" s="571"/>
      <c r="O49" s="502"/>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4"/>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2:67" s="9" customFormat="1" ht="9.9" customHeight="1">
      <c r="B50" s="8"/>
      <c r="C50" s="682"/>
      <c r="D50" s="682"/>
      <c r="E50" s="683"/>
      <c r="F50" s="683"/>
      <c r="G50" s="571"/>
      <c r="H50" s="359"/>
      <c r="I50" s="572"/>
      <c r="J50" s="572"/>
      <c r="K50" s="572"/>
      <c r="L50" s="572"/>
      <c r="M50" s="361"/>
      <c r="N50" s="571"/>
      <c r="O50" s="505"/>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7"/>
      <c r="AO50" s="8"/>
      <c r="AP50" s="8"/>
      <c r="AQ50" s="8"/>
      <c r="AR50" s="8"/>
      <c r="AS50" s="8"/>
      <c r="AT50" s="8"/>
      <c r="AU50" s="8"/>
      <c r="AV50" s="8"/>
      <c r="AW50" s="8"/>
      <c r="AX50" s="8"/>
      <c r="AY50" s="8"/>
      <c r="AZ50" s="8"/>
      <c r="BA50" s="8"/>
      <c r="BB50" s="8"/>
      <c r="BC50" s="8"/>
      <c r="BD50" s="8"/>
      <c r="BE50" s="8"/>
      <c r="BF50" s="8"/>
      <c r="BG50" s="8"/>
      <c r="BH50" s="8"/>
      <c r="BI50" s="8"/>
      <c r="BJ50" s="8"/>
      <c r="BK50" s="8"/>
      <c r="BL50" s="8"/>
    </row>
    <row r="51" spans="2:67" s="9" customFormat="1" ht="9.9" customHeight="1">
      <c r="B51" s="8"/>
      <c r="C51" s="564" t="s">
        <v>12</v>
      </c>
      <c r="D51" s="524"/>
      <c r="E51" s="524"/>
      <c r="F51" s="524"/>
      <c r="G51" s="524"/>
      <c r="H51" s="524"/>
      <c r="I51" s="524"/>
      <c r="J51" s="524"/>
      <c r="K51" s="524"/>
      <c r="L51" s="524"/>
      <c r="M51" s="524"/>
      <c r="N51" s="524"/>
      <c r="O51" s="665"/>
      <c r="P51" s="666"/>
      <c r="Q51" s="495" t="s">
        <v>65</v>
      </c>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7"/>
      <c r="BA51" s="8"/>
      <c r="BB51" s="8"/>
      <c r="BC51" s="8"/>
      <c r="BD51" s="8"/>
      <c r="BE51" s="8"/>
      <c r="BF51" s="8"/>
      <c r="BG51" s="8"/>
      <c r="BH51" s="8"/>
      <c r="BI51" s="8"/>
      <c r="BJ51" s="8"/>
      <c r="BK51" s="8"/>
      <c r="BL51" s="8"/>
    </row>
    <row r="52" spans="2:67" s="8" customFormat="1" ht="9.9" customHeight="1">
      <c r="C52" s="667"/>
      <c r="D52" s="665"/>
      <c r="E52" s="665"/>
      <c r="F52" s="665"/>
      <c r="G52" s="665"/>
      <c r="H52" s="665"/>
      <c r="I52" s="665"/>
      <c r="J52" s="665"/>
      <c r="K52" s="665"/>
      <c r="L52" s="665"/>
      <c r="M52" s="665"/>
      <c r="N52" s="665"/>
      <c r="O52" s="665"/>
      <c r="P52" s="666"/>
      <c r="Q52" s="495" t="s">
        <v>14</v>
      </c>
      <c r="R52" s="496"/>
      <c r="S52" s="496"/>
      <c r="T52" s="496"/>
      <c r="U52" s="496"/>
      <c r="V52" s="496"/>
      <c r="W52" s="496"/>
      <c r="X52" s="496"/>
      <c r="Y52" s="496"/>
      <c r="Z52" s="496"/>
      <c r="AA52" s="496"/>
      <c r="AB52" s="497"/>
      <c r="AC52" s="495" t="s">
        <v>67</v>
      </c>
      <c r="AD52" s="496"/>
      <c r="AE52" s="496"/>
      <c r="AF52" s="496"/>
      <c r="AG52" s="496"/>
      <c r="AH52" s="496"/>
      <c r="AI52" s="496"/>
      <c r="AJ52" s="496"/>
      <c r="AK52" s="496"/>
      <c r="AL52" s="496"/>
      <c r="AM52" s="496"/>
      <c r="AN52" s="497"/>
      <c r="AO52" s="495" t="s">
        <v>66</v>
      </c>
      <c r="AP52" s="496"/>
      <c r="AQ52" s="496"/>
      <c r="AR52" s="496"/>
      <c r="AS52" s="496"/>
      <c r="AT52" s="496"/>
      <c r="AU52" s="496"/>
      <c r="AV52" s="496"/>
      <c r="AW52" s="496"/>
      <c r="AX52" s="496"/>
      <c r="AY52" s="496"/>
      <c r="AZ52" s="497"/>
    </row>
    <row r="53" spans="2:67" s="9" customFormat="1" ht="9.9" customHeight="1">
      <c r="B53" s="8"/>
      <c r="C53" s="38"/>
      <c r="D53" s="39" t="s">
        <v>61</v>
      </c>
      <c r="E53" s="12"/>
      <c r="F53" s="13"/>
      <c r="G53" s="538" t="s">
        <v>46</v>
      </c>
      <c r="H53" s="539"/>
      <c r="I53" s="14"/>
      <c r="J53" s="13"/>
      <c r="K53" s="538" t="s">
        <v>47</v>
      </c>
      <c r="L53" s="539"/>
      <c r="M53" s="14"/>
      <c r="N53" s="13"/>
      <c r="O53" s="538" t="s">
        <v>48</v>
      </c>
      <c r="P53" s="540"/>
      <c r="Q53" s="20"/>
      <c r="R53" s="21"/>
      <c r="S53" s="22"/>
      <c r="T53" s="21"/>
      <c r="U53" s="538" t="s">
        <v>49</v>
      </c>
      <c r="V53" s="539"/>
      <c r="W53" s="23"/>
      <c r="X53" s="24"/>
      <c r="Y53" s="25"/>
      <c r="Z53" s="26"/>
      <c r="AA53" s="538" t="s">
        <v>50</v>
      </c>
      <c r="AB53" s="540"/>
      <c r="AC53" s="12"/>
      <c r="AD53" s="13"/>
      <c r="AE53" s="14"/>
      <c r="AF53" s="13"/>
      <c r="AG53" s="538" t="s">
        <v>49</v>
      </c>
      <c r="AH53" s="539"/>
      <c r="AI53" s="23"/>
      <c r="AJ53" s="24"/>
      <c r="AK53" s="25"/>
      <c r="AL53" s="26"/>
      <c r="AM53" s="538" t="s">
        <v>50</v>
      </c>
      <c r="AN53" s="540"/>
      <c r="AO53" s="12"/>
      <c r="AP53" s="13"/>
      <c r="AQ53" s="14"/>
      <c r="AR53" s="13"/>
      <c r="AS53" s="538" t="s">
        <v>49</v>
      </c>
      <c r="AT53" s="539"/>
      <c r="AU53" s="23"/>
      <c r="AV53" s="24"/>
      <c r="AW53" s="25"/>
      <c r="AX53" s="26"/>
      <c r="AY53" s="538" t="s">
        <v>50</v>
      </c>
      <c r="AZ53" s="540"/>
      <c r="BA53" s="8"/>
      <c r="BB53" s="8"/>
      <c r="BC53" s="8"/>
      <c r="BD53" s="8"/>
      <c r="BE53" s="8"/>
      <c r="BF53" s="8"/>
      <c r="BG53" s="8"/>
      <c r="BH53" s="8"/>
      <c r="BI53" s="8"/>
      <c r="BJ53" s="8"/>
      <c r="BK53" s="8"/>
      <c r="BL53" s="8"/>
    </row>
    <row r="54" spans="2:67" s="9" customFormat="1" ht="9.9" customHeight="1">
      <c r="B54" s="8"/>
      <c r="C54" s="563" t="str">
        <f ca="1">IF(積立開始日!$R$3="令和","R","")</f>
        <v>R</v>
      </c>
      <c r="D54" s="541"/>
      <c r="E54" s="563" t="str">
        <f ca="1">MID(積立開始日!$R$2,3,1)</f>
        <v>0</v>
      </c>
      <c r="F54" s="517"/>
      <c r="G54" s="516" t="str">
        <f ca="1">MID(積立開始日!$R$2,4,1)</f>
        <v>7</v>
      </c>
      <c r="H54" s="517"/>
      <c r="I54" s="516" t="str">
        <f ca="1">MID(積立開始日!$R$2,6,1)</f>
        <v>0</v>
      </c>
      <c r="J54" s="517"/>
      <c r="K54" s="516" t="str">
        <f ca="1">MID(積立開始日!$R$2,7,1)</f>
        <v>9</v>
      </c>
      <c r="L54" s="517"/>
      <c r="M54" s="516" t="str">
        <f ca="1">MID(積立開始日!$R$2,9,1)</f>
        <v>1</v>
      </c>
      <c r="N54" s="517"/>
      <c r="O54" s="516" t="str">
        <f ca="1">MID(積立開始日!$R$2,10,1)</f>
        <v>7</v>
      </c>
      <c r="P54" s="541"/>
      <c r="Q54" s="557" t="str">
        <f>IF(入力画面!$H$27="","",入力画面!$H$27)</f>
        <v/>
      </c>
      <c r="R54" s="558"/>
      <c r="S54" s="624" t="str">
        <f>IF(入力画面!$I$27="","",入力画面!$I$27)</f>
        <v/>
      </c>
      <c r="T54" s="625"/>
      <c r="U54" s="628">
        <f>入力画面!$J$27</f>
        <v>0</v>
      </c>
      <c r="V54" s="629"/>
      <c r="W54" s="547">
        <v>0</v>
      </c>
      <c r="X54" s="561"/>
      <c r="Y54" s="547">
        <v>0</v>
      </c>
      <c r="Z54" s="561"/>
      <c r="AA54" s="547">
        <v>0</v>
      </c>
      <c r="AB54" s="548"/>
      <c r="AC54" s="551" t="str">
        <f>IF(入力画面!$H$28="","",入力画面!$H$28)</f>
        <v/>
      </c>
      <c r="AD54" s="552"/>
      <c r="AE54" s="555" t="str">
        <f>IF(入力画面!$I$28="","",入力画面!$I$28)</f>
        <v/>
      </c>
      <c r="AF54" s="552"/>
      <c r="AG54" s="555" t="str">
        <f>IF(入力画面!$J$28="","",入力画面!$J$28)</f>
        <v/>
      </c>
      <c r="AH54" s="552"/>
      <c r="AI54" s="547">
        <v>0</v>
      </c>
      <c r="AJ54" s="561"/>
      <c r="AK54" s="547">
        <v>0</v>
      </c>
      <c r="AL54" s="561"/>
      <c r="AM54" s="547">
        <v>0</v>
      </c>
      <c r="AN54" s="548"/>
      <c r="AO54" s="551" t="str">
        <f>IF(入力画面!$H$29="","",入力画面!$H$29)</f>
        <v/>
      </c>
      <c r="AP54" s="552"/>
      <c r="AQ54" s="555" t="str">
        <f>IF(入力画面!$I$29="","",入力画面!$I$29)</f>
        <v/>
      </c>
      <c r="AR54" s="552"/>
      <c r="AS54" s="555" t="str">
        <f>IF(入力画面!$J$29="","",入力画面!$J$29)</f>
        <v/>
      </c>
      <c r="AT54" s="552"/>
      <c r="AU54" s="516">
        <v>0</v>
      </c>
      <c r="AV54" s="517"/>
      <c r="AW54" s="516">
        <v>0</v>
      </c>
      <c r="AX54" s="517"/>
      <c r="AY54" s="516">
        <v>0</v>
      </c>
      <c r="AZ54" s="541"/>
      <c r="BA54" s="8"/>
      <c r="BB54" s="8"/>
      <c r="BC54" s="8"/>
      <c r="BD54" s="8"/>
      <c r="BE54" s="8"/>
      <c r="BF54" s="8"/>
      <c r="BG54" s="8"/>
      <c r="BH54" s="8"/>
      <c r="BI54" s="8"/>
      <c r="BJ54" s="8"/>
      <c r="BK54" s="8"/>
      <c r="BL54" s="8"/>
    </row>
    <row r="55" spans="2:67" s="9" customFormat="1" ht="9.9" customHeight="1">
      <c r="B55" s="8"/>
      <c r="C55" s="564"/>
      <c r="D55" s="542"/>
      <c r="E55" s="564"/>
      <c r="F55" s="519"/>
      <c r="G55" s="518"/>
      <c r="H55" s="519"/>
      <c r="I55" s="518"/>
      <c r="J55" s="519"/>
      <c r="K55" s="518"/>
      <c r="L55" s="519"/>
      <c r="M55" s="518"/>
      <c r="N55" s="519"/>
      <c r="O55" s="518"/>
      <c r="P55" s="542"/>
      <c r="Q55" s="559"/>
      <c r="R55" s="560"/>
      <c r="S55" s="626"/>
      <c r="T55" s="627"/>
      <c r="U55" s="630"/>
      <c r="V55" s="631"/>
      <c r="W55" s="549"/>
      <c r="X55" s="562"/>
      <c r="Y55" s="549"/>
      <c r="Z55" s="562"/>
      <c r="AA55" s="549"/>
      <c r="AB55" s="550"/>
      <c r="AC55" s="553"/>
      <c r="AD55" s="554"/>
      <c r="AE55" s="556"/>
      <c r="AF55" s="554"/>
      <c r="AG55" s="556"/>
      <c r="AH55" s="554"/>
      <c r="AI55" s="549"/>
      <c r="AJ55" s="562"/>
      <c r="AK55" s="549"/>
      <c r="AL55" s="562"/>
      <c r="AM55" s="549"/>
      <c r="AN55" s="550"/>
      <c r="AO55" s="553"/>
      <c r="AP55" s="554"/>
      <c r="AQ55" s="556"/>
      <c r="AR55" s="554"/>
      <c r="AS55" s="556"/>
      <c r="AT55" s="554"/>
      <c r="AU55" s="518"/>
      <c r="AV55" s="519"/>
      <c r="AW55" s="518"/>
      <c r="AX55" s="519"/>
      <c r="AY55" s="518"/>
      <c r="AZ55" s="542"/>
      <c r="BA55" s="8"/>
      <c r="BB55" s="8"/>
      <c r="BC55" s="8"/>
      <c r="BD55" s="8"/>
      <c r="BE55" s="8"/>
      <c r="BF55" s="8"/>
      <c r="BG55" s="8"/>
      <c r="BH55" s="8"/>
      <c r="BI55" s="8"/>
      <c r="BJ55" s="8"/>
      <c r="BK55" s="8"/>
      <c r="BL55" s="8"/>
    </row>
    <row r="56" spans="2:67" s="9" customFormat="1" ht="9.9"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row>
    <row r="57" spans="2:67" s="9" customFormat="1" ht="9.9"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row>
    <row r="58" spans="2:67" s="9" customFormat="1" ht="9.9" customHeight="1">
      <c r="B58" s="8"/>
      <c r="C58" s="8"/>
      <c r="D58" s="545" t="s">
        <v>0</v>
      </c>
      <c r="E58" s="545"/>
      <c r="F58" s="545"/>
      <c r="G58" s="545"/>
      <c r="H58" s="545"/>
      <c r="I58" s="545"/>
      <c r="J58" s="545"/>
      <c r="K58" s="545"/>
      <c r="L58" s="545"/>
      <c r="M58" s="545"/>
      <c r="N58" s="545"/>
      <c r="O58" s="545"/>
      <c r="P58" s="545"/>
      <c r="Q58" s="545"/>
      <c r="R58" s="545"/>
      <c r="S58" s="545"/>
      <c r="T58" s="545"/>
      <c r="U58" s="545"/>
      <c r="V58" s="545"/>
      <c r="W58" s="545"/>
      <c r="X58" s="592" t="s">
        <v>68</v>
      </c>
      <c r="Y58" s="593"/>
      <c r="Z58" s="593"/>
      <c r="AA58" s="593"/>
      <c r="AB58" s="593"/>
      <c r="AC58" s="593"/>
      <c r="AD58" s="593"/>
      <c r="AE58" s="593"/>
      <c r="AF58" s="593"/>
      <c r="AG58" s="593"/>
      <c r="AH58" s="593"/>
      <c r="AI58" s="593"/>
      <c r="AJ58" s="593"/>
      <c r="AK58" s="593"/>
      <c r="AL58" s="593"/>
      <c r="AM58" s="593"/>
      <c r="AN58" s="593"/>
      <c r="AO58" s="593"/>
      <c r="AP58" s="593"/>
      <c r="AQ58" s="594"/>
      <c r="AR58" s="8"/>
      <c r="AS58" s="8"/>
      <c r="AT58" s="8"/>
      <c r="AU58" s="8"/>
      <c r="AV58" s="8"/>
      <c r="AW58" s="8"/>
      <c r="AX58" s="8"/>
      <c r="AY58" s="8"/>
      <c r="AZ58" s="8"/>
      <c r="BA58" s="8"/>
      <c r="BB58" s="8"/>
      <c r="BC58" s="8"/>
      <c r="BD58" s="8"/>
      <c r="BE58" s="8"/>
      <c r="BF58" s="8"/>
      <c r="BG58" s="8"/>
      <c r="BH58" s="8"/>
      <c r="BI58" s="8"/>
      <c r="BJ58" s="8"/>
      <c r="BK58" s="8"/>
      <c r="BL58" s="8"/>
    </row>
    <row r="59" spans="2:67" s="9" customFormat="1" ht="9.9" customHeight="1" thickBot="1">
      <c r="B59" s="8"/>
      <c r="C59" s="8"/>
      <c r="D59" s="606"/>
      <c r="E59" s="606"/>
      <c r="F59" s="606"/>
      <c r="G59" s="606"/>
      <c r="H59" s="606"/>
      <c r="I59" s="606"/>
      <c r="J59" s="606"/>
      <c r="K59" s="606"/>
      <c r="L59" s="606"/>
      <c r="M59" s="606"/>
      <c r="N59" s="606"/>
      <c r="O59" s="606"/>
      <c r="P59" s="606"/>
      <c r="Q59" s="606"/>
      <c r="R59" s="606"/>
      <c r="S59" s="606"/>
      <c r="T59" s="606"/>
      <c r="U59" s="606"/>
      <c r="V59" s="606"/>
      <c r="W59" s="606"/>
      <c r="X59" s="637"/>
      <c r="Y59" s="638"/>
      <c r="Z59" s="638"/>
      <c r="AA59" s="638"/>
      <c r="AB59" s="638"/>
      <c r="AC59" s="638"/>
      <c r="AD59" s="638"/>
      <c r="AE59" s="638"/>
      <c r="AF59" s="638"/>
      <c r="AG59" s="638"/>
      <c r="AH59" s="638"/>
      <c r="AI59" s="638"/>
      <c r="AJ59" s="638"/>
      <c r="AK59" s="638"/>
      <c r="AL59" s="638"/>
      <c r="AM59" s="638"/>
      <c r="AN59" s="638"/>
      <c r="AO59" s="638"/>
      <c r="AP59" s="638"/>
      <c r="AQ59" s="639"/>
      <c r="AR59" s="8"/>
      <c r="AS59" s="8"/>
      <c r="AT59" s="8"/>
      <c r="AU59" s="8"/>
      <c r="AV59" s="8"/>
      <c r="AW59" s="8"/>
      <c r="AX59" s="8"/>
      <c r="AY59" s="8"/>
      <c r="AZ59" s="8"/>
      <c r="BA59" s="8"/>
      <c r="BB59" s="8"/>
      <c r="BC59" s="8"/>
      <c r="BD59" s="8"/>
      <c r="BE59" s="8"/>
      <c r="BF59" s="8"/>
      <c r="BG59" s="8"/>
      <c r="BH59" s="8"/>
      <c r="BI59" s="8"/>
      <c r="BJ59" s="8"/>
      <c r="BK59" s="8"/>
      <c r="BL59" s="8"/>
    </row>
    <row r="60" spans="2:67" s="9" customFormat="1" ht="9.9" customHeight="1" thickTop="1">
      <c r="B60" s="8"/>
      <c r="C60" s="8"/>
      <c r="D60" s="603" t="s">
        <v>1</v>
      </c>
      <c r="E60" s="603"/>
      <c r="F60" s="603"/>
      <c r="G60" s="603"/>
      <c r="H60" s="603"/>
      <c r="I60" s="603"/>
      <c r="J60" s="603"/>
      <c r="K60" s="603"/>
      <c r="L60" s="603"/>
      <c r="M60" s="603"/>
      <c r="N60" s="603"/>
      <c r="O60" s="603"/>
      <c r="P60" s="603"/>
      <c r="Q60" s="603"/>
      <c r="R60" s="603"/>
      <c r="S60" s="603"/>
      <c r="T60" s="603"/>
      <c r="U60" s="603"/>
      <c r="V60" s="603"/>
      <c r="W60" s="603"/>
      <c r="X60" s="635" t="s">
        <v>9</v>
      </c>
      <c r="Y60" s="490"/>
      <c r="Z60" s="490"/>
      <c r="AA60" s="490"/>
      <c r="AB60" s="490"/>
      <c r="AC60" s="490"/>
      <c r="AD60" s="490"/>
      <c r="AE60" s="490"/>
      <c r="AF60" s="490"/>
      <c r="AG60" s="490"/>
      <c r="AH60" s="490"/>
      <c r="AI60" s="490"/>
      <c r="AJ60" s="490"/>
      <c r="AK60" s="490"/>
      <c r="AL60" s="490"/>
      <c r="AM60" s="490"/>
      <c r="AN60" s="490"/>
      <c r="AO60" s="490"/>
      <c r="AP60" s="490"/>
      <c r="AQ60" s="636"/>
      <c r="AR60" s="8"/>
      <c r="AS60" s="8"/>
      <c r="AT60" s="8"/>
      <c r="AU60" s="8"/>
      <c r="AV60" s="8"/>
      <c r="AW60" s="8"/>
      <c r="AX60" s="8"/>
      <c r="AY60" s="8"/>
      <c r="AZ60" s="8"/>
      <c r="BA60" s="8"/>
      <c r="BB60" s="8"/>
      <c r="BC60" s="8"/>
      <c r="BD60" s="8"/>
      <c r="BE60" s="8"/>
      <c r="BF60" s="8"/>
      <c r="BG60" s="8"/>
      <c r="BH60" s="8"/>
      <c r="BI60" s="8"/>
      <c r="BJ60" s="8"/>
      <c r="BK60" s="8"/>
      <c r="BL60" s="8"/>
    </row>
    <row r="61" spans="2:67" s="9" customFormat="1" ht="9.9" customHeight="1">
      <c r="B61" s="8"/>
      <c r="C61" s="8"/>
      <c r="D61" s="545"/>
      <c r="E61" s="545"/>
      <c r="F61" s="545"/>
      <c r="G61" s="545"/>
      <c r="H61" s="545"/>
      <c r="I61" s="545"/>
      <c r="J61" s="545"/>
      <c r="K61" s="545"/>
      <c r="L61" s="545"/>
      <c r="M61" s="545"/>
      <c r="N61" s="545"/>
      <c r="O61" s="545"/>
      <c r="P61" s="545"/>
      <c r="Q61" s="545"/>
      <c r="R61" s="545"/>
      <c r="S61" s="545"/>
      <c r="T61" s="545"/>
      <c r="U61" s="545"/>
      <c r="V61" s="545"/>
      <c r="W61" s="545"/>
      <c r="X61" s="595"/>
      <c r="Y61" s="596"/>
      <c r="Z61" s="596"/>
      <c r="AA61" s="596"/>
      <c r="AB61" s="596"/>
      <c r="AC61" s="596"/>
      <c r="AD61" s="596"/>
      <c r="AE61" s="596"/>
      <c r="AF61" s="596"/>
      <c r="AG61" s="596"/>
      <c r="AH61" s="596"/>
      <c r="AI61" s="596"/>
      <c r="AJ61" s="596"/>
      <c r="AK61" s="596"/>
      <c r="AL61" s="596"/>
      <c r="AM61" s="596"/>
      <c r="AN61" s="596"/>
      <c r="AO61" s="596"/>
      <c r="AP61" s="596"/>
      <c r="AQ61" s="597"/>
      <c r="AR61" s="8"/>
      <c r="AS61" s="8"/>
      <c r="AT61" s="8"/>
      <c r="AU61" s="8"/>
      <c r="AV61" s="8"/>
      <c r="AW61" s="8"/>
      <c r="AX61" s="8"/>
      <c r="AY61" s="8"/>
      <c r="AZ61" s="8"/>
      <c r="BA61" s="8"/>
      <c r="BB61" s="8"/>
      <c r="BC61" s="8"/>
      <c r="BD61" s="8"/>
      <c r="BE61" s="8"/>
      <c r="BF61" s="8"/>
      <c r="BG61" s="8"/>
      <c r="BH61" s="8"/>
      <c r="BI61" s="8"/>
      <c r="BJ61" s="8"/>
      <c r="BK61" s="8"/>
      <c r="BL61" s="8"/>
    </row>
    <row r="62" spans="2:67" s="8" customFormat="1" ht="9.9" customHeight="1">
      <c r="D62" s="545" t="s">
        <v>2</v>
      </c>
      <c r="E62" s="545"/>
      <c r="F62" s="545"/>
      <c r="G62" s="545"/>
      <c r="H62" s="545"/>
      <c r="I62" s="545"/>
      <c r="J62" s="545"/>
      <c r="K62" s="545"/>
      <c r="L62" s="545"/>
      <c r="M62" s="545"/>
      <c r="N62" s="545"/>
      <c r="O62" s="545"/>
      <c r="P62" s="545"/>
      <c r="Q62" s="545"/>
      <c r="R62" s="545"/>
      <c r="S62" s="545"/>
      <c r="T62" s="545"/>
      <c r="U62" s="545"/>
      <c r="V62" s="545"/>
      <c r="W62" s="545"/>
      <c r="X62" s="658" t="s">
        <v>36</v>
      </c>
      <c r="Y62" s="659"/>
      <c r="Z62" s="659"/>
      <c r="AA62" s="659"/>
      <c r="AB62" s="659"/>
      <c r="AC62" s="546"/>
      <c r="AD62" s="546"/>
      <c r="AE62" s="546"/>
      <c r="AF62" s="546"/>
      <c r="AG62" s="546"/>
      <c r="AH62" s="633" t="s">
        <v>37</v>
      </c>
      <c r="AI62" s="633"/>
      <c r="AJ62" s="546"/>
      <c r="AK62" s="546"/>
      <c r="AL62" s="633" t="s">
        <v>38</v>
      </c>
      <c r="AM62" s="633"/>
      <c r="AN62" s="546"/>
      <c r="AO62" s="546"/>
      <c r="AP62" s="633" t="s">
        <v>39</v>
      </c>
      <c r="AQ62" s="634"/>
    </row>
    <row r="63" spans="2:67" s="9" customFormat="1" ht="9.9" customHeight="1">
      <c r="B63" s="8"/>
      <c r="C63" s="8"/>
      <c r="D63" s="545"/>
      <c r="E63" s="545"/>
      <c r="F63" s="545"/>
      <c r="G63" s="545"/>
      <c r="H63" s="545"/>
      <c r="I63" s="545"/>
      <c r="J63" s="545"/>
      <c r="K63" s="545"/>
      <c r="L63" s="545"/>
      <c r="M63" s="545"/>
      <c r="N63" s="545"/>
      <c r="O63" s="545"/>
      <c r="P63" s="545"/>
      <c r="Q63" s="545"/>
      <c r="R63" s="545"/>
      <c r="S63" s="545"/>
      <c r="T63" s="545"/>
      <c r="U63" s="545"/>
      <c r="V63" s="545"/>
      <c r="W63" s="545"/>
      <c r="X63" s="655" t="s">
        <v>40</v>
      </c>
      <c r="Y63" s="656"/>
      <c r="Z63" s="656"/>
      <c r="AA63" s="656"/>
      <c r="AB63" s="656"/>
      <c r="AC63" s="656"/>
      <c r="AD63" s="656"/>
      <c r="AE63" s="656"/>
      <c r="AF63" s="656"/>
      <c r="AG63" s="656"/>
      <c r="AH63" s="656"/>
      <c r="AI63" s="656"/>
      <c r="AJ63" s="656"/>
      <c r="AK63" s="656"/>
      <c r="AL63" s="656"/>
      <c r="AM63" s="656"/>
      <c r="AN63" s="656"/>
      <c r="AO63" s="656"/>
      <c r="AP63" s="656"/>
      <c r="AQ63" s="657"/>
      <c r="AR63" s="8"/>
      <c r="AS63" s="8"/>
      <c r="AT63" s="8"/>
      <c r="AU63" s="8"/>
      <c r="AV63" s="8"/>
      <c r="AW63" s="8"/>
      <c r="AX63" s="8"/>
      <c r="AY63" s="8"/>
      <c r="AZ63" s="8"/>
      <c r="BA63" s="8"/>
      <c r="BB63" s="8"/>
      <c r="BC63" s="8"/>
      <c r="BD63" s="8"/>
      <c r="BE63" s="8"/>
      <c r="BF63" s="8"/>
      <c r="BG63" s="8"/>
      <c r="BH63" s="8"/>
      <c r="BI63" s="8"/>
      <c r="BJ63" s="8"/>
      <c r="BK63" s="8"/>
      <c r="BL63" s="8"/>
    </row>
    <row r="64" spans="2:67" s="9" customFormat="1" ht="9.9" customHeight="1">
      <c r="B64" s="8"/>
      <c r="C64" s="8"/>
      <c r="D64" s="545" t="s">
        <v>3</v>
      </c>
      <c r="E64" s="545"/>
      <c r="F64" s="545"/>
      <c r="G64" s="545"/>
      <c r="H64" s="545"/>
      <c r="I64" s="545"/>
      <c r="J64" s="545"/>
      <c r="K64" s="545"/>
      <c r="L64" s="545"/>
      <c r="M64" s="545"/>
      <c r="N64" s="545"/>
      <c r="O64" s="545"/>
      <c r="P64" s="545"/>
      <c r="Q64" s="545"/>
      <c r="R64" s="545"/>
      <c r="S64" s="545"/>
      <c r="T64" s="545"/>
      <c r="U64" s="545"/>
      <c r="V64" s="545"/>
      <c r="W64" s="545"/>
      <c r="X64" s="646" t="s">
        <v>9</v>
      </c>
      <c r="Y64" s="647"/>
      <c r="Z64" s="647"/>
      <c r="AA64" s="647"/>
      <c r="AB64" s="647"/>
      <c r="AC64" s="647"/>
      <c r="AD64" s="647"/>
      <c r="AE64" s="647"/>
      <c r="AF64" s="647"/>
      <c r="AG64" s="647"/>
      <c r="AH64" s="647"/>
      <c r="AI64" s="647"/>
      <c r="AJ64" s="647"/>
      <c r="AK64" s="647"/>
      <c r="AL64" s="647"/>
      <c r="AM64" s="647"/>
      <c r="AN64" s="647"/>
      <c r="AO64" s="647"/>
      <c r="AP64" s="647"/>
      <c r="AQ64" s="648"/>
      <c r="AR64" s="8"/>
      <c r="AS64" s="8"/>
      <c r="AT64" s="8"/>
      <c r="AU64" s="8"/>
      <c r="AV64" s="8"/>
      <c r="AW64" s="8"/>
      <c r="AX64" s="8"/>
      <c r="AY64" s="8"/>
      <c r="AZ64" s="8"/>
      <c r="BA64" s="8"/>
      <c r="BB64" s="8"/>
      <c r="BC64" s="8"/>
      <c r="BD64" s="8"/>
      <c r="BE64" s="8"/>
      <c r="BF64" s="8"/>
      <c r="BG64" s="8"/>
      <c r="BH64" s="8"/>
      <c r="BI64" s="8"/>
      <c r="BJ64" s="8"/>
      <c r="BK64" s="8"/>
      <c r="BL64" s="8"/>
    </row>
    <row r="65" spans="2:67" s="9" customFormat="1" ht="9.9" customHeight="1">
      <c r="B65" s="8"/>
      <c r="C65" s="8"/>
      <c r="D65" s="545"/>
      <c r="E65" s="545"/>
      <c r="F65" s="545"/>
      <c r="G65" s="545"/>
      <c r="H65" s="545"/>
      <c r="I65" s="545"/>
      <c r="J65" s="545"/>
      <c r="K65" s="545"/>
      <c r="L65" s="545"/>
      <c r="M65" s="545"/>
      <c r="N65" s="545"/>
      <c r="O65" s="545"/>
      <c r="P65" s="545"/>
      <c r="Q65" s="545"/>
      <c r="R65" s="545"/>
      <c r="S65" s="545"/>
      <c r="T65" s="545"/>
      <c r="U65" s="545"/>
      <c r="V65" s="545"/>
      <c r="W65" s="545"/>
      <c r="X65" s="646"/>
      <c r="Y65" s="647"/>
      <c r="Z65" s="647"/>
      <c r="AA65" s="647"/>
      <c r="AB65" s="647"/>
      <c r="AC65" s="647"/>
      <c r="AD65" s="647"/>
      <c r="AE65" s="647"/>
      <c r="AF65" s="647"/>
      <c r="AG65" s="647"/>
      <c r="AH65" s="647"/>
      <c r="AI65" s="647"/>
      <c r="AJ65" s="647"/>
      <c r="AK65" s="647"/>
      <c r="AL65" s="647"/>
      <c r="AM65" s="647"/>
      <c r="AN65" s="647"/>
      <c r="AO65" s="647"/>
      <c r="AP65" s="647"/>
      <c r="AQ65" s="648"/>
      <c r="AR65" s="8"/>
      <c r="AS65" s="8"/>
      <c r="AT65" s="8"/>
      <c r="AU65" s="8"/>
      <c r="AV65" s="8"/>
      <c r="AW65" s="8"/>
      <c r="AX65" s="8"/>
      <c r="AY65" s="8"/>
      <c r="AZ65" s="8"/>
      <c r="BA65" s="8"/>
      <c r="BB65" s="8"/>
      <c r="BC65" s="8"/>
      <c r="BD65" s="8"/>
      <c r="BE65" s="8"/>
      <c r="BF65" s="8"/>
      <c r="BG65" s="8"/>
      <c r="BH65" s="8"/>
      <c r="BI65" s="8"/>
      <c r="BJ65" s="8"/>
      <c r="BK65" s="8"/>
      <c r="BL65" s="8"/>
    </row>
    <row r="66" spans="2:67" s="9" customFormat="1" ht="9.9" customHeight="1">
      <c r="B66" s="8"/>
      <c r="C66" s="8"/>
      <c r="D66" s="618" t="s">
        <v>4</v>
      </c>
      <c r="E66" s="619"/>
      <c r="F66" s="619"/>
      <c r="G66" s="619"/>
      <c r="H66" s="619"/>
      <c r="I66" s="619"/>
      <c r="J66" s="619"/>
      <c r="K66" s="619"/>
      <c r="L66" s="619"/>
      <c r="M66" s="619"/>
      <c r="N66" s="619"/>
      <c r="O66" s="619"/>
      <c r="P66" s="619"/>
      <c r="Q66" s="619"/>
      <c r="R66" s="619"/>
      <c r="S66" s="619"/>
      <c r="T66" s="619"/>
      <c r="U66" s="619"/>
      <c r="V66" s="619"/>
      <c r="W66" s="620"/>
      <c r="X66" s="646"/>
      <c r="Y66" s="647"/>
      <c r="Z66" s="647"/>
      <c r="AA66" s="647"/>
      <c r="AB66" s="647"/>
      <c r="AC66" s="647"/>
      <c r="AD66" s="647"/>
      <c r="AE66" s="647"/>
      <c r="AF66" s="647"/>
      <c r="AG66" s="647"/>
      <c r="AH66" s="647"/>
      <c r="AI66" s="647"/>
      <c r="AJ66" s="647"/>
      <c r="AK66" s="647"/>
      <c r="AL66" s="647"/>
      <c r="AM66" s="647"/>
      <c r="AN66" s="647"/>
      <c r="AO66" s="647"/>
      <c r="AP66" s="647"/>
      <c r="AQ66" s="648"/>
      <c r="AR66" s="8"/>
      <c r="AS66" s="8"/>
      <c r="AT66" s="8"/>
      <c r="AU66" s="8"/>
      <c r="AV66" s="8"/>
      <c r="AW66" s="8"/>
      <c r="AX66" s="8"/>
      <c r="AY66" s="8"/>
      <c r="AZ66" s="8"/>
      <c r="BA66" s="8"/>
      <c r="BB66" s="8"/>
      <c r="BC66" s="8"/>
      <c r="BD66" s="8"/>
      <c r="BE66" s="8"/>
      <c r="BF66" s="8"/>
      <c r="BG66" s="8"/>
      <c r="BH66" s="8"/>
      <c r="BI66" s="8"/>
      <c r="BJ66" s="8"/>
      <c r="BK66" s="8"/>
      <c r="BL66" s="8"/>
    </row>
    <row r="67" spans="2:67" s="9" customFormat="1" ht="9.9" customHeight="1">
      <c r="B67" s="8"/>
      <c r="C67" s="8"/>
      <c r="D67" s="621"/>
      <c r="E67" s="622"/>
      <c r="F67" s="622"/>
      <c r="G67" s="622"/>
      <c r="H67" s="622"/>
      <c r="I67" s="622"/>
      <c r="J67" s="622"/>
      <c r="K67" s="622"/>
      <c r="L67" s="622"/>
      <c r="M67" s="622"/>
      <c r="N67" s="622"/>
      <c r="O67" s="622"/>
      <c r="P67" s="622"/>
      <c r="Q67" s="622"/>
      <c r="R67" s="622"/>
      <c r="S67" s="622"/>
      <c r="T67" s="622"/>
      <c r="U67" s="622"/>
      <c r="V67" s="622"/>
      <c r="W67" s="623"/>
      <c r="X67" s="646"/>
      <c r="Y67" s="647"/>
      <c r="Z67" s="647"/>
      <c r="AA67" s="647"/>
      <c r="AB67" s="647"/>
      <c r="AC67" s="647"/>
      <c r="AD67" s="647"/>
      <c r="AE67" s="647"/>
      <c r="AF67" s="647"/>
      <c r="AG67" s="647"/>
      <c r="AH67" s="647"/>
      <c r="AI67" s="647"/>
      <c r="AJ67" s="647"/>
      <c r="AK67" s="647"/>
      <c r="AL67" s="647"/>
      <c r="AM67" s="647"/>
      <c r="AN67" s="647"/>
      <c r="AO67" s="647"/>
      <c r="AP67" s="647"/>
      <c r="AQ67" s="648"/>
      <c r="AR67" s="8"/>
      <c r="AS67" s="8"/>
      <c r="AT67" s="8"/>
      <c r="AU67" s="8"/>
      <c r="AV67" s="8"/>
      <c r="AW67" s="8"/>
      <c r="AX67" s="8"/>
      <c r="AY67" s="8"/>
      <c r="AZ67" s="8"/>
      <c r="BA67" s="8"/>
      <c r="BB67" s="8"/>
      <c r="BC67" s="8"/>
      <c r="BD67" s="8"/>
      <c r="BE67" s="8"/>
      <c r="BF67" s="8"/>
      <c r="BG67" s="8"/>
      <c r="BH67" s="8"/>
      <c r="BI67" s="8"/>
      <c r="BJ67" s="8"/>
      <c r="BK67" s="8"/>
      <c r="BL67" s="8"/>
    </row>
    <row r="68" spans="2:67" s="9" customFormat="1" ht="9.9" customHeight="1">
      <c r="B68" s="8"/>
      <c r="C68" s="8"/>
      <c r="D68" s="545" t="s">
        <v>5</v>
      </c>
      <c r="E68" s="545"/>
      <c r="F68" s="545"/>
      <c r="G68" s="545"/>
      <c r="H68" s="545"/>
      <c r="I68" s="545"/>
      <c r="J68" s="545"/>
      <c r="K68" s="545"/>
      <c r="L68" s="545"/>
      <c r="M68" s="545"/>
      <c r="N68" s="545"/>
      <c r="O68" s="545"/>
      <c r="P68" s="545"/>
      <c r="Q68" s="545"/>
      <c r="R68" s="545"/>
      <c r="S68" s="545"/>
      <c r="T68" s="545"/>
      <c r="U68" s="545"/>
      <c r="V68" s="545"/>
      <c r="W68" s="545"/>
      <c r="X68" s="646"/>
      <c r="Y68" s="647"/>
      <c r="Z68" s="647"/>
      <c r="AA68" s="647"/>
      <c r="AB68" s="647"/>
      <c r="AC68" s="647"/>
      <c r="AD68" s="647"/>
      <c r="AE68" s="647"/>
      <c r="AF68" s="647"/>
      <c r="AG68" s="647"/>
      <c r="AH68" s="647"/>
      <c r="AI68" s="647"/>
      <c r="AJ68" s="647"/>
      <c r="AK68" s="647"/>
      <c r="AL68" s="647"/>
      <c r="AM68" s="647"/>
      <c r="AN68" s="647"/>
      <c r="AO68" s="647"/>
      <c r="AP68" s="647"/>
      <c r="AQ68" s="648"/>
      <c r="AR68" s="8"/>
      <c r="AS68" s="8"/>
      <c r="AT68" s="8"/>
      <c r="AU68" s="8"/>
      <c r="AV68" s="8"/>
      <c r="AW68" s="8"/>
      <c r="AX68" s="8"/>
      <c r="AY68" s="8"/>
      <c r="AZ68" s="8"/>
      <c r="BA68" s="8"/>
      <c r="BB68" s="8"/>
      <c r="BC68" s="8"/>
      <c r="BD68" s="8"/>
      <c r="BE68" s="8"/>
      <c r="BF68" s="8"/>
      <c r="BG68" s="8"/>
      <c r="BH68" s="8"/>
      <c r="BI68" s="8"/>
      <c r="BJ68" s="8"/>
      <c r="BK68" s="8"/>
      <c r="BL68" s="8"/>
    </row>
    <row r="69" spans="2:67" s="9" customFormat="1" ht="9.9" customHeight="1">
      <c r="B69" s="8"/>
      <c r="C69" s="8"/>
      <c r="D69" s="545"/>
      <c r="E69" s="545"/>
      <c r="F69" s="545"/>
      <c r="G69" s="545"/>
      <c r="H69" s="545"/>
      <c r="I69" s="545"/>
      <c r="J69" s="545"/>
      <c r="K69" s="545"/>
      <c r="L69" s="545"/>
      <c r="M69" s="545"/>
      <c r="N69" s="545"/>
      <c r="O69" s="545"/>
      <c r="P69" s="545"/>
      <c r="Q69" s="545"/>
      <c r="R69" s="545"/>
      <c r="S69" s="545"/>
      <c r="T69" s="545"/>
      <c r="U69" s="545"/>
      <c r="V69" s="545"/>
      <c r="W69" s="545"/>
      <c r="X69" s="646"/>
      <c r="Y69" s="647"/>
      <c r="Z69" s="647"/>
      <c r="AA69" s="647"/>
      <c r="AB69" s="647"/>
      <c r="AC69" s="647"/>
      <c r="AD69" s="647"/>
      <c r="AE69" s="647"/>
      <c r="AF69" s="647"/>
      <c r="AG69" s="647"/>
      <c r="AH69" s="647"/>
      <c r="AI69" s="647"/>
      <c r="AJ69" s="647"/>
      <c r="AK69" s="647"/>
      <c r="AL69" s="647"/>
      <c r="AM69" s="647"/>
      <c r="AN69" s="647"/>
      <c r="AO69" s="647"/>
      <c r="AP69" s="647"/>
      <c r="AQ69" s="648"/>
      <c r="AR69" s="8"/>
      <c r="AS69" s="8"/>
      <c r="AT69" s="8"/>
      <c r="AU69" s="8"/>
      <c r="AV69" s="8"/>
      <c r="AW69" s="8"/>
      <c r="AX69" s="8"/>
      <c r="AY69" s="8"/>
      <c r="AZ69" s="8"/>
      <c r="BA69" s="8"/>
      <c r="BB69" s="8"/>
      <c r="BC69" s="8"/>
      <c r="BD69" s="8"/>
      <c r="BE69" s="8"/>
      <c r="BF69" s="8"/>
      <c r="BG69" s="8"/>
      <c r="BH69" s="8"/>
      <c r="BI69" s="8"/>
      <c r="BJ69" s="8"/>
      <c r="BK69" s="8"/>
      <c r="BL69" s="8"/>
    </row>
    <row r="70" spans="2:67" s="9" customFormat="1" ht="9.9" customHeight="1">
      <c r="B70" s="8"/>
      <c r="C70" s="8"/>
      <c r="D70" s="545" t="s">
        <v>6</v>
      </c>
      <c r="E70" s="545"/>
      <c r="F70" s="545"/>
      <c r="G70" s="545"/>
      <c r="H70" s="545"/>
      <c r="I70" s="545"/>
      <c r="J70" s="545"/>
      <c r="K70" s="545"/>
      <c r="L70" s="545"/>
      <c r="M70" s="545"/>
      <c r="N70" s="545"/>
      <c r="O70" s="545"/>
      <c r="P70" s="545"/>
      <c r="Q70" s="545"/>
      <c r="R70" s="545"/>
      <c r="S70" s="545"/>
      <c r="T70" s="545"/>
      <c r="U70" s="545"/>
      <c r="V70" s="545"/>
      <c r="W70" s="545"/>
      <c r="X70" s="646"/>
      <c r="Y70" s="647"/>
      <c r="Z70" s="647"/>
      <c r="AA70" s="647"/>
      <c r="AB70" s="647"/>
      <c r="AC70" s="647"/>
      <c r="AD70" s="647"/>
      <c r="AE70" s="647"/>
      <c r="AF70" s="647"/>
      <c r="AG70" s="647"/>
      <c r="AH70" s="647"/>
      <c r="AI70" s="647"/>
      <c r="AJ70" s="647"/>
      <c r="AK70" s="647"/>
      <c r="AL70" s="647"/>
      <c r="AM70" s="647"/>
      <c r="AN70" s="647"/>
      <c r="AO70" s="647"/>
      <c r="AP70" s="647"/>
      <c r="AQ70" s="648"/>
      <c r="AR70" s="8"/>
      <c r="AS70" s="8"/>
      <c r="AT70" s="8"/>
      <c r="AU70" s="8"/>
      <c r="AV70" s="8"/>
      <c r="AW70" s="8"/>
      <c r="AX70" s="8"/>
      <c r="AY70" s="8"/>
      <c r="AZ70" s="8"/>
      <c r="BA70" s="8"/>
      <c r="BB70" s="8"/>
      <c r="BC70" s="8"/>
      <c r="BD70" s="8"/>
      <c r="BE70" s="8"/>
      <c r="BF70" s="8"/>
      <c r="BG70" s="8"/>
      <c r="BH70" s="8"/>
      <c r="BI70" s="8"/>
      <c r="BJ70" s="8"/>
      <c r="BK70" s="8"/>
      <c r="BL70" s="8"/>
    </row>
    <row r="71" spans="2:67" s="9" customFormat="1" ht="9.9" customHeight="1">
      <c r="B71" s="8"/>
      <c r="C71" s="8"/>
      <c r="D71" s="545"/>
      <c r="E71" s="545"/>
      <c r="F71" s="545"/>
      <c r="G71" s="545"/>
      <c r="H71" s="545"/>
      <c r="I71" s="545"/>
      <c r="J71" s="545"/>
      <c r="K71" s="545"/>
      <c r="L71" s="545"/>
      <c r="M71" s="545"/>
      <c r="N71" s="545"/>
      <c r="O71" s="545"/>
      <c r="P71" s="545"/>
      <c r="Q71" s="545"/>
      <c r="R71" s="545"/>
      <c r="S71" s="545"/>
      <c r="T71" s="545"/>
      <c r="U71" s="545"/>
      <c r="V71" s="545"/>
      <c r="W71" s="545"/>
      <c r="X71" s="646"/>
      <c r="Y71" s="647"/>
      <c r="Z71" s="647"/>
      <c r="AA71" s="647"/>
      <c r="AB71" s="647"/>
      <c r="AC71" s="647"/>
      <c r="AD71" s="647"/>
      <c r="AE71" s="647"/>
      <c r="AF71" s="647"/>
      <c r="AG71" s="647"/>
      <c r="AH71" s="647"/>
      <c r="AI71" s="647"/>
      <c r="AJ71" s="647"/>
      <c r="AK71" s="647"/>
      <c r="AL71" s="647"/>
      <c r="AM71" s="647"/>
      <c r="AN71" s="647"/>
      <c r="AO71" s="647"/>
      <c r="AP71" s="647"/>
      <c r="AQ71" s="648"/>
      <c r="AR71" s="8"/>
      <c r="AS71" s="8"/>
      <c r="AT71" s="8"/>
      <c r="AU71" s="8"/>
      <c r="AV71" s="8"/>
      <c r="AW71" s="8"/>
      <c r="AX71" s="8"/>
      <c r="AY71" s="8"/>
      <c r="AZ71" s="8"/>
      <c r="BA71" s="8"/>
      <c r="BB71" s="8"/>
      <c r="BC71" s="8"/>
      <c r="BD71" s="8"/>
      <c r="BE71" s="8"/>
      <c r="BF71" s="8"/>
      <c r="BG71" s="8"/>
      <c r="BH71" s="8"/>
      <c r="BI71" s="8"/>
      <c r="BJ71" s="8"/>
      <c r="BK71" s="8"/>
      <c r="BL71" s="8"/>
    </row>
    <row r="72" spans="2:67" s="8" customFormat="1" ht="9.9" customHeight="1">
      <c r="D72" s="545" t="s">
        <v>7</v>
      </c>
      <c r="E72" s="545"/>
      <c r="F72" s="545"/>
      <c r="G72" s="545"/>
      <c r="H72" s="545"/>
      <c r="I72" s="545"/>
      <c r="J72" s="545"/>
      <c r="K72" s="545"/>
      <c r="L72" s="545"/>
      <c r="M72" s="545"/>
      <c r="N72" s="545"/>
      <c r="O72" s="545"/>
      <c r="P72" s="545"/>
      <c r="Q72" s="545"/>
      <c r="R72" s="545"/>
      <c r="S72" s="545"/>
      <c r="T72" s="545"/>
      <c r="U72" s="545"/>
      <c r="V72" s="545"/>
      <c r="W72" s="545"/>
      <c r="X72" s="646" t="s">
        <v>9</v>
      </c>
      <c r="Y72" s="647"/>
      <c r="Z72" s="647"/>
      <c r="AA72" s="647"/>
      <c r="AB72" s="647"/>
      <c r="AC72" s="647"/>
      <c r="AD72" s="647"/>
      <c r="AE72" s="647"/>
      <c r="AF72" s="647"/>
      <c r="AG72" s="647"/>
      <c r="AH72" s="647"/>
      <c r="AI72" s="647"/>
      <c r="AJ72" s="647"/>
      <c r="AK72" s="647"/>
      <c r="AL72" s="647"/>
      <c r="AM72" s="647"/>
      <c r="AN72" s="647"/>
      <c r="AO72" s="647"/>
      <c r="AP72" s="647"/>
      <c r="AQ72" s="648"/>
    </row>
    <row r="73" spans="2:67" s="9" customFormat="1" ht="9.9" customHeight="1">
      <c r="B73" s="8"/>
      <c r="C73" s="8"/>
      <c r="D73" s="545"/>
      <c r="E73" s="545"/>
      <c r="F73" s="545"/>
      <c r="G73" s="545"/>
      <c r="H73" s="545"/>
      <c r="I73" s="545"/>
      <c r="J73" s="545"/>
      <c r="K73" s="545"/>
      <c r="L73" s="545"/>
      <c r="M73" s="545"/>
      <c r="N73" s="545"/>
      <c r="O73" s="545"/>
      <c r="P73" s="545"/>
      <c r="Q73" s="545"/>
      <c r="R73" s="545"/>
      <c r="S73" s="545"/>
      <c r="T73" s="545"/>
      <c r="U73" s="545"/>
      <c r="V73" s="545"/>
      <c r="W73" s="545"/>
      <c r="X73" s="646"/>
      <c r="Y73" s="647"/>
      <c r="Z73" s="647"/>
      <c r="AA73" s="647"/>
      <c r="AB73" s="647"/>
      <c r="AC73" s="647"/>
      <c r="AD73" s="647"/>
      <c r="AE73" s="647"/>
      <c r="AF73" s="647"/>
      <c r="AG73" s="647"/>
      <c r="AH73" s="647"/>
      <c r="AI73" s="647"/>
      <c r="AJ73" s="647"/>
      <c r="AK73" s="647"/>
      <c r="AL73" s="647"/>
      <c r="AM73" s="647"/>
      <c r="AN73" s="647"/>
      <c r="AO73" s="647"/>
      <c r="AP73" s="647"/>
      <c r="AQ73" s="648"/>
      <c r="AR73" s="8"/>
      <c r="AS73" s="8"/>
      <c r="AT73" s="8"/>
      <c r="AU73" s="8"/>
      <c r="AV73" s="8"/>
      <c r="AW73" s="8"/>
      <c r="AX73" s="8"/>
      <c r="AY73" s="8"/>
      <c r="AZ73" s="8"/>
      <c r="BA73" s="8"/>
      <c r="BB73" s="8"/>
      <c r="BC73" s="8"/>
      <c r="BD73" s="8"/>
      <c r="BE73" s="8"/>
      <c r="BF73" s="8"/>
      <c r="BG73" s="8"/>
      <c r="BH73" s="8"/>
      <c r="BI73" s="8"/>
      <c r="BJ73" s="8"/>
      <c r="BK73" s="8"/>
      <c r="BL73" s="8"/>
    </row>
    <row r="74" spans="2:67" s="9" customFormat="1" ht="9.9" customHeight="1">
      <c r="B74" s="8"/>
      <c r="C74" s="8"/>
      <c r="D74" s="545" t="s">
        <v>31</v>
      </c>
      <c r="E74" s="545"/>
      <c r="F74" s="545"/>
      <c r="G74" s="545"/>
      <c r="H74" s="545"/>
      <c r="I74" s="545"/>
      <c r="J74" s="545"/>
      <c r="K74" s="545"/>
      <c r="L74" s="545"/>
      <c r="M74" s="545"/>
      <c r="N74" s="545"/>
      <c r="O74" s="545"/>
      <c r="P74" s="545"/>
      <c r="Q74" s="545"/>
      <c r="R74" s="545"/>
      <c r="S74" s="545"/>
      <c r="T74" s="545"/>
      <c r="U74" s="545"/>
      <c r="V74" s="545"/>
      <c r="W74" s="545"/>
      <c r="X74" s="646" t="s">
        <v>9</v>
      </c>
      <c r="Y74" s="647"/>
      <c r="Z74" s="647"/>
      <c r="AA74" s="647"/>
      <c r="AB74" s="647"/>
      <c r="AC74" s="647"/>
      <c r="AD74" s="647"/>
      <c r="AE74" s="647"/>
      <c r="AF74" s="647"/>
      <c r="AG74" s="647"/>
      <c r="AH74" s="647"/>
      <c r="AI74" s="647"/>
      <c r="AJ74" s="647"/>
      <c r="AK74" s="647"/>
      <c r="AL74" s="647"/>
      <c r="AM74" s="647"/>
      <c r="AN74" s="647"/>
      <c r="AO74" s="647"/>
      <c r="AP74" s="647"/>
      <c r="AQ74" s="648"/>
      <c r="AR74" s="8"/>
      <c r="AS74" s="8"/>
      <c r="AT74" s="8"/>
      <c r="AU74" s="8"/>
      <c r="AV74" s="8"/>
      <c r="AW74" s="8"/>
      <c r="AX74" s="8"/>
      <c r="AY74" s="8"/>
      <c r="AZ74" s="8"/>
      <c r="BA74" s="8"/>
      <c r="BB74" s="8"/>
      <c r="BC74" s="8"/>
      <c r="BD74" s="8"/>
      <c r="BE74" s="8"/>
      <c r="BF74" s="8"/>
      <c r="BG74" s="8"/>
      <c r="BH74" s="8"/>
      <c r="BI74" s="8"/>
      <c r="BJ74" s="8"/>
      <c r="BK74" s="8"/>
      <c r="BL74" s="8"/>
    </row>
    <row r="75" spans="2:67" s="9" customFormat="1" ht="9.9" customHeight="1">
      <c r="B75" s="8"/>
      <c r="C75" s="8"/>
      <c r="D75" s="545"/>
      <c r="E75" s="545"/>
      <c r="F75" s="545"/>
      <c r="G75" s="545"/>
      <c r="H75" s="545"/>
      <c r="I75" s="545"/>
      <c r="J75" s="545"/>
      <c r="K75" s="545"/>
      <c r="L75" s="545"/>
      <c r="M75" s="545"/>
      <c r="N75" s="545"/>
      <c r="O75" s="545"/>
      <c r="P75" s="545"/>
      <c r="Q75" s="545"/>
      <c r="R75" s="545"/>
      <c r="S75" s="545"/>
      <c r="T75" s="545"/>
      <c r="U75" s="545"/>
      <c r="V75" s="545"/>
      <c r="W75" s="545"/>
      <c r="X75" s="646"/>
      <c r="Y75" s="647"/>
      <c r="Z75" s="647"/>
      <c r="AA75" s="647"/>
      <c r="AB75" s="647"/>
      <c r="AC75" s="647"/>
      <c r="AD75" s="647"/>
      <c r="AE75" s="647"/>
      <c r="AF75" s="647"/>
      <c r="AG75" s="647"/>
      <c r="AH75" s="647"/>
      <c r="AI75" s="647"/>
      <c r="AJ75" s="647"/>
      <c r="AK75" s="647"/>
      <c r="AL75" s="647"/>
      <c r="AM75" s="647"/>
      <c r="AN75" s="647"/>
      <c r="AO75" s="647"/>
      <c r="AP75" s="647"/>
      <c r="AQ75" s="648"/>
      <c r="AR75" s="8"/>
      <c r="AS75" s="8"/>
      <c r="AT75" s="8"/>
      <c r="AU75" s="8"/>
      <c r="AV75" s="8"/>
      <c r="AW75" s="8"/>
      <c r="AX75" s="8"/>
      <c r="AY75" s="8"/>
      <c r="AZ75" s="8"/>
      <c r="BA75" s="8"/>
      <c r="BB75" s="8"/>
      <c r="BC75" s="8"/>
      <c r="BD75" s="8"/>
      <c r="BE75" s="8"/>
      <c r="BF75" s="8"/>
      <c r="BG75" s="8"/>
      <c r="BH75" s="8"/>
      <c r="BI75" s="8"/>
      <c r="BJ75" s="8"/>
      <c r="BK75" s="8"/>
      <c r="BL75" s="8"/>
    </row>
    <row r="76" spans="2:67" s="9" customFormat="1" ht="9.9" customHeight="1">
      <c r="B76" s="8"/>
      <c r="C76" s="8"/>
      <c r="D76" s="545" t="s">
        <v>8</v>
      </c>
      <c r="E76" s="545"/>
      <c r="F76" s="545"/>
      <c r="G76" s="545"/>
      <c r="H76" s="545"/>
      <c r="I76" s="545"/>
      <c r="J76" s="545"/>
      <c r="K76" s="545"/>
      <c r="L76" s="545"/>
      <c r="M76" s="545"/>
      <c r="N76" s="545"/>
      <c r="O76" s="545"/>
      <c r="P76" s="545"/>
      <c r="Q76" s="545"/>
      <c r="R76" s="545"/>
      <c r="S76" s="545"/>
      <c r="T76" s="545"/>
      <c r="U76" s="545"/>
      <c r="V76" s="545"/>
      <c r="W76" s="545"/>
      <c r="X76" s="646" t="s">
        <v>9</v>
      </c>
      <c r="Y76" s="647"/>
      <c r="Z76" s="647"/>
      <c r="AA76" s="647"/>
      <c r="AB76" s="647"/>
      <c r="AC76" s="647"/>
      <c r="AD76" s="647"/>
      <c r="AE76" s="647"/>
      <c r="AF76" s="647"/>
      <c r="AG76" s="647"/>
      <c r="AH76" s="647"/>
      <c r="AI76" s="647"/>
      <c r="AJ76" s="647"/>
      <c r="AK76" s="647"/>
      <c r="AL76" s="647"/>
      <c r="AM76" s="647"/>
      <c r="AN76" s="647"/>
      <c r="AO76" s="647"/>
      <c r="AP76" s="647"/>
      <c r="AQ76" s="648"/>
      <c r="AR76" s="8"/>
      <c r="AS76" s="8"/>
      <c r="AT76" s="8"/>
      <c r="AU76" s="8"/>
      <c r="AV76" s="8"/>
      <c r="AW76" s="8"/>
      <c r="AX76" s="8"/>
      <c r="AY76" s="8"/>
      <c r="AZ76" s="8"/>
      <c r="BA76" s="8"/>
      <c r="BB76" s="8"/>
      <c r="BC76" s="8"/>
      <c r="BD76" s="8"/>
      <c r="BE76" s="8"/>
      <c r="BF76" s="8"/>
      <c r="BG76" s="8"/>
      <c r="BH76" s="8"/>
      <c r="BI76" s="8"/>
      <c r="BJ76" s="8"/>
      <c r="BK76" s="8"/>
      <c r="BL76" s="8"/>
    </row>
    <row r="77" spans="2:67" s="9" customFormat="1" ht="9.9" customHeight="1">
      <c r="B77" s="8"/>
      <c r="C77" s="8"/>
      <c r="D77" s="545"/>
      <c r="E77" s="545"/>
      <c r="F77" s="545"/>
      <c r="G77" s="545"/>
      <c r="H77" s="545"/>
      <c r="I77" s="545"/>
      <c r="J77" s="545"/>
      <c r="K77" s="545"/>
      <c r="L77" s="545"/>
      <c r="M77" s="545"/>
      <c r="N77" s="545"/>
      <c r="O77" s="545"/>
      <c r="P77" s="545"/>
      <c r="Q77" s="545"/>
      <c r="R77" s="545"/>
      <c r="S77" s="545"/>
      <c r="T77" s="545"/>
      <c r="U77" s="545"/>
      <c r="V77" s="545"/>
      <c r="W77" s="545"/>
      <c r="X77" s="646"/>
      <c r="Y77" s="647"/>
      <c r="Z77" s="647"/>
      <c r="AA77" s="647"/>
      <c r="AB77" s="647"/>
      <c r="AC77" s="647"/>
      <c r="AD77" s="647"/>
      <c r="AE77" s="647"/>
      <c r="AF77" s="647"/>
      <c r="AG77" s="647"/>
      <c r="AH77" s="647"/>
      <c r="AI77" s="647"/>
      <c r="AJ77" s="647"/>
      <c r="AK77" s="647"/>
      <c r="AL77" s="647"/>
      <c r="AM77" s="647"/>
      <c r="AN77" s="647"/>
      <c r="AO77" s="647"/>
      <c r="AP77" s="647"/>
      <c r="AQ77" s="648"/>
      <c r="AR77" s="8"/>
      <c r="AS77" s="8"/>
      <c r="AT77" s="8"/>
      <c r="AU77" s="8"/>
      <c r="AV77" s="8"/>
      <c r="AW77" s="8"/>
      <c r="AX77" s="8"/>
      <c r="AY77" s="8"/>
      <c r="AZ77" s="8"/>
      <c r="BA77" s="8"/>
      <c r="BB77" s="8"/>
      <c r="BC77" s="8"/>
      <c r="BD77" s="8"/>
      <c r="BE77" s="8"/>
      <c r="BF77" s="8"/>
      <c r="BG77" s="8"/>
      <c r="BH77" s="8"/>
      <c r="BI77" s="8"/>
      <c r="BJ77" s="8"/>
      <c r="BK77" s="8"/>
      <c r="BL77" s="8"/>
    </row>
    <row r="78" spans="2:67" s="9" customFormat="1" ht="9.9" customHeight="1">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row>
    <row r="79" spans="2:67" s="9" customFormat="1" ht="9.9" customHeight="1">
      <c r="B79" s="8"/>
      <c r="C79" s="8"/>
      <c r="D79" s="8"/>
      <c r="E79" s="41" t="s">
        <v>69</v>
      </c>
      <c r="F79" s="8"/>
      <c r="G79" s="8"/>
      <c r="H79" s="40"/>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row>
    <row r="80" spans="2:67" s="9" customFormat="1" ht="9.9" customHeight="1">
      <c r="B80" s="8"/>
      <c r="C80" s="8"/>
      <c r="D80" s="8"/>
      <c r="E80" s="8"/>
      <c r="F80" s="36" t="s">
        <v>70</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2:67" s="9" customFormat="1" ht="9.9" customHeight="1">
      <c r="B81" s="8"/>
      <c r="C81" s="8"/>
      <c r="D81" s="8"/>
      <c r="E81" s="8"/>
      <c r="F81" s="8"/>
      <c r="G81" s="8"/>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row>
    <row r="82" spans="2:67" s="9" customFormat="1" ht="9.9" customHeight="1">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row>
    <row r="83" spans="2:67" s="9" customFormat="1" ht="9.9" customHeight="1">
      <c r="B83" s="8"/>
      <c r="C83" s="8"/>
      <c r="D83" s="8"/>
      <c r="E83" s="611" t="s">
        <v>10</v>
      </c>
      <c r="F83" s="522"/>
      <c r="G83" s="522"/>
      <c r="H83" s="522"/>
      <c r="I83" s="522"/>
      <c r="J83" s="522"/>
      <c r="K83" s="522"/>
      <c r="L83" s="591"/>
      <c r="M83" s="42"/>
      <c r="N83" s="649" t="s">
        <v>1019</v>
      </c>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9"/>
      <c r="AL83" s="649"/>
      <c r="AM83" s="649"/>
      <c r="AN83" s="649"/>
      <c r="AO83" s="649"/>
      <c r="AP83" s="649"/>
      <c r="AQ83" s="649"/>
      <c r="AR83" s="649"/>
      <c r="AS83" s="649"/>
      <c r="AT83" s="649"/>
      <c r="AU83" s="649"/>
      <c r="AV83" s="649"/>
      <c r="AW83" s="650"/>
      <c r="AX83" s="8"/>
      <c r="AY83" s="8"/>
      <c r="AZ83" s="8"/>
      <c r="BA83" s="8"/>
      <c r="BB83" s="8"/>
      <c r="BC83" s="8"/>
      <c r="BD83" s="8"/>
      <c r="BE83" s="8"/>
      <c r="BF83" s="8"/>
      <c r="BG83" s="8"/>
      <c r="BH83" s="8"/>
      <c r="BI83" s="8"/>
      <c r="BJ83" s="8"/>
      <c r="BK83" s="8"/>
      <c r="BL83" s="8"/>
      <c r="BM83" s="8"/>
      <c r="BN83" s="8"/>
      <c r="BO83" s="8"/>
    </row>
    <row r="84" spans="2:67" s="9" customFormat="1" ht="9.9" customHeight="1">
      <c r="B84" s="8"/>
      <c r="C84" s="8"/>
      <c r="D84" s="8"/>
      <c r="E84" s="563"/>
      <c r="F84" s="523"/>
      <c r="G84" s="523"/>
      <c r="H84" s="523"/>
      <c r="I84" s="523"/>
      <c r="J84" s="523"/>
      <c r="K84" s="523"/>
      <c r="L84" s="541"/>
      <c r="M84" s="43"/>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1"/>
      <c r="AV84" s="651"/>
      <c r="AW84" s="652"/>
      <c r="AX84" s="8"/>
      <c r="AY84" s="8"/>
      <c r="AZ84" s="8"/>
      <c r="BA84" s="8"/>
      <c r="BB84" s="8"/>
      <c r="BC84" s="8"/>
      <c r="BD84" s="8"/>
      <c r="BE84" s="8"/>
      <c r="BF84" s="8"/>
      <c r="BG84" s="8"/>
      <c r="BH84" s="8"/>
      <c r="BI84" s="8"/>
      <c r="BJ84" s="8"/>
      <c r="BK84" s="8"/>
      <c r="BL84" s="8"/>
      <c r="BM84" s="8"/>
    </row>
    <row r="85" spans="2:67" s="9" customFormat="1" ht="9.9" customHeight="1">
      <c r="B85" s="8"/>
      <c r="C85" s="8"/>
      <c r="D85" s="8"/>
      <c r="E85" s="612" t="s">
        <v>11</v>
      </c>
      <c r="F85" s="613"/>
      <c r="G85" s="613"/>
      <c r="H85" s="613"/>
      <c r="I85" s="613"/>
      <c r="J85" s="613"/>
      <c r="K85" s="613"/>
      <c r="L85" s="614"/>
      <c r="M85" s="43"/>
      <c r="N85" s="651"/>
      <c r="O85" s="651"/>
      <c r="P85" s="651"/>
      <c r="Q85" s="651"/>
      <c r="R85" s="651"/>
      <c r="S85" s="651"/>
      <c r="T85" s="651"/>
      <c r="U85" s="651"/>
      <c r="V85" s="651"/>
      <c r="W85" s="651"/>
      <c r="X85" s="651"/>
      <c r="Y85" s="651"/>
      <c r="Z85" s="651"/>
      <c r="AA85" s="651"/>
      <c r="AB85" s="651"/>
      <c r="AC85" s="651"/>
      <c r="AD85" s="651"/>
      <c r="AE85" s="651"/>
      <c r="AF85" s="651"/>
      <c r="AG85" s="651"/>
      <c r="AH85" s="651"/>
      <c r="AI85" s="651"/>
      <c r="AJ85" s="651"/>
      <c r="AK85" s="651"/>
      <c r="AL85" s="651"/>
      <c r="AM85" s="651"/>
      <c r="AN85" s="651"/>
      <c r="AO85" s="651"/>
      <c r="AP85" s="651"/>
      <c r="AQ85" s="651"/>
      <c r="AR85" s="651"/>
      <c r="AS85" s="651"/>
      <c r="AT85" s="651"/>
      <c r="AU85" s="651"/>
      <c r="AV85" s="651"/>
      <c r="AW85" s="652"/>
      <c r="AX85" s="8"/>
      <c r="AY85" s="8"/>
      <c r="AZ85" s="8"/>
      <c r="BA85" s="8"/>
      <c r="BB85" s="8"/>
      <c r="BC85" s="8"/>
      <c r="BD85" s="8"/>
      <c r="BE85" s="8"/>
      <c r="BF85" s="8"/>
      <c r="BG85" s="8"/>
      <c r="BH85" s="8"/>
      <c r="BI85" s="8"/>
      <c r="BJ85" s="8"/>
      <c r="BK85" s="8"/>
      <c r="BL85" s="8"/>
      <c r="BM85" s="8"/>
    </row>
    <row r="86" spans="2:67" s="9" customFormat="1" ht="9.9" customHeight="1">
      <c r="B86" s="8"/>
      <c r="C86" s="8"/>
      <c r="D86" s="8"/>
      <c r="E86" s="615"/>
      <c r="F86" s="616"/>
      <c r="G86" s="616"/>
      <c r="H86" s="616"/>
      <c r="I86" s="616"/>
      <c r="J86" s="616"/>
      <c r="K86" s="616"/>
      <c r="L86" s="617"/>
      <c r="M86" s="44"/>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c r="AK86" s="653"/>
      <c r="AL86" s="653"/>
      <c r="AM86" s="653"/>
      <c r="AN86" s="653"/>
      <c r="AO86" s="653"/>
      <c r="AP86" s="653"/>
      <c r="AQ86" s="653"/>
      <c r="AR86" s="653"/>
      <c r="AS86" s="653"/>
      <c r="AT86" s="653"/>
      <c r="AU86" s="653"/>
      <c r="AV86" s="653"/>
      <c r="AW86" s="654"/>
      <c r="AX86" s="8"/>
      <c r="AY86" s="8"/>
      <c r="AZ86" s="8"/>
      <c r="BA86" s="8"/>
      <c r="BB86" s="8"/>
      <c r="BC86" s="8"/>
      <c r="BD86" s="8"/>
      <c r="BE86" s="8"/>
      <c r="BF86" s="8"/>
      <c r="BG86" s="8"/>
      <c r="BH86" s="8"/>
      <c r="BI86" s="8"/>
      <c r="BJ86" s="8"/>
      <c r="BK86" s="8"/>
      <c r="BL86" s="8"/>
      <c r="BM86" s="8"/>
    </row>
    <row r="87" spans="2:67" s="9" customFormat="1" ht="9.9" customHeight="1">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row>
    <row r="88" spans="2:67" s="9" customFormat="1" ht="9.9" customHeight="1">
      <c r="B88" s="8"/>
      <c r="C88" s="8"/>
      <c r="D88" s="8"/>
      <c r="E88" s="27" t="s">
        <v>51</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row>
    <row r="89" spans="2:67" s="9" customFormat="1" ht="9.9" customHeight="1">
      <c r="B89" s="8"/>
      <c r="C89" s="8"/>
      <c r="D89" s="8"/>
      <c r="E89" s="27"/>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row>
    <row r="90" spans="2:67" s="9" customFormat="1" ht="9.9"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row>
    <row r="91" spans="2:67" ht="9.9" customHeight="1">
      <c r="M91"/>
      <c r="N91" s="1"/>
      <c r="W91"/>
      <c r="X91" s="1"/>
      <c r="AG91"/>
      <c r="AH91" s="1"/>
      <c r="AQ91"/>
      <c r="AR91" s="1"/>
      <c r="BA91"/>
      <c r="BB91" s="1"/>
      <c r="BK91"/>
    </row>
    <row r="92" spans="2:67" ht="9.9" customHeight="1">
      <c r="B92" s="1"/>
      <c r="C92" s="1"/>
      <c r="D92" s="1"/>
      <c r="E92" s="1"/>
      <c r="F92" s="1"/>
      <c r="G92" s="1"/>
      <c r="H92" s="1"/>
      <c r="I92" s="1"/>
      <c r="J92" s="5"/>
      <c r="K92" s="5"/>
      <c r="L92" s="5"/>
      <c r="M92" s="5"/>
      <c r="N92" s="5"/>
      <c r="O92" s="5"/>
      <c r="P92" s="5"/>
      <c r="AU92" s="5"/>
      <c r="AV92" s="5"/>
      <c r="AW92" s="5"/>
      <c r="AX92" s="5"/>
      <c r="AY92" s="5"/>
      <c r="AZ92" s="5"/>
      <c r="BA92" s="5"/>
      <c r="BB92" s="5"/>
      <c r="BC92" s="5"/>
      <c r="BD92" s="5"/>
      <c r="BE92" s="1"/>
      <c r="BF92" s="1"/>
      <c r="BG92" s="1"/>
      <c r="BH92" s="1"/>
      <c r="BI92" s="1"/>
      <c r="BJ92" s="1"/>
    </row>
    <row r="93" spans="2:67" ht="9.9" customHeight="1">
      <c r="B93" s="1"/>
      <c r="C93" s="1"/>
      <c r="D93" s="1"/>
      <c r="E93" s="1"/>
      <c r="F93" s="1"/>
      <c r="G93" s="1"/>
      <c r="H93" s="1"/>
      <c r="I93" s="1"/>
      <c r="J93" s="5"/>
      <c r="K93" s="5"/>
      <c r="L93" s="5"/>
      <c r="M93" s="5"/>
      <c r="N93" s="5"/>
      <c r="O93" s="5"/>
      <c r="P93" s="5"/>
      <c r="AT93" s="5"/>
      <c r="AU93" s="5"/>
      <c r="AV93" s="5"/>
      <c r="AW93" s="5"/>
      <c r="AX93" s="5"/>
      <c r="AY93" s="5"/>
      <c r="AZ93" s="573" t="s">
        <v>43</v>
      </c>
      <c r="BA93" s="574"/>
      <c r="BB93" s="574"/>
      <c r="BC93" s="574"/>
      <c r="BD93" s="574"/>
      <c r="BE93" s="574"/>
      <c r="BF93" s="574"/>
      <c r="BG93" s="574"/>
      <c r="BH93" s="574"/>
      <c r="BI93" s="574"/>
      <c r="BJ93" s="575"/>
    </row>
    <row r="94" spans="2:67" ht="9.9" customHeight="1">
      <c r="B94" s="1"/>
      <c r="C94" s="1"/>
      <c r="D94" s="1"/>
      <c r="E94" s="1"/>
      <c r="F94" s="1"/>
      <c r="G94" s="1"/>
      <c r="H94" s="1"/>
      <c r="I94" s="1"/>
      <c r="J94" s="5"/>
      <c r="K94" s="5"/>
      <c r="L94" s="5"/>
      <c r="M94" s="5"/>
      <c r="N94" s="5"/>
      <c r="O94" s="5"/>
      <c r="P94" s="5"/>
      <c r="Q94" s="579" t="s">
        <v>27</v>
      </c>
      <c r="R94" s="579"/>
      <c r="S94" s="579"/>
      <c r="T94" s="579"/>
      <c r="U94" s="579"/>
      <c r="V94" s="579"/>
      <c r="W94" s="579"/>
      <c r="X94" s="579"/>
      <c r="Y94" s="579"/>
      <c r="Z94" s="579"/>
      <c r="AA94" s="579"/>
      <c r="AB94" s="579"/>
      <c r="AC94" s="579"/>
      <c r="AD94" s="579"/>
      <c r="AE94" s="579"/>
      <c r="AF94" s="579"/>
      <c r="AG94" s="579"/>
      <c r="AH94" s="579"/>
      <c r="AI94" s="579"/>
      <c r="AJ94" s="579"/>
      <c r="AK94" s="579"/>
      <c r="AL94" s="579"/>
      <c r="AM94" s="579"/>
      <c r="AN94" s="579"/>
      <c r="AO94" s="579"/>
      <c r="AP94" s="579"/>
      <c r="AQ94" s="579"/>
      <c r="AR94" s="579"/>
      <c r="AS94" s="579"/>
      <c r="AT94" s="5"/>
      <c r="AU94" s="5"/>
      <c r="AV94" s="5"/>
      <c r="AW94" s="5"/>
      <c r="AX94" s="5"/>
      <c r="AY94" s="5"/>
      <c r="AZ94" s="576"/>
      <c r="BA94" s="577"/>
      <c r="BB94" s="577"/>
      <c r="BC94" s="577"/>
      <c r="BD94" s="577"/>
      <c r="BE94" s="577"/>
      <c r="BF94" s="577"/>
      <c r="BG94" s="577"/>
      <c r="BH94" s="577"/>
      <c r="BI94" s="577"/>
      <c r="BJ94" s="578"/>
    </row>
    <row r="95" spans="2:67" ht="9.9" customHeight="1">
      <c r="B95" s="1"/>
      <c r="C95" s="1"/>
      <c r="D95" s="1"/>
      <c r="E95" s="1"/>
      <c r="F95" s="1"/>
      <c r="G95" s="1"/>
      <c r="H95" s="1"/>
      <c r="I95" s="1"/>
      <c r="J95" s="1"/>
      <c r="K95" s="1"/>
      <c r="L95" s="1"/>
      <c r="N95" s="1"/>
      <c r="O95" s="1"/>
      <c r="P95" s="1"/>
      <c r="Q95" s="579"/>
      <c r="R95" s="579"/>
      <c r="S95" s="579"/>
      <c r="T95" s="579"/>
      <c r="U95" s="579"/>
      <c r="V95" s="579"/>
      <c r="W95" s="579"/>
      <c r="X95" s="579"/>
      <c r="Y95" s="579"/>
      <c r="Z95" s="579"/>
      <c r="AA95" s="579"/>
      <c r="AB95" s="579"/>
      <c r="AC95" s="579"/>
      <c r="AD95" s="579"/>
      <c r="AE95" s="579"/>
      <c r="AF95" s="579"/>
      <c r="AG95" s="579"/>
      <c r="AH95" s="579"/>
      <c r="AI95" s="579"/>
      <c r="AJ95" s="579"/>
      <c r="AK95" s="579"/>
      <c r="AL95" s="579"/>
      <c r="AM95" s="579"/>
      <c r="AN95" s="579"/>
      <c r="AO95" s="579"/>
      <c r="AP95" s="579"/>
      <c r="AQ95" s="579"/>
      <c r="AR95" s="579"/>
      <c r="AS95" s="579"/>
      <c r="AT95" s="1"/>
      <c r="AU95" s="1"/>
      <c r="AV95" s="1"/>
      <c r="AW95" s="1"/>
      <c r="AX95" s="1"/>
      <c r="AY95" s="1"/>
      <c r="AZ95" s="1"/>
      <c r="BB95" s="1"/>
      <c r="BC95" s="1"/>
      <c r="BD95" s="1"/>
      <c r="BE95" s="1"/>
      <c r="BF95" s="1"/>
      <c r="BG95" s="1"/>
      <c r="BH95" s="1"/>
      <c r="BI95" s="1"/>
      <c r="BJ95" s="1"/>
    </row>
    <row r="96" spans="2:67" ht="9.9" customHeight="1">
      <c r="B96" s="1"/>
      <c r="C96" s="581" t="s">
        <v>41</v>
      </c>
      <c r="D96" s="582"/>
      <c r="E96" s="582"/>
      <c r="F96" s="582"/>
      <c r="G96" s="582"/>
      <c r="H96" s="582"/>
      <c r="I96" s="582"/>
      <c r="J96" s="582"/>
      <c r="K96" s="583"/>
      <c r="L96" s="105"/>
      <c r="M96" s="105"/>
      <c r="N96" s="105"/>
      <c r="O96" s="1"/>
      <c r="P96" s="1"/>
      <c r="Q96" s="580" t="s">
        <v>28</v>
      </c>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1"/>
      <c r="AU96" s="1"/>
      <c r="AV96" s="1"/>
      <c r="BE96" s="7"/>
      <c r="BF96" s="7"/>
      <c r="BG96" s="7"/>
      <c r="BH96" s="7"/>
      <c r="BI96" s="7"/>
      <c r="BJ96" s="4"/>
    </row>
    <row r="97" spans="1:70" ht="9.9" customHeight="1">
      <c r="B97" s="1"/>
      <c r="C97" s="584"/>
      <c r="D97" s="585"/>
      <c r="E97" s="585"/>
      <c r="F97" s="585"/>
      <c r="G97" s="585"/>
      <c r="H97" s="585"/>
      <c r="I97" s="585"/>
      <c r="J97" s="585"/>
      <c r="K97" s="586"/>
      <c r="L97" s="105"/>
      <c r="M97" s="105"/>
      <c r="N97" s="105"/>
      <c r="O97" s="1"/>
      <c r="P97" s="1"/>
      <c r="Q97" s="580"/>
      <c r="R97" s="580"/>
      <c r="S97" s="580"/>
      <c r="T97" s="580"/>
      <c r="U97" s="580"/>
      <c r="V97" s="580"/>
      <c r="W97" s="580"/>
      <c r="X97" s="580"/>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1"/>
      <c r="AU97" s="1"/>
      <c r="AV97" s="1"/>
      <c r="BE97" s="7"/>
      <c r="BF97" s="7"/>
      <c r="BG97" s="7"/>
      <c r="BH97" s="7"/>
      <c r="BI97" s="7"/>
      <c r="BJ97" s="4"/>
    </row>
    <row r="98" spans="1:70" ht="9.9" customHeight="1">
      <c r="B98" s="1"/>
      <c r="C98" s="1"/>
      <c r="D98" s="1"/>
      <c r="E98" s="1"/>
      <c r="F98" s="5"/>
      <c r="G98" s="5"/>
      <c r="H98" s="5"/>
      <c r="I98" s="5"/>
      <c r="J98" s="5"/>
      <c r="K98" s="5"/>
      <c r="L98" s="5"/>
      <c r="N98" s="1"/>
      <c r="O98" s="1"/>
      <c r="P98" s="1"/>
      <c r="Q98" s="1"/>
      <c r="R98" s="1"/>
      <c r="S98" s="1"/>
      <c r="T98" s="1"/>
      <c r="U98" s="1"/>
      <c r="W98"/>
      <c r="X98" s="1"/>
      <c r="AG98"/>
      <c r="AH98" s="1"/>
      <c r="AK98" s="1"/>
      <c r="AL98" s="1"/>
      <c r="AM98" s="1"/>
      <c r="AN98" s="1"/>
      <c r="AO98" s="1"/>
      <c r="AP98" s="1"/>
      <c r="AR98" s="1"/>
      <c r="AS98" s="1"/>
      <c r="AT98" s="1"/>
      <c r="AU98" s="1"/>
      <c r="AV98" s="1"/>
      <c r="AW98" s="1"/>
      <c r="AX98" s="1"/>
      <c r="AY98" s="1"/>
      <c r="AZ98" s="1"/>
      <c r="BB98" s="1"/>
      <c r="BC98" s="1"/>
      <c r="BD98" s="1"/>
      <c r="BE98" s="1"/>
      <c r="BF98" s="1"/>
      <c r="BG98" s="1"/>
      <c r="BH98" s="1"/>
      <c r="BI98" s="1"/>
      <c r="BJ98" s="1"/>
    </row>
    <row r="99" spans="1:70" ht="9.9" customHeight="1">
      <c r="B99" s="1"/>
      <c r="C99" s="1"/>
      <c r="D99" s="1"/>
      <c r="E99" s="1"/>
      <c r="F99" s="94"/>
      <c r="G99" s="94"/>
      <c r="H99" s="94"/>
      <c r="I99" s="94"/>
      <c r="J99" s="94"/>
      <c r="K99" s="94"/>
      <c r="L99" s="94"/>
      <c r="M99" s="94"/>
      <c r="N99" s="94"/>
      <c r="O99" s="94"/>
      <c r="P99" s="94"/>
      <c r="Q99" s="94"/>
      <c r="R99" s="94"/>
      <c r="S99" s="94"/>
      <c r="T99" s="94"/>
      <c r="U99" s="94"/>
      <c r="V99" s="94"/>
      <c r="W99" s="106"/>
      <c r="X99" s="106"/>
      <c r="Y99" s="94"/>
      <c r="Z99" s="94"/>
      <c r="AA99" s="106"/>
      <c r="AB99" s="106"/>
      <c r="AC99" s="94"/>
      <c r="AD99" s="94"/>
      <c r="AE99" s="106"/>
      <c r="AF99" s="106"/>
      <c r="AH99" s="1"/>
      <c r="AI99" s="1"/>
      <c r="AK99" s="1"/>
      <c r="AL99" s="1"/>
      <c r="AM99" s="1"/>
      <c r="AN99" s="1"/>
      <c r="AO99" s="1"/>
      <c r="AP99" s="1"/>
      <c r="AR99" s="1"/>
      <c r="AS99" s="1"/>
      <c r="AT99" s="1"/>
      <c r="AU99" s="1"/>
      <c r="AV99" s="1"/>
      <c r="AX99" s="132"/>
      <c r="AY99" s="133"/>
      <c r="AZ99" s="133"/>
      <c r="BA99" s="133"/>
      <c r="BB99" s="133"/>
      <c r="BC99" s="133"/>
      <c r="BD99" s="133"/>
      <c r="BE99" s="133"/>
      <c r="BF99" s="133"/>
      <c r="BG99" s="133"/>
      <c r="BH99" s="133"/>
      <c r="BI99" s="134"/>
      <c r="BJ99" s="1"/>
    </row>
    <row r="100" spans="1:70" ht="9.9" customHeight="1">
      <c r="B100" s="1"/>
      <c r="C100" s="587" t="s">
        <v>23</v>
      </c>
      <c r="D100" s="522"/>
      <c r="E100" s="522"/>
      <c r="F100" s="522"/>
      <c r="G100" s="522"/>
      <c r="H100" s="522"/>
      <c r="I100" s="522"/>
      <c r="J100" s="522"/>
      <c r="K100" s="522"/>
      <c r="L100" s="522"/>
      <c r="M100" s="29"/>
      <c r="N100" s="30" t="s">
        <v>54</v>
      </c>
      <c r="O100" s="12"/>
      <c r="P100" s="13"/>
      <c r="Q100" s="97"/>
      <c r="R100" s="98" t="s">
        <v>46</v>
      </c>
      <c r="S100" s="14"/>
      <c r="T100" s="13"/>
      <c r="U100" s="97"/>
      <c r="V100" s="98" t="s">
        <v>47</v>
      </c>
      <c r="W100" s="14"/>
      <c r="X100" s="13"/>
      <c r="Y100" s="33"/>
      <c r="Z100" s="99" t="s">
        <v>48</v>
      </c>
      <c r="AA100" s="94"/>
      <c r="AB100" s="94"/>
      <c r="AC100" s="94"/>
      <c r="AD100" s="94"/>
      <c r="AE100" s="94"/>
      <c r="AF100" s="94"/>
      <c r="AH100" s="1"/>
      <c r="AI100" s="1"/>
      <c r="AJ100" s="1"/>
      <c r="AK100" s="1"/>
      <c r="AL100" s="1"/>
      <c r="AM100" s="1"/>
      <c r="AN100" s="1"/>
      <c r="AO100" s="1"/>
      <c r="AP100" s="1"/>
      <c r="AR100" s="1"/>
      <c r="AS100" s="1"/>
      <c r="AT100" s="1"/>
      <c r="AU100" s="1"/>
      <c r="AV100" s="1"/>
      <c r="AX100" s="135"/>
      <c r="AY100" s="136"/>
      <c r="AZ100" s="136"/>
      <c r="BA100" s="136"/>
      <c r="BB100" s="136"/>
      <c r="BC100" s="136"/>
      <c r="BD100" s="136"/>
      <c r="BE100" s="136"/>
      <c r="BF100" s="136"/>
      <c r="BG100" s="136"/>
      <c r="BH100" s="136"/>
      <c r="BI100" s="137"/>
      <c r="BJ100" s="1"/>
    </row>
    <row r="101" spans="1:70" ht="9.9" customHeight="1">
      <c r="A101" s="1"/>
      <c r="B101" s="1"/>
      <c r="C101" s="563"/>
      <c r="D101" s="523"/>
      <c r="E101" s="523"/>
      <c r="F101" s="523"/>
      <c r="G101" s="523"/>
      <c r="H101" s="523"/>
      <c r="I101" s="523"/>
      <c r="J101" s="523"/>
      <c r="K101" s="523"/>
      <c r="L101" s="523"/>
      <c r="M101" s="543" t="str">
        <f>$M$10</f>
        <v>R</v>
      </c>
      <c r="N101" s="588"/>
      <c r="O101" s="543" t="str">
        <f ca="1">$O$10</f>
        <v>0</v>
      </c>
      <c r="P101" s="501"/>
      <c r="Q101" s="500" t="str">
        <f ca="1">$Q$10</f>
        <v>7</v>
      </c>
      <c r="R101" s="501"/>
      <c r="S101" s="500" t="str">
        <f ca="1">$S$10</f>
        <v>0</v>
      </c>
      <c r="T101" s="501"/>
      <c r="U101" s="500" t="str">
        <f ca="1">$U$10</f>
        <v>5</v>
      </c>
      <c r="V101" s="501"/>
      <c r="W101" s="500" t="str">
        <f ca="1">$W$10</f>
        <v>0</v>
      </c>
      <c r="X101" s="501"/>
      <c r="Y101" s="500" t="str">
        <f ca="1">$Y$10</f>
        <v>1</v>
      </c>
      <c r="Z101" s="588"/>
      <c r="AA101" s="94"/>
      <c r="AB101" s="94"/>
      <c r="AC101" s="94"/>
      <c r="AD101" s="94"/>
      <c r="AE101" s="94"/>
      <c r="AF101" s="94"/>
      <c r="AH101" s="1"/>
      <c r="AI101" s="1"/>
      <c r="AJ101" s="1"/>
      <c r="AK101" s="1"/>
      <c r="AL101" s="1"/>
      <c r="AM101" s="1"/>
      <c r="AN101" s="1"/>
      <c r="AO101" s="1"/>
      <c r="AP101" s="1"/>
      <c r="AR101" s="1"/>
      <c r="AS101" s="1"/>
      <c r="AT101" s="1"/>
      <c r="AU101" s="1"/>
      <c r="AV101" s="1"/>
      <c r="AW101" s="1"/>
      <c r="AX101" s="135"/>
      <c r="AY101" s="136"/>
      <c r="AZ101" s="136"/>
      <c r="BA101" s="136"/>
      <c r="BB101" s="136"/>
      <c r="BC101" s="136"/>
      <c r="BD101" s="136"/>
      <c r="BE101" s="136"/>
      <c r="BF101" s="136"/>
      <c r="BG101" s="136"/>
      <c r="BH101" s="136"/>
      <c r="BI101" s="137"/>
      <c r="BJ101" s="1"/>
    </row>
    <row r="102" spans="1:70" ht="9.9" customHeight="1">
      <c r="B102" s="1"/>
      <c r="C102" s="564"/>
      <c r="D102" s="524"/>
      <c r="E102" s="524"/>
      <c r="F102" s="524"/>
      <c r="G102" s="524"/>
      <c r="H102" s="524"/>
      <c r="I102" s="524"/>
      <c r="J102" s="524"/>
      <c r="K102" s="524"/>
      <c r="L102" s="524"/>
      <c r="M102" s="544"/>
      <c r="N102" s="589"/>
      <c r="O102" s="544"/>
      <c r="P102" s="515"/>
      <c r="Q102" s="514"/>
      <c r="R102" s="515"/>
      <c r="S102" s="514"/>
      <c r="T102" s="515"/>
      <c r="U102" s="514"/>
      <c r="V102" s="515"/>
      <c r="W102" s="514"/>
      <c r="X102" s="515"/>
      <c r="Y102" s="514"/>
      <c r="Z102" s="589"/>
      <c r="AH102" s="1"/>
      <c r="AI102" s="1"/>
      <c r="AJ102" s="1"/>
      <c r="AK102" s="1"/>
      <c r="AL102" s="1"/>
      <c r="AM102" s="1"/>
      <c r="AN102" s="1"/>
      <c r="AO102" s="1"/>
      <c r="AP102" s="1"/>
      <c r="AR102" s="1"/>
      <c r="AS102" s="1"/>
      <c r="AT102" s="1"/>
      <c r="AU102" s="1"/>
      <c r="AV102" s="1"/>
      <c r="AX102" s="135"/>
      <c r="AY102" s="136"/>
      <c r="AZ102" s="136"/>
      <c r="BA102" s="136"/>
      <c r="BB102" s="136"/>
      <c r="BC102" s="136"/>
      <c r="BD102" s="136"/>
      <c r="BE102" s="136"/>
      <c r="BF102" s="136"/>
      <c r="BG102" s="136"/>
      <c r="BH102" s="136"/>
      <c r="BI102" s="137"/>
      <c r="BJ102" s="1"/>
    </row>
    <row r="103" spans="1:70" ht="9.9" customHeight="1">
      <c r="B103" s="1"/>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H103" s="1"/>
      <c r="AI103" s="1"/>
      <c r="AJ103" s="1"/>
      <c r="AK103" s="1"/>
      <c r="AL103" s="1"/>
      <c r="AM103" s="1"/>
      <c r="AN103" s="1"/>
      <c r="AO103" s="1"/>
      <c r="AP103" s="1"/>
      <c r="AR103" s="1"/>
      <c r="AS103" s="1"/>
      <c r="AT103" s="1"/>
      <c r="AU103" s="1"/>
      <c r="AV103" s="1"/>
      <c r="AX103" s="135"/>
      <c r="AY103" s="136"/>
      <c r="AZ103" s="136"/>
      <c r="BA103" s="136"/>
      <c r="BB103" s="136"/>
      <c r="BC103" s="136"/>
      <c r="BD103" s="136"/>
      <c r="BE103" s="136"/>
      <c r="BF103" s="136"/>
      <c r="BG103" s="136"/>
      <c r="BH103" s="136"/>
      <c r="BI103" s="137"/>
      <c r="BJ103" s="1"/>
    </row>
    <row r="104" spans="1:70" ht="9.9" customHeight="1">
      <c r="B104" s="1"/>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H104" s="1"/>
      <c r="AI104" s="1"/>
      <c r="AJ104" s="1"/>
      <c r="AK104" s="1"/>
      <c r="AL104" s="1"/>
      <c r="AM104" s="1"/>
      <c r="AN104" s="1"/>
      <c r="AO104" s="1"/>
      <c r="AP104" s="1"/>
      <c r="AR104" s="1"/>
      <c r="AS104" s="1"/>
      <c r="AT104" s="1"/>
      <c r="AU104" s="1"/>
      <c r="AV104" s="1"/>
      <c r="AX104" s="135"/>
      <c r="AY104" s="136"/>
      <c r="AZ104" s="136"/>
      <c r="BA104" s="136"/>
      <c r="BB104" s="136"/>
      <c r="BC104" s="136"/>
      <c r="BD104" s="136"/>
      <c r="BE104" s="136"/>
      <c r="BF104" s="136"/>
      <c r="BG104" s="136"/>
      <c r="BH104" s="136"/>
      <c r="BI104" s="137"/>
      <c r="BJ104" s="1"/>
    </row>
    <row r="105" spans="1:70" s="9" customFormat="1" ht="9.9" customHeight="1">
      <c r="A105"/>
      <c r="B105" s="1"/>
      <c r="C105" s="1"/>
      <c r="D105" s="1"/>
      <c r="E105" s="1"/>
      <c r="F105" s="2"/>
      <c r="G105" s="2"/>
      <c r="H105" s="2"/>
      <c r="I105" s="2"/>
      <c r="J105" s="2"/>
      <c r="K105" s="2"/>
      <c r="L105" s="2"/>
      <c r="M105" s="2"/>
      <c r="N105" s="1"/>
      <c r="O105"/>
      <c r="P105"/>
      <c r="Q105"/>
      <c r="R105" s="6"/>
      <c r="S105" s="6"/>
      <c r="T105" s="6"/>
      <c r="U105" s="6"/>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c r="AX105" s="135"/>
      <c r="AY105" s="136"/>
      <c r="AZ105" s="136"/>
      <c r="BA105" s="136"/>
      <c r="BB105" s="136"/>
      <c r="BC105" s="136"/>
      <c r="BD105" s="136"/>
      <c r="BE105" s="136"/>
      <c r="BF105" s="136"/>
      <c r="BG105" s="136"/>
      <c r="BH105" s="136"/>
      <c r="BI105" s="137"/>
      <c r="BJ105" s="1"/>
      <c r="BK105" s="1"/>
      <c r="BM105" s="8"/>
    </row>
    <row r="106" spans="1:70" s="9" customFormat="1" ht="9.9" customHeight="1">
      <c r="A106"/>
      <c r="B106" s="1"/>
      <c r="C106" s="1"/>
      <c r="D106" s="1"/>
      <c r="E106" s="1"/>
      <c r="F106" s="2"/>
      <c r="G106" s="2"/>
      <c r="H106" s="2"/>
      <c r="I106" s="2"/>
      <c r="J106" s="2"/>
      <c r="K106" s="2"/>
      <c r="L106" s="2"/>
      <c r="M106" s="2"/>
      <c r="N106" s="1"/>
      <c r="O106" s="1"/>
      <c r="P106" s="1"/>
      <c r="Q106" s="6"/>
      <c r="R106" s="6"/>
      <c r="S106" s="6"/>
      <c r="T106" s="6"/>
      <c r="U106" s="6"/>
      <c r="V106" s="733" t="s">
        <v>24</v>
      </c>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95"/>
      <c r="AU106" s="95"/>
      <c r="AV106" s="95"/>
      <c r="AW106"/>
      <c r="AX106" s="135"/>
      <c r="AY106" s="136"/>
      <c r="AZ106" s="136"/>
      <c r="BA106" s="136"/>
      <c r="BB106" s="136"/>
      <c r="BC106" s="136"/>
      <c r="BD106" s="136"/>
      <c r="BE106" s="136"/>
      <c r="BF106" s="136"/>
      <c r="BG106" s="136"/>
      <c r="BH106" s="136"/>
      <c r="BI106" s="137"/>
      <c r="BJ106" s="1"/>
      <c r="BK106" s="1"/>
      <c r="BM106" s="8"/>
    </row>
    <row r="107" spans="1:70" s="9" customFormat="1" ht="9.9" customHeight="1">
      <c r="B107" s="8"/>
      <c r="C107" s="587" t="s">
        <v>33</v>
      </c>
      <c r="D107" s="522"/>
      <c r="E107" s="591"/>
      <c r="F107" s="598">
        <v>1</v>
      </c>
      <c r="G107" s="570"/>
      <c r="H107" s="598">
        <v>2</v>
      </c>
      <c r="I107" s="570"/>
      <c r="J107" s="598">
        <v>3</v>
      </c>
      <c r="K107" s="570"/>
      <c r="L107" s="598">
        <v>4</v>
      </c>
      <c r="M107" s="570"/>
      <c r="N107" s="598">
        <v>5</v>
      </c>
      <c r="O107" s="570"/>
      <c r="P107" s="11"/>
      <c r="Q107" s="11"/>
      <c r="R107" s="11"/>
      <c r="S107" s="11"/>
      <c r="T107" s="11"/>
      <c r="U107" s="11"/>
      <c r="V107" s="733"/>
      <c r="W107" s="733"/>
      <c r="X107" s="733"/>
      <c r="Y107" s="733"/>
      <c r="Z107" s="733"/>
      <c r="AA107" s="733"/>
      <c r="AB107" s="733"/>
      <c r="AC107" s="733"/>
      <c r="AD107" s="733"/>
      <c r="AE107" s="733"/>
      <c r="AF107" s="733"/>
      <c r="AG107" s="733"/>
      <c r="AH107" s="733"/>
      <c r="AI107" s="733"/>
      <c r="AJ107" s="733"/>
      <c r="AK107" s="733"/>
      <c r="AL107" s="733"/>
      <c r="AM107" s="733"/>
      <c r="AN107" s="733"/>
      <c r="AO107" s="733"/>
      <c r="AP107" s="733"/>
      <c r="AQ107" s="733"/>
      <c r="AR107" s="733"/>
      <c r="AS107" s="733"/>
      <c r="AT107" s="11"/>
      <c r="AU107" s="11"/>
      <c r="AV107" s="11"/>
      <c r="AX107" s="734" t="s">
        <v>35</v>
      </c>
      <c r="AY107" s="734"/>
      <c r="AZ107" s="734"/>
      <c r="BA107" s="734"/>
      <c r="BB107" s="734"/>
      <c r="BC107" s="734"/>
      <c r="BD107" s="734"/>
      <c r="BE107" s="734"/>
      <c r="BF107" s="734"/>
      <c r="BG107" s="734"/>
      <c r="BH107" s="734"/>
      <c r="BI107" s="734"/>
      <c r="BJ107" s="8"/>
      <c r="BK107" s="8"/>
      <c r="BM107" s="8"/>
    </row>
    <row r="108" spans="1:70" s="9" customFormat="1" ht="9.9" customHeight="1">
      <c r="B108" s="8"/>
      <c r="C108" s="563"/>
      <c r="D108" s="523"/>
      <c r="E108" s="541"/>
      <c r="F108" s="587" t="s">
        <v>34</v>
      </c>
      <c r="G108" s="632"/>
      <c r="H108" s="590" t="s">
        <v>30</v>
      </c>
      <c r="I108" s="632"/>
      <c r="J108" s="590">
        <v>0</v>
      </c>
      <c r="K108" s="632"/>
      <c r="L108" s="590">
        <v>2</v>
      </c>
      <c r="M108" s="632"/>
      <c r="N108" s="590">
        <v>2</v>
      </c>
      <c r="O108" s="591"/>
      <c r="U108" s="8"/>
      <c r="V108" s="8"/>
      <c r="W108" s="8"/>
      <c r="X108" s="11"/>
      <c r="Y108" s="11"/>
      <c r="Z108" s="11"/>
      <c r="AA108" s="11"/>
      <c r="AB108" s="11"/>
      <c r="AC108" s="11"/>
      <c r="AD108" s="11"/>
      <c r="AE108" s="11"/>
      <c r="AF108" s="11"/>
      <c r="AG108" s="11"/>
      <c r="AH108" s="11"/>
      <c r="AI108" s="11"/>
      <c r="AJ108" s="11"/>
      <c r="AK108" s="11"/>
      <c r="AL108" s="8"/>
      <c r="AR108" s="8"/>
      <c r="AX108" s="608"/>
      <c r="AY108" s="608"/>
      <c r="AZ108" s="608"/>
      <c r="BA108" s="608"/>
      <c r="BB108" s="608"/>
      <c r="BC108" s="608"/>
      <c r="BD108" s="608"/>
      <c r="BE108" s="608"/>
      <c r="BF108" s="608"/>
      <c r="BG108" s="608"/>
      <c r="BH108" s="608"/>
      <c r="BI108" s="608"/>
      <c r="BJ108" s="8"/>
      <c r="BL108" s="8"/>
      <c r="BM108" s="8"/>
      <c r="BN108" s="8"/>
      <c r="BO108" s="8"/>
      <c r="BP108" s="8"/>
      <c r="BR108" s="8"/>
    </row>
    <row r="109" spans="1:70" s="9" customFormat="1" ht="9.9" customHeight="1">
      <c r="B109" s="8"/>
      <c r="C109" s="564"/>
      <c r="D109" s="524"/>
      <c r="E109" s="542"/>
      <c r="F109" s="563"/>
      <c r="G109" s="517"/>
      <c r="H109" s="516"/>
      <c r="I109" s="517"/>
      <c r="J109" s="516"/>
      <c r="K109" s="517"/>
      <c r="L109" s="516"/>
      <c r="M109" s="517"/>
      <c r="N109" s="516"/>
      <c r="O109" s="541"/>
      <c r="U109" s="8"/>
      <c r="V109" s="8"/>
      <c r="W109" s="8"/>
      <c r="X109" s="11"/>
      <c r="Y109" s="11"/>
      <c r="Z109" s="11"/>
      <c r="AA109" s="11"/>
      <c r="AB109" s="11"/>
      <c r="AC109" s="11"/>
      <c r="AD109" s="11"/>
      <c r="AE109" s="11"/>
      <c r="AF109" s="11"/>
      <c r="AG109" s="11"/>
      <c r="AH109" s="11"/>
      <c r="AI109" s="11"/>
      <c r="AJ109" s="11"/>
      <c r="AK109" s="11"/>
      <c r="AL109" s="8"/>
      <c r="AR109" s="8"/>
      <c r="AX109" s="109"/>
      <c r="AY109" s="109"/>
      <c r="AZ109" s="109"/>
      <c r="BA109" s="109"/>
      <c r="BB109" s="109"/>
      <c r="BC109" s="109"/>
      <c r="BD109" s="109"/>
      <c r="BE109" s="109"/>
      <c r="BF109" s="109"/>
      <c r="BG109" s="109"/>
      <c r="BH109" s="109"/>
      <c r="BI109" s="109"/>
      <c r="BL109" s="8"/>
      <c r="BM109" s="8"/>
      <c r="BN109" s="8"/>
      <c r="BO109" s="8"/>
      <c r="BP109" s="8"/>
      <c r="BR109" s="8"/>
    </row>
    <row r="110" spans="1:70" s="9" customFormat="1" ht="9.9" customHeight="1">
      <c r="B110" s="8"/>
      <c r="C110" s="592" t="s">
        <v>1023</v>
      </c>
      <c r="D110" s="593"/>
      <c r="E110" s="593"/>
      <c r="F110" s="593"/>
      <c r="G110" s="593"/>
      <c r="H110" s="593"/>
      <c r="I110" s="593"/>
      <c r="J110" s="593"/>
      <c r="K110" s="593"/>
      <c r="L110" s="594"/>
      <c r="M110" s="592" t="s">
        <v>44</v>
      </c>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3"/>
      <c r="AR110" s="593"/>
      <c r="AS110" s="593"/>
      <c r="AT110" s="593"/>
      <c r="AU110" s="593"/>
      <c r="AV110" s="593"/>
      <c r="AW110" s="593"/>
      <c r="AX110" s="593"/>
      <c r="AY110" s="594"/>
      <c r="AZ110" s="592" t="s">
        <v>1013</v>
      </c>
      <c r="BA110" s="593"/>
      <c r="BB110" s="593"/>
      <c r="BC110" s="593"/>
      <c r="BD110" s="593"/>
      <c r="BE110" s="593"/>
      <c r="BF110" s="593"/>
      <c r="BG110" s="593"/>
      <c r="BH110" s="593"/>
      <c r="BI110" s="594"/>
      <c r="BJ110" s="8"/>
      <c r="BK110" s="8"/>
      <c r="BL110" s="8"/>
      <c r="BM110" s="8"/>
      <c r="BN110" s="8"/>
      <c r="BO110" s="8"/>
      <c r="BP110" s="8"/>
      <c r="BR110" s="8"/>
    </row>
    <row r="111" spans="1:70" s="9" customFormat="1" ht="9.9" customHeight="1">
      <c r="B111" s="8"/>
      <c r="C111" s="598">
        <v>6</v>
      </c>
      <c r="D111" s="569"/>
      <c r="E111" s="568">
        <v>7</v>
      </c>
      <c r="F111" s="569"/>
      <c r="G111" s="568">
        <v>8</v>
      </c>
      <c r="H111" s="569"/>
      <c r="I111" s="568">
        <v>9</v>
      </c>
      <c r="J111" s="569"/>
      <c r="K111" s="568">
        <v>10</v>
      </c>
      <c r="L111" s="570"/>
      <c r="M111" s="595"/>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6"/>
      <c r="AY111" s="597"/>
      <c r="AZ111" s="595"/>
      <c r="BA111" s="596"/>
      <c r="BB111" s="596"/>
      <c r="BC111" s="596"/>
      <c r="BD111" s="596"/>
      <c r="BE111" s="596"/>
      <c r="BF111" s="596"/>
      <c r="BG111" s="596"/>
      <c r="BH111" s="596"/>
      <c r="BI111" s="597"/>
      <c r="BJ111" s="8"/>
      <c r="BK111" s="8"/>
      <c r="BL111" s="8"/>
      <c r="BM111" s="8"/>
      <c r="BN111" s="8"/>
      <c r="BO111" s="8"/>
      <c r="BP111" s="8"/>
      <c r="BR111" s="8"/>
    </row>
    <row r="112" spans="1:70" s="9" customFormat="1" ht="9.9" customHeight="1">
      <c r="A112" s="8"/>
      <c r="B112" s="8"/>
      <c r="C112" s="660" t="str">
        <f>$C$21</f>
        <v/>
      </c>
      <c r="D112" s="499"/>
      <c r="E112" s="498" t="str">
        <f>$E$21</f>
        <v/>
      </c>
      <c r="F112" s="499"/>
      <c r="G112" s="498" t="str">
        <f>$G$21</f>
        <v/>
      </c>
      <c r="H112" s="499"/>
      <c r="I112" s="498" t="str">
        <f>$I$21</f>
        <v/>
      </c>
      <c r="J112" s="499"/>
      <c r="K112" s="498" t="str">
        <f>$K$21</f>
        <v/>
      </c>
      <c r="L112" s="610"/>
      <c r="M112" s="677" t="str">
        <f>$M$21</f>
        <v/>
      </c>
      <c r="N112" s="678"/>
      <c r="O112" s="678"/>
      <c r="P112" s="678"/>
      <c r="Q112" s="678"/>
      <c r="R112" s="678"/>
      <c r="S112" s="678"/>
      <c r="T112" s="678"/>
      <c r="U112" s="678"/>
      <c r="V112" s="678"/>
      <c r="W112" s="678"/>
      <c r="X112" s="678"/>
      <c r="Y112" s="678"/>
      <c r="Z112" s="678"/>
      <c r="AA112" s="678"/>
      <c r="AB112" s="678"/>
      <c r="AC112" s="678"/>
      <c r="AD112" s="678"/>
      <c r="AE112" s="678"/>
      <c r="AF112" s="678"/>
      <c r="AG112" s="678"/>
      <c r="AH112" s="678"/>
      <c r="AI112" s="678"/>
      <c r="AJ112" s="678"/>
      <c r="AK112" s="678"/>
      <c r="AL112" s="678"/>
      <c r="AM112" s="678"/>
      <c r="AN112" s="678"/>
      <c r="AO112" s="678"/>
      <c r="AP112" s="678"/>
      <c r="AQ112" s="678"/>
      <c r="AR112" s="678"/>
      <c r="AS112" s="678"/>
      <c r="AT112" s="678"/>
      <c r="AU112" s="678"/>
      <c r="AV112" s="678"/>
      <c r="AW112" s="678"/>
      <c r="AX112" s="678"/>
      <c r="AY112" s="679"/>
      <c r="AZ112" s="710" t="str">
        <f>$AW$21</f>
        <v/>
      </c>
      <c r="BA112" s="678"/>
      <c r="BB112" s="678"/>
      <c r="BC112" s="678"/>
      <c r="BD112" s="678"/>
      <c r="BE112" s="678"/>
      <c r="BF112" s="678"/>
      <c r="BG112" s="678"/>
      <c r="BH112" s="678"/>
      <c r="BI112" s="679"/>
      <c r="BJ112" s="8"/>
      <c r="BK112" s="8"/>
    </row>
    <row r="113" spans="1:70" s="9" customFormat="1" ht="9.9" customHeight="1">
      <c r="B113" s="8"/>
      <c r="C113" s="543"/>
      <c r="D113" s="501"/>
      <c r="E113" s="500"/>
      <c r="F113" s="501"/>
      <c r="G113" s="500"/>
      <c r="H113" s="501"/>
      <c r="I113" s="500"/>
      <c r="J113" s="501"/>
      <c r="K113" s="500"/>
      <c r="L113" s="588"/>
      <c r="M113" s="505"/>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c r="AI113" s="506"/>
      <c r="AJ113" s="506"/>
      <c r="AK113" s="506"/>
      <c r="AL113" s="506"/>
      <c r="AM113" s="506"/>
      <c r="AN113" s="506"/>
      <c r="AO113" s="506"/>
      <c r="AP113" s="506"/>
      <c r="AQ113" s="506"/>
      <c r="AR113" s="506"/>
      <c r="AS113" s="506"/>
      <c r="AT113" s="506"/>
      <c r="AU113" s="506"/>
      <c r="AV113" s="506"/>
      <c r="AW113" s="506"/>
      <c r="AX113" s="506"/>
      <c r="AY113" s="507"/>
      <c r="AZ113" s="505"/>
      <c r="BA113" s="506"/>
      <c r="BB113" s="506"/>
      <c r="BC113" s="506"/>
      <c r="BD113" s="506"/>
      <c r="BE113" s="506"/>
      <c r="BF113" s="506"/>
      <c r="BG113" s="506"/>
      <c r="BH113" s="506"/>
      <c r="BI113" s="507"/>
      <c r="BJ113" s="8"/>
      <c r="BK113" s="8"/>
    </row>
    <row r="114" spans="1:70" s="9" customFormat="1" ht="9.9" customHeight="1">
      <c r="B114" s="8"/>
      <c r="C114" s="592" t="s">
        <v>1024</v>
      </c>
      <c r="D114" s="593"/>
      <c r="E114" s="593"/>
      <c r="F114" s="593"/>
      <c r="G114" s="593"/>
      <c r="H114" s="593"/>
      <c r="I114" s="593"/>
      <c r="J114" s="593"/>
      <c r="K114" s="593"/>
      <c r="L114" s="593"/>
      <c r="M114" s="593"/>
      <c r="N114" s="594"/>
      <c r="O114" s="592" t="s">
        <v>1038</v>
      </c>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593"/>
      <c r="AY114" s="594"/>
      <c r="AZ114" s="592" t="s">
        <v>1013</v>
      </c>
      <c r="BA114" s="593"/>
      <c r="BB114" s="593"/>
      <c r="BC114" s="593"/>
      <c r="BD114" s="593"/>
      <c r="BE114" s="593"/>
      <c r="BF114" s="593"/>
      <c r="BG114" s="593"/>
      <c r="BH114" s="593"/>
      <c r="BI114" s="594"/>
      <c r="BJ114" s="8"/>
      <c r="BK114" s="8"/>
      <c r="BL114" s="8"/>
      <c r="BM114" s="8"/>
      <c r="BN114" s="8"/>
      <c r="BO114" s="8"/>
      <c r="BP114" s="8"/>
      <c r="BR114" s="8"/>
    </row>
    <row r="115" spans="1:70" s="9" customFormat="1" ht="9.9" customHeight="1">
      <c r="B115" s="8"/>
      <c r="C115" s="598">
        <v>11</v>
      </c>
      <c r="D115" s="569"/>
      <c r="E115" s="568">
        <v>12</v>
      </c>
      <c r="F115" s="569"/>
      <c r="G115" s="568">
        <v>13</v>
      </c>
      <c r="H115" s="569"/>
      <c r="I115" s="568">
        <v>14</v>
      </c>
      <c r="J115" s="569"/>
      <c r="K115" s="568">
        <v>15</v>
      </c>
      <c r="L115" s="569"/>
      <c r="M115" s="568">
        <v>16</v>
      </c>
      <c r="N115" s="570"/>
      <c r="O115" s="595"/>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596"/>
      <c r="AY115" s="597"/>
      <c r="AZ115" s="595"/>
      <c r="BA115" s="596"/>
      <c r="BB115" s="596"/>
      <c r="BC115" s="596"/>
      <c r="BD115" s="596"/>
      <c r="BE115" s="596"/>
      <c r="BF115" s="596"/>
      <c r="BG115" s="596"/>
      <c r="BH115" s="596"/>
      <c r="BI115" s="597"/>
      <c r="BJ115" s="8"/>
      <c r="BK115" s="8"/>
      <c r="BL115" s="8"/>
      <c r="BM115" s="8"/>
      <c r="BN115" s="8"/>
      <c r="BO115" s="8"/>
      <c r="BP115" s="8"/>
      <c r="BR115" s="8"/>
    </row>
    <row r="116" spans="1:70" s="9" customFormat="1" ht="9.9" customHeight="1">
      <c r="B116" s="8"/>
      <c r="C116" s="660" t="str">
        <f>$C$24</f>
        <v/>
      </c>
      <c r="D116" s="499"/>
      <c r="E116" s="498" t="str">
        <f>$E$24</f>
        <v/>
      </c>
      <c r="F116" s="499"/>
      <c r="G116" s="498" t="str">
        <f>$G$24</f>
        <v/>
      </c>
      <c r="H116" s="499"/>
      <c r="I116" s="498" t="str">
        <f>$I$24</f>
        <v/>
      </c>
      <c r="J116" s="499"/>
      <c r="K116" s="498" t="str">
        <f>$K$24</f>
        <v/>
      </c>
      <c r="L116" s="499"/>
      <c r="M116" s="498" t="str">
        <f>$M$24</f>
        <v/>
      </c>
      <c r="N116" s="610"/>
      <c r="O116" s="508" t="s">
        <v>1020</v>
      </c>
      <c r="P116" s="509"/>
      <c r="Q116" s="711" t="str">
        <f>$Q$24</f>
        <v/>
      </c>
      <c r="R116" s="510"/>
      <c r="S116" s="510"/>
      <c r="T116" s="118" t="s">
        <v>1021</v>
      </c>
      <c r="U116" s="711" t="str">
        <f>$U$24</f>
        <v/>
      </c>
      <c r="V116" s="510"/>
      <c r="W116" s="510"/>
      <c r="X116" s="510"/>
      <c r="Y116" s="120"/>
      <c r="Z116" s="511" t="str">
        <f>$Z$24</f>
        <v/>
      </c>
      <c r="AA116" s="511"/>
      <c r="AB116" s="511"/>
      <c r="AC116" s="511"/>
      <c r="AD116" s="512" t="str">
        <f>IF(入力画面!$H$15="","",入力画面!$H$15)</f>
        <v/>
      </c>
      <c r="AE116" s="512"/>
      <c r="AF116" s="512"/>
      <c r="AG116" s="512"/>
      <c r="AH116" s="512"/>
      <c r="AI116" s="512"/>
      <c r="AJ116" s="512"/>
      <c r="AK116" s="512"/>
      <c r="AL116" s="512"/>
      <c r="AM116" s="512"/>
      <c r="AN116" s="512"/>
      <c r="AO116" s="512"/>
      <c r="AP116" s="512"/>
      <c r="AQ116" s="512"/>
      <c r="AR116" s="512"/>
      <c r="AS116" s="512"/>
      <c r="AT116" s="512"/>
      <c r="AU116" s="512"/>
      <c r="AV116" s="512"/>
      <c r="AW116" s="512"/>
      <c r="AX116" s="512"/>
      <c r="AY116" s="513"/>
      <c r="AZ116" s="710" t="str">
        <f>$AW$24</f>
        <v/>
      </c>
      <c r="BA116" s="678"/>
      <c r="BB116" s="678"/>
      <c r="BC116" s="678"/>
      <c r="BD116" s="678"/>
      <c r="BE116" s="678"/>
      <c r="BF116" s="678"/>
      <c r="BG116" s="678"/>
      <c r="BH116" s="678"/>
      <c r="BI116" s="679"/>
      <c r="BJ116" s="8"/>
      <c r="BK116" s="8"/>
      <c r="BL116" s="8"/>
      <c r="BM116" s="8"/>
      <c r="BN116" s="8"/>
      <c r="BO116" s="8"/>
      <c r="BP116" s="8"/>
      <c r="BR116" s="8"/>
    </row>
    <row r="117" spans="1:70" s="9" customFormat="1" ht="9.9" customHeight="1">
      <c r="B117" s="8"/>
      <c r="C117" s="543"/>
      <c r="D117" s="501"/>
      <c r="E117" s="500"/>
      <c r="F117" s="501"/>
      <c r="G117" s="500"/>
      <c r="H117" s="501"/>
      <c r="I117" s="500"/>
      <c r="J117" s="501"/>
      <c r="K117" s="500"/>
      <c r="L117" s="501"/>
      <c r="M117" s="500"/>
      <c r="N117" s="588"/>
      <c r="O117" s="502" t="str">
        <f>$O$25</f>
        <v/>
      </c>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c r="AO117" s="503"/>
      <c r="AP117" s="503"/>
      <c r="AQ117" s="503"/>
      <c r="AR117" s="503"/>
      <c r="AS117" s="503"/>
      <c r="AT117" s="503"/>
      <c r="AU117" s="503"/>
      <c r="AV117" s="503"/>
      <c r="AW117" s="503"/>
      <c r="AX117" s="503"/>
      <c r="AY117" s="504"/>
      <c r="AZ117" s="749"/>
      <c r="BA117" s="503"/>
      <c r="BB117" s="503"/>
      <c r="BC117" s="503"/>
      <c r="BD117" s="503"/>
      <c r="BE117" s="503"/>
      <c r="BF117" s="503"/>
      <c r="BG117" s="503"/>
      <c r="BH117" s="503"/>
      <c r="BI117" s="504"/>
      <c r="BJ117" s="8"/>
      <c r="BK117" s="8"/>
      <c r="BL117" s="8"/>
      <c r="BM117" s="8"/>
      <c r="BN117" s="8"/>
      <c r="BO117" s="8"/>
      <c r="BP117" s="8"/>
      <c r="BR117" s="8"/>
    </row>
    <row r="118" spans="1:70" s="9" customFormat="1" ht="9.9" customHeight="1" thickBot="1">
      <c r="B118" s="8"/>
      <c r="C118" s="544"/>
      <c r="D118" s="515"/>
      <c r="E118" s="514"/>
      <c r="F118" s="515"/>
      <c r="G118" s="514"/>
      <c r="H118" s="515"/>
      <c r="I118" s="514"/>
      <c r="J118" s="515"/>
      <c r="K118" s="514"/>
      <c r="L118" s="515"/>
      <c r="M118" s="514"/>
      <c r="N118" s="589"/>
      <c r="O118" s="505"/>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6"/>
      <c r="AK118" s="506"/>
      <c r="AL118" s="506"/>
      <c r="AM118" s="506"/>
      <c r="AN118" s="506"/>
      <c r="AO118" s="506"/>
      <c r="AP118" s="506"/>
      <c r="AQ118" s="506"/>
      <c r="AR118" s="506"/>
      <c r="AS118" s="506"/>
      <c r="AT118" s="506"/>
      <c r="AU118" s="506"/>
      <c r="AV118" s="506"/>
      <c r="AW118" s="506"/>
      <c r="AX118" s="506"/>
      <c r="AY118" s="507"/>
      <c r="AZ118" s="505"/>
      <c r="BA118" s="506"/>
      <c r="BB118" s="506"/>
      <c r="BC118" s="506"/>
      <c r="BD118" s="506"/>
      <c r="BE118" s="506"/>
      <c r="BF118" s="506"/>
      <c r="BG118" s="506"/>
      <c r="BH118" s="506"/>
      <c r="BI118" s="507"/>
      <c r="BJ118" s="8"/>
      <c r="BK118" s="8"/>
      <c r="BL118" s="8"/>
      <c r="BM118" s="8"/>
      <c r="BN118" s="8"/>
      <c r="BO118" s="8"/>
      <c r="BP118" s="8"/>
      <c r="BR118" s="8"/>
    </row>
    <row r="119" spans="1:70" s="9" customFormat="1" ht="9.9" customHeight="1">
      <c r="B119" s="8"/>
      <c r="C119" s="712">
        <v>17</v>
      </c>
      <c r="D119" s="713"/>
      <c r="E119" s="714">
        <v>18</v>
      </c>
      <c r="F119" s="713"/>
      <c r="G119" s="714">
        <v>19</v>
      </c>
      <c r="H119" s="715"/>
      <c r="I119" s="743" t="s">
        <v>45</v>
      </c>
      <c r="J119" s="647"/>
      <c r="K119" s="647"/>
      <c r="L119" s="647"/>
      <c r="M119" s="647"/>
      <c r="N119" s="647"/>
      <c r="O119" s="647"/>
      <c r="P119" s="647"/>
      <c r="Q119" s="647"/>
      <c r="R119" s="647"/>
      <c r="S119" s="647"/>
      <c r="T119" s="647"/>
      <c r="U119" s="647"/>
      <c r="V119" s="647"/>
      <c r="W119" s="647"/>
      <c r="X119" s="647"/>
      <c r="Y119" s="647"/>
      <c r="Z119" s="647"/>
      <c r="AA119" s="647"/>
      <c r="AB119" s="647"/>
      <c r="AC119" s="647"/>
      <c r="AD119" s="647"/>
      <c r="AE119" s="647"/>
      <c r="AF119" s="647"/>
      <c r="AG119" s="647"/>
      <c r="AH119" s="647"/>
      <c r="AI119" s="647"/>
      <c r="AJ119" s="647"/>
      <c r="AK119" s="647"/>
      <c r="AL119" s="647"/>
      <c r="AM119" s="647"/>
      <c r="AN119" s="647"/>
      <c r="AO119" s="647"/>
      <c r="AP119" s="647"/>
      <c r="AQ119" s="647"/>
      <c r="AR119" s="647"/>
      <c r="AS119" s="647"/>
      <c r="AT119" s="647"/>
      <c r="AU119" s="647"/>
      <c r="AV119" s="647"/>
      <c r="AW119" s="647"/>
      <c r="AX119" s="648"/>
      <c r="AY119" s="101"/>
      <c r="AZ119" s="101"/>
      <c r="BA119" s="101"/>
      <c r="BB119" s="8"/>
      <c r="BC119" s="8"/>
      <c r="BD119" s="8"/>
      <c r="BE119" s="8"/>
      <c r="BF119" s="8"/>
      <c r="BG119" s="8"/>
      <c r="BH119" s="8"/>
      <c r="BJ119" s="8"/>
    </row>
    <row r="120" spans="1:70" s="9" customFormat="1" ht="9.9" customHeight="1">
      <c r="B120" s="8"/>
      <c r="C120" s="735" t="str">
        <f>$C$28</f>
        <v/>
      </c>
      <c r="D120" s="572"/>
      <c r="E120" s="498" t="str">
        <f>$E$28</f>
        <v/>
      </c>
      <c r="F120" s="499"/>
      <c r="G120" s="498" t="str">
        <f>$G$28</f>
        <v/>
      </c>
      <c r="H120" s="740"/>
      <c r="I120" s="526" t="str">
        <f>$I$28</f>
        <v/>
      </c>
      <c r="J120" s="499"/>
      <c r="K120" s="498" t="str">
        <f>$K$28</f>
        <v/>
      </c>
      <c r="L120" s="499"/>
      <c r="M120" s="498" t="str">
        <f>$M$28</f>
        <v/>
      </c>
      <c r="N120" s="499"/>
      <c r="O120" s="498" t="str">
        <f>$O$28</f>
        <v/>
      </c>
      <c r="P120" s="499"/>
      <c r="Q120" s="498" t="str">
        <f>$Q$28</f>
        <v/>
      </c>
      <c r="R120" s="499"/>
      <c r="S120" s="498" t="str">
        <f>$S$28</f>
        <v/>
      </c>
      <c r="T120" s="499"/>
      <c r="U120" s="498" t="str">
        <f>$U$28</f>
        <v/>
      </c>
      <c r="V120" s="499"/>
      <c r="W120" s="498" t="str">
        <f>$W$28</f>
        <v/>
      </c>
      <c r="X120" s="499"/>
      <c r="Y120" s="498" t="str">
        <f>$Y$28</f>
        <v/>
      </c>
      <c r="Z120" s="499"/>
      <c r="AA120" s="498" t="str">
        <f>$AA$28</f>
        <v/>
      </c>
      <c r="AB120" s="499"/>
      <c r="AC120" s="498" t="str">
        <f>$AC$28</f>
        <v/>
      </c>
      <c r="AD120" s="499"/>
      <c r="AE120" s="498" t="str">
        <f>$AE$28</f>
        <v/>
      </c>
      <c r="AF120" s="499"/>
      <c r="AG120" s="498" t="str">
        <f>$AG$28</f>
        <v/>
      </c>
      <c r="AH120" s="499"/>
      <c r="AI120" s="498" t="str">
        <f>$AI$28</f>
        <v/>
      </c>
      <c r="AJ120" s="499"/>
      <c r="AK120" s="498" t="str">
        <f>$AK$28</f>
        <v/>
      </c>
      <c r="AL120" s="499"/>
      <c r="AM120" s="498" t="str">
        <f>$AM$28</f>
        <v/>
      </c>
      <c r="AN120" s="499"/>
      <c r="AO120" s="498" t="str">
        <f>$AO$28</f>
        <v/>
      </c>
      <c r="AP120" s="499"/>
      <c r="AQ120" s="498" t="str">
        <f>$AQ$28</f>
        <v/>
      </c>
      <c r="AR120" s="499"/>
      <c r="AS120" s="498" t="str">
        <f>$AS$28</f>
        <v/>
      </c>
      <c r="AT120" s="526"/>
      <c r="AU120" s="498" t="str">
        <f>$AU$28</f>
        <v/>
      </c>
      <c r="AV120" s="499"/>
      <c r="AW120" s="498" t="str">
        <f>$AW$28</f>
        <v/>
      </c>
      <c r="AX120" s="610"/>
      <c r="AY120" s="101"/>
      <c r="AZ120" s="101"/>
      <c r="BA120" s="101"/>
      <c r="BB120" s="8"/>
      <c r="BC120" s="8"/>
      <c r="BD120" s="8"/>
      <c r="BE120" s="8"/>
      <c r="BF120" s="8"/>
      <c r="BG120" s="8"/>
      <c r="BH120" s="8"/>
      <c r="BJ120" s="8"/>
    </row>
    <row r="121" spans="1:70" s="9" customFormat="1" ht="9.9" customHeight="1" thickBot="1">
      <c r="B121" s="8"/>
      <c r="C121" s="736"/>
      <c r="D121" s="737"/>
      <c r="E121" s="738"/>
      <c r="F121" s="739"/>
      <c r="G121" s="738"/>
      <c r="H121" s="741"/>
      <c r="I121" s="528"/>
      <c r="J121" s="515"/>
      <c r="K121" s="514"/>
      <c r="L121" s="515"/>
      <c r="M121" s="514"/>
      <c r="N121" s="515"/>
      <c r="O121" s="514"/>
      <c r="P121" s="515"/>
      <c r="Q121" s="514"/>
      <c r="R121" s="515"/>
      <c r="S121" s="514"/>
      <c r="T121" s="515"/>
      <c r="U121" s="514"/>
      <c r="V121" s="515"/>
      <c r="W121" s="514"/>
      <c r="X121" s="515"/>
      <c r="Y121" s="514"/>
      <c r="Z121" s="515"/>
      <c r="AA121" s="514"/>
      <c r="AB121" s="515"/>
      <c r="AC121" s="514"/>
      <c r="AD121" s="515"/>
      <c r="AE121" s="514"/>
      <c r="AF121" s="515"/>
      <c r="AG121" s="514"/>
      <c r="AH121" s="515"/>
      <c r="AI121" s="514"/>
      <c r="AJ121" s="515"/>
      <c r="AK121" s="514"/>
      <c r="AL121" s="515"/>
      <c r="AM121" s="514"/>
      <c r="AN121" s="515"/>
      <c r="AO121" s="514"/>
      <c r="AP121" s="515"/>
      <c r="AQ121" s="514"/>
      <c r="AR121" s="515"/>
      <c r="AS121" s="514"/>
      <c r="AT121" s="528"/>
      <c r="AU121" s="514"/>
      <c r="AV121" s="515"/>
      <c r="AW121" s="514"/>
      <c r="AX121" s="589"/>
      <c r="AY121" s="101"/>
      <c r="AZ121" s="101"/>
      <c r="BA121" s="101"/>
      <c r="BB121" s="8"/>
      <c r="BC121" s="8"/>
      <c r="BD121" s="8"/>
      <c r="BE121" s="8"/>
      <c r="BF121" s="8"/>
      <c r="BG121" s="8"/>
      <c r="BH121" s="8"/>
      <c r="BJ121" s="8"/>
    </row>
    <row r="122" spans="1:70" s="9" customFormat="1" ht="9.9" customHeight="1">
      <c r="B122" s="8"/>
      <c r="C122" s="744" t="str">
        <f>IF(入力画面!$H$19="","",入力画面!$H$19)</f>
        <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c r="AT122" s="745"/>
      <c r="AU122" s="745"/>
      <c r="AV122" s="745"/>
      <c r="AW122" s="745"/>
      <c r="AX122" s="746"/>
      <c r="AY122" s="101"/>
      <c r="AZ122" s="101"/>
      <c r="BA122" s="101"/>
      <c r="BB122" s="8"/>
      <c r="BC122" s="8"/>
      <c r="BD122" s="8"/>
      <c r="BE122" s="8"/>
      <c r="BF122" s="8"/>
      <c r="BG122" s="8"/>
      <c r="BH122" s="8"/>
      <c r="BJ122" s="8"/>
    </row>
    <row r="123" spans="1:70" s="9" customFormat="1" ht="9.9" customHeight="1">
      <c r="A123" s="8"/>
      <c r="B123" s="8"/>
      <c r="C123" s="727"/>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c r="AA123" s="745"/>
      <c r="AB123" s="745"/>
      <c r="AC123" s="745"/>
      <c r="AD123" s="745"/>
      <c r="AE123" s="745"/>
      <c r="AF123" s="745"/>
      <c r="AG123" s="745"/>
      <c r="AH123" s="745"/>
      <c r="AI123" s="745"/>
      <c r="AJ123" s="745"/>
      <c r="AK123" s="745"/>
      <c r="AL123" s="745"/>
      <c r="AM123" s="745"/>
      <c r="AN123" s="745"/>
      <c r="AO123" s="745"/>
      <c r="AP123" s="745"/>
      <c r="AQ123" s="745"/>
      <c r="AR123" s="745"/>
      <c r="AS123" s="745"/>
      <c r="AT123" s="745"/>
      <c r="AU123" s="745"/>
      <c r="AV123" s="745"/>
      <c r="AW123" s="745"/>
      <c r="AX123" s="746"/>
      <c r="AY123" s="101"/>
      <c r="AZ123" s="101"/>
      <c r="BA123" s="101"/>
      <c r="BB123" s="8"/>
      <c r="BC123" s="8"/>
      <c r="BD123" s="8"/>
      <c r="BE123" s="8"/>
      <c r="BF123" s="8"/>
      <c r="BG123" s="8"/>
      <c r="BH123" s="8"/>
      <c r="BJ123" s="8"/>
    </row>
    <row r="124" spans="1:70" s="9" customFormat="1" ht="9.9" customHeight="1">
      <c r="B124" s="8"/>
      <c r="C124" s="729"/>
      <c r="D124" s="747"/>
      <c r="E124" s="747"/>
      <c r="F124" s="747"/>
      <c r="G124" s="747"/>
      <c r="H124" s="747"/>
      <c r="I124" s="747"/>
      <c r="J124" s="747"/>
      <c r="K124" s="747"/>
      <c r="L124" s="747"/>
      <c r="M124" s="747"/>
      <c r="N124" s="747"/>
      <c r="O124" s="747"/>
      <c r="P124" s="747"/>
      <c r="Q124" s="747"/>
      <c r="R124" s="747"/>
      <c r="S124" s="747"/>
      <c r="T124" s="747"/>
      <c r="U124" s="747"/>
      <c r="V124" s="747"/>
      <c r="W124" s="747"/>
      <c r="X124" s="747"/>
      <c r="Y124" s="747"/>
      <c r="Z124" s="747"/>
      <c r="AA124" s="747"/>
      <c r="AB124" s="747"/>
      <c r="AC124" s="747"/>
      <c r="AD124" s="747"/>
      <c r="AE124" s="747"/>
      <c r="AF124" s="747"/>
      <c r="AG124" s="747"/>
      <c r="AH124" s="747"/>
      <c r="AI124" s="747"/>
      <c r="AJ124" s="747"/>
      <c r="AK124" s="747"/>
      <c r="AL124" s="747"/>
      <c r="AM124" s="747"/>
      <c r="AN124" s="747"/>
      <c r="AO124" s="747"/>
      <c r="AP124" s="747"/>
      <c r="AQ124" s="747"/>
      <c r="AR124" s="747"/>
      <c r="AS124" s="747"/>
      <c r="AT124" s="747"/>
      <c r="AU124" s="747"/>
      <c r="AV124" s="747"/>
      <c r="AW124" s="747"/>
      <c r="AX124" s="748"/>
      <c r="AY124" s="101"/>
      <c r="AZ124" s="101"/>
      <c r="BA124" s="101"/>
      <c r="BB124" s="8"/>
      <c r="BC124" s="8"/>
      <c r="BD124" s="8"/>
      <c r="BE124" s="8"/>
      <c r="BF124" s="8"/>
      <c r="BG124" s="8"/>
      <c r="BH124" s="8"/>
      <c r="BJ124" s="8"/>
    </row>
    <row r="125" spans="1:70" s="9" customFormat="1" ht="9.9" customHeight="1">
      <c r="B125" s="8"/>
      <c r="C125" s="592" t="s">
        <v>1025</v>
      </c>
      <c r="D125" s="593"/>
      <c r="E125" s="593"/>
      <c r="F125" s="593"/>
      <c r="G125" s="593"/>
      <c r="H125" s="593"/>
      <c r="I125" s="593"/>
      <c r="J125" s="593"/>
      <c r="K125" s="593"/>
      <c r="L125" s="593"/>
      <c r="M125" s="593"/>
      <c r="N125" s="593"/>
      <c r="O125" s="593"/>
      <c r="P125" s="594"/>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J125" s="8"/>
    </row>
    <row r="126" spans="1:70" s="9" customFormat="1" ht="9.9" customHeight="1">
      <c r="B126" s="8"/>
      <c r="C126" s="598">
        <v>30</v>
      </c>
      <c r="D126" s="570"/>
      <c r="E126" s="722">
        <v>31</v>
      </c>
      <c r="F126" s="722"/>
      <c r="G126" s="568">
        <v>32</v>
      </c>
      <c r="H126" s="569"/>
      <c r="I126" s="722">
        <v>33</v>
      </c>
      <c r="J126" s="722"/>
      <c r="K126" s="568">
        <v>34</v>
      </c>
      <c r="L126" s="569"/>
      <c r="M126" s="568">
        <v>35</v>
      </c>
      <c r="N126" s="569"/>
      <c r="O126" s="568">
        <v>36</v>
      </c>
      <c r="P126" s="570"/>
      <c r="Q126" s="8"/>
      <c r="R126" s="8"/>
      <c r="S126" s="8"/>
      <c r="T126" s="15"/>
      <c r="U126" s="16"/>
      <c r="V126" s="16"/>
      <c r="W126" s="16"/>
      <c r="X126" s="16"/>
      <c r="Y126" s="16"/>
      <c r="Z126" s="16"/>
      <c r="AA126" s="16"/>
      <c r="AB126" s="16"/>
      <c r="AC126" s="16"/>
      <c r="AD126" s="16"/>
      <c r="AE126" s="16"/>
      <c r="AF126" s="16"/>
      <c r="AG126" s="16"/>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J126" s="8"/>
      <c r="BM126" s="8"/>
    </row>
    <row r="127" spans="1:70" s="9" customFormat="1" ht="9.9" customHeight="1">
      <c r="B127" s="8"/>
      <c r="C127" s="113"/>
      <c r="D127" s="114"/>
      <c r="E127" s="101"/>
      <c r="F127" s="108"/>
      <c r="G127" s="111"/>
      <c r="H127" s="111" t="s">
        <v>1010</v>
      </c>
      <c r="I127" s="115"/>
      <c r="J127" s="116"/>
      <c r="K127" s="111"/>
      <c r="L127" s="111" t="s">
        <v>1011</v>
      </c>
      <c r="M127" s="115"/>
      <c r="N127" s="116"/>
      <c r="O127" s="111"/>
      <c r="P127" s="112" t="s">
        <v>1012</v>
      </c>
      <c r="Q127" s="8"/>
      <c r="R127" s="8"/>
      <c r="S127" s="8"/>
      <c r="T127" s="15"/>
      <c r="U127" s="16"/>
      <c r="V127" s="16"/>
      <c r="W127" s="16"/>
      <c r="X127" s="16"/>
      <c r="Y127" s="16"/>
      <c r="Z127" s="16"/>
      <c r="AA127" s="16"/>
      <c r="AB127" s="16"/>
      <c r="AC127" s="16"/>
      <c r="AD127" s="16"/>
      <c r="AE127" s="16"/>
      <c r="AF127" s="16"/>
      <c r="AG127" s="16"/>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J127" s="8"/>
      <c r="BM127" s="8"/>
    </row>
    <row r="128" spans="1:70" s="9" customFormat="1" ht="9.9" customHeight="1">
      <c r="B128" s="8"/>
      <c r="C128" s="543" t="str">
        <f>$C$35</f>
        <v/>
      </c>
      <c r="D128" s="588"/>
      <c r="E128" s="543" t="str">
        <f>$E$35</f>
        <v/>
      </c>
      <c r="F128" s="501"/>
      <c r="G128" s="661" t="str">
        <f>$G$35</f>
        <v/>
      </c>
      <c r="H128" s="703"/>
      <c r="I128" s="500" t="str">
        <f>$I$35</f>
        <v/>
      </c>
      <c r="J128" s="501"/>
      <c r="K128" s="661" t="str">
        <f>$K$35</f>
        <v/>
      </c>
      <c r="L128" s="703"/>
      <c r="M128" s="500" t="str">
        <f>$M$35</f>
        <v/>
      </c>
      <c r="N128" s="501"/>
      <c r="O128" s="661" t="str">
        <f>$O$35</f>
        <v/>
      </c>
      <c r="P128" s="662"/>
      <c r="Q128" s="8"/>
      <c r="R128" s="8"/>
      <c r="S128" s="8"/>
      <c r="T128" s="15"/>
      <c r="U128" s="16"/>
      <c r="V128" s="16"/>
      <c r="W128" s="16"/>
      <c r="X128" s="16"/>
      <c r="Y128" s="16"/>
      <c r="Z128" s="16"/>
      <c r="AA128" s="16"/>
      <c r="AB128" s="16"/>
      <c r="AC128" s="16"/>
      <c r="AD128" s="16"/>
      <c r="AE128" s="16"/>
      <c r="AF128" s="16"/>
      <c r="AG128" s="16"/>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J128" s="8"/>
      <c r="BM128" s="8"/>
    </row>
    <row r="129" spans="1:65" s="9" customFormat="1" ht="9.9" customHeight="1">
      <c r="B129" s="8"/>
      <c r="C129" s="544"/>
      <c r="D129" s="589"/>
      <c r="E129" s="544"/>
      <c r="F129" s="515"/>
      <c r="G129" s="663"/>
      <c r="H129" s="704"/>
      <c r="I129" s="514"/>
      <c r="J129" s="515"/>
      <c r="K129" s="663"/>
      <c r="L129" s="704"/>
      <c r="M129" s="514"/>
      <c r="N129" s="515"/>
      <c r="O129" s="663"/>
      <c r="P129" s="664"/>
      <c r="Q129" s="8"/>
      <c r="R129" s="8"/>
      <c r="S129" s="8"/>
      <c r="T129" s="15"/>
      <c r="U129" s="16"/>
      <c r="V129" s="16"/>
      <c r="W129" s="16"/>
      <c r="X129" s="16"/>
      <c r="Y129" s="16"/>
      <c r="Z129" s="16"/>
      <c r="AA129" s="16"/>
      <c r="AB129" s="16"/>
      <c r="AC129" s="16"/>
      <c r="AD129" s="16"/>
      <c r="AE129" s="16"/>
      <c r="AF129" s="16"/>
      <c r="AG129" s="16"/>
      <c r="AH129" s="16"/>
      <c r="AI129" s="16"/>
      <c r="AJ129" s="16"/>
      <c r="AK129" s="16"/>
      <c r="AL129" s="16"/>
      <c r="AM129" s="16"/>
      <c r="AN129" s="15"/>
      <c r="AO129" s="15"/>
      <c r="AP129" s="15"/>
      <c r="AQ129" s="36"/>
      <c r="AR129" s="36"/>
      <c r="AS129" s="36"/>
      <c r="AT129" s="36"/>
      <c r="AU129" s="36"/>
      <c r="AV129" s="36"/>
      <c r="AW129" s="36"/>
      <c r="AX129" s="36"/>
      <c r="AY129" s="36"/>
      <c r="AZ129" s="36"/>
      <c r="BA129" s="36"/>
      <c r="BB129" s="36"/>
      <c r="BC129" s="36"/>
      <c r="BD129" s="8"/>
      <c r="BE129" s="8"/>
      <c r="BF129" s="8"/>
      <c r="BG129" s="8"/>
      <c r="BH129" s="8"/>
      <c r="BJ129" s="8"/>
      <c r="BM129" s="8"/>
    </row>
    <row r="130" spans="1:65" s="9" customFormat="1" ht="9.9"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16"/>
      <c r="AL130" s="16"/>
      <c r="AM130" s="16"/>
      <c r="AN130" s="16"/>
      <c r="AO130" s="16"/>
      <c r="AP130" s="16"/>
      <c r="AQ130" s="15"/>
      <c r="AR130" s="15"/>
      <c r="AS130" s="15"/>
      <c r="AT130" s="36"/>
      <c r="AU130" s="36"/>
      <c r="AV130" s="36"/>
      <c r="AW130" s="36"/>
      <c r="AX130" s="36"/>
      <c r="AY130" s="36"/>
      <c r="AZ130" s="36"/>
      <c r="BA130" s="36"/>
      <c r="BB130" s="36"/>
      <c r="BC130" s="36"/>
      <c r="BD130" s="36"/>
      <c r="BE130" s="36"/>
      <c r="BF130" s="36"/>
      <c r="BG130" s="8"/>
      <c r="BH130" s="8"/>
      <c r="BI130" s="8"/>
      <c r="BJ130" s="8"/>
      <c r="BK130" s="8"/>
      <c r="BM130" s="8"/>
    </row>
    <row r="131" spans="1:65" s="9" customFormat="1" ht="9.9" customHeight="1">
      <c r="B131" s="8"/>
      <c r="C131" s="742" t="s">
        <v>1014</v>
      </c>
      <c r="D131" s="742"/>
      <c r="E131" s="742"/>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2"/>
      <c r="AN131" s="742"/>
      <c r="AO131" s="742"/>
      <c r="AP131" s="742"/>
      <c r="AQ131" s="742"/>
      <c r="AR131" s="742"/>
      <c r="AS131" s="742"/>
      <c r="AT131" s="742"/>
      <c r="AU131" s="742"/>
      <c r="AV131" s="742"/>
      <c r="AW131" s="742"/>
      <c r="AX131" s="742"/>
      <c r="AY131" s="742"/>
      <c r="AZ131" s="742"/>
      <c r="BA131" s="742"/>
      <c r="BB131" s="742"/>
      <c r="BC131" s="742"/>
      <c r="BD131" s="742"/>
      <c r="BE131" s="742"/>
      <c r="BF131" s="742"/>
      <c r="BG131" s="742"/>
      <c r="BH131" s="742"/>
      <c r="BI131" s="742"/>
      <c r="BJ131" s="107"/>
      <c r="BK131" s="107"/>
      <c r="BM131" s="8"/>
    </row>
    <row r="132" spans="1:65" s="9" customFormat="1" ht="9.9" customHeight="1">
      <c r="B132" s="8"/>
      <c r="C132" s="742"/>
      <c r="D132" s="742"/>
      <c r="E132" s="742"/>
      <c r="F132" s="742"/>
      <c r="G132" s="742"/>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2"/>
      <c r="AY132" s="742"/>
      <c r="AZ132" s="742"/>
      <c r="BA132" s="742"/>
      <c r="BB132" s="742"/>
      <c r="BC132" s="742"/>
      <c r="BD132" s="742"/>
      <c r="BE132" s="742"/>
      <c r="BF132" s="742"/>
      <c r="BG132" s="742"/>
      <c r="BH132" s="742"/>
      <c r="BI132" s="742"/>
      <c r="BJ132" s="107"/>
      <c r="BK132" s="107"/>
      <c r="BM132" s="8"/>
    </row>
    <row r="133" spans="1:65" s="9" customFormat="1" ht="9.9" customHeight="1">
      <c r="B133" s="8"/>
      <c r="C133" s="742"/>
      <c r="D133" s="742"/>
      <c r="E133" s="742"/>
      <c r="F133" s="742"/>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107"/>
      <c r="BK133" s="107"/>
      <c r="BM133" s="8"/>
    </row>
    <row r="134" spans="1:65" s="9" customFormat="1" ht="9.9" customHeight="1">
      <c r="B134" s="8"/>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M134" s="8"/>
    </row>
    <row r="135" spans="1:65" s="9" customFormat="1" ht="9.9" customHeight="1">
      <c r="A135" s="8"/>
      <c r="B135" s="8"/>
      <c r="C135" s="8"/>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M135" s="8"/>
    </row>
    <row r="136" spans="1:65" s="9" customFormat="1" ht="9.9" customHeight="1">
      <c r="B136" s="8"/>
      <c r="C136" s="604" t="s">
        <v>26</v>
      </c>
      <c r="D136" s="604"/>
      <c r="E136" s="604"/>
      <c r="F136" s="604"/>
      <c r="G136" s="604"/>
      <c r="H136" s="604"/>
      <c r="I136" s="604"/>
      <c r="J136" s="18"/>
      <c r="K136" s="1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J136" s="8"/>
    </row>
    <row r="137" spans="1:65" s="9" customFormat="1" ht="9.9" customHeight="1">
      <c r="B137" s="8"/>
      <c r="C137" s="605"/>
      <c r="D137" s="605"/>
      <c r="E137" s="605"/>
      <c r="F137" s="605"/>
      <c r="G137" s="605"/>
      <c r="H137" s="605"/>
      <c r="I137" s="605"/>
      <c r="J137" s="19"/>
      <c r="K137" s="19"/>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J137" s="8"/>
    </row>
    <row r="138" spans="1:65" s="9" customFormat="1" ht="9.9" customHeight="1">
      <c r="B138" s="8"/>
      <c r="C138" s="599" t="s">
        <v>1022</v>
      </c>
      <c r="D138" s="716"/>
      <c r="E138" s="599" t="s">
        <v>15</v>
      </c>
      <c r="F138" s="600"/>
      <c r="G138" s="718" t="s">
        <v>16</v>
      </c>
      <c r="H138" s="718"/>
      <c r="I138" s="718"/>
      <c r="J138" s="718"/>
      <c r="K138" s="718"/>
      <c r="L138" s="718"/>
      <c r="M138" s="718"/>
      <c r="N138" s="719"/>
      <c r="O138" s="587" t="s">
        <v>53</v>
      </c>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91"/>
      <c r="AO138" s="8"/>
      <c r="AP138" s="8"/>
      <c r="AQ138" s="8"/>
      <c r="AR138" s="8"/>
      <c r="AS138" s="8"/>
      <c r="AT138" s="8"/>
      <c r="AU138" s="8"/>
      <c r="AV138" s="8"/>
      <c r="AW138" s="8"/>
      <c r="AX138" s="8"/>
      <c r="AY138" s="8"/>
      <c r="AZ138" s="8"/>
      <c r="BA138" s="8"/>
      <c r="BB138" s="8"/>
      <c r="BC138" s="8"/>
      <c r="BD138" s="8"/>
      <c r="BE138" s="8"/>
      <c r="BF138" s="8"/>
      <c r="BG138" s="8"/>
      <c r="BH138" s="8"/>
      <c r="BJ138" s="8"/>
    </row>
    <row r="139" spans="1:65" s="9" customFormat="1" ht="9.9" customHeight="1">
      <c r="B139" s="8"/>
      <c r="C139" s="601"/>
      <c r="D139" s="717"/>
      <c r="E139" s="601"/>
      <c r="F139" s="602"/>
      <c r="G139" s="720"/>
      <c r="H139" s="720"/>
      <c r="I139" s="720"/>
      <c r="J139" s="720"/>
      <c r="K139" s="720"/>
      <c r="L139" s="720"/>
      <c r="M139" s="720"/>
      <c r="N139" s="721"/>
      <c r="O139" s="56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41"/>
      <c r="AO139" s="8"/>
      <c r="AP139" s="8"/>
      <c r="AQ139" s="8"/>
      <c r="AR139" s="8"/>
      <c r="AS139" s="8"/>
      <c r="AT139" s="8"/>
      <c r="AU139" s="8"/>
      <c r="AV139" s="8"/>
      <c r="AW139" s="8"/>
      <c r="AX139" s="8"/>
      <c r="AY139" s="8"/>
      <c r="AZ139" s="8"/>
      <c r="BA139" s="8"/>
      <c r="BB139" s="8"/>
      <c r="BC139" s="8"/>
      <c r="BD139" s="8"/>
      <c r="BE139" s="8"/>
      <c r="BF139" s="8"/>
      <c r="BG139" s="8"/>
      <c r="BH139" s="8"/>
      <c r="BJ139" s="8"/>
    </row>
    <row r="140" spans="1:65" s="9" customFormat="1" ht="9.9" customHeight="1">
      <c r="B140" s="8"/>
      <c r="C140" s="598">
        <v>20</v>
      </c>
      <c r="D140" s="722"/>
      <c r="E140" s="598">
        <v>21</v>
      </c>
      <c r="F140" s="570"/>
      <c r="G140" s="722">
        <v>22</v>
      </c>
      <c r="H140" s="569"/>
      <c r="I140" s="568">
        <v>23</v>
      </c>
      <c r="J140" s="569"/>
      <c r="K140" s="568">
        <v>24</v>
      </c>
      <c r="L140" s="569"/>
      <c r="M140" s="568">
        <v>25</v>
      </c>
      <c r="N140" s="570"/>
      <c r="O140" s="564"/>
      <c r="P140" s="524"/>
      <c r="Q140" s="524"/>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42"/>
      <c r="AO140" s="8"/>
      <c r="AP140" s="8"/>
      <c r="AQ140" s="8"/>
      <c r="AR140" s="8"/>
      <c r="AS140" s="8"/>
      <c r="AT140" s="8"/>
      <c r="AU140" s="8"/>
      <c r="AV140" s="8"/>
      <c r="AW140" s="8"/>
      <c r="AX140" s="8"/>
      <c r="AY140" s="8"/>
      <c r="AZ140" s="8"/>
      <c r="BA140" s="8"/>
      <c r="BB140" s="8"/>
      <c r="BC140" s="8"/>
      <c r="BD140" s="8"/>
      <c r="BE140" s="8"/>
      <c r="BF140" s="8"/>
      <c r="BG140" s="8"/>
      <c r="BH140" s="8"/>
      <c r="BJ140" s="8"/>
    </row>
    <row r="141" spans="1:65" s="9" customFormat="1" ht="9.9" customHeight="1">
      <c r="B141" s="8"/>
      <c r="C141" s="683">
        <v>0</v>
      </c>
      <c r="D141" s="683"/>
      <c r="E141" s="683">
        <v>1</v>
      </c>
      <c r="F141" s="683"/>
      <c r="G141" s="571" t="str">
        <f>$G$48</f>
        <v/>
      </c>
      <c r="H141" s="359"/>
      <c r="I141" s="572" t="str">
        <f>$I$48</f>
        <v/>
      </c>
      <c r="J141" s="572"/>
      <c r="K141" s="572" t="str">
        <f>$K$48</f>
        <v/>
      </c>
      <c r="L141" s="572"/>
      <c r="M141" s="361" t="str">
        <f>$M$48</f>
        <v/>
      </c>
      <c r="N141" s="571"/>
      <c r="O141" s="677" t="str">
        <f>$O$48</f>
        <v/>
      </c>
      <c r="P141" s="678"/>
      <c r="Q141" s="678"/>
      <c r="R141" s="678"/>
      <c r="S141" s="678"/>
      <c r="T141" s="678"/>
      <c r="U141" s="678"/>
      <c r="V141" s="678"/>
      <c r="W141" s="678"/>
      <c r="X141" s="678"/>
      <c r="Y141" s="678"/>
      <c r="Z141" s="678"/>
      <c r="AA141" s="678"/>
      <c r="AB141" s="678"/>
      <c r="AC141" s="678"/>
      <c r="AD141" s="678"/>
      <c r="AE141" s="678"/>
      <c r="AF141" s="678"/>
      <c r="AG141" s="678"/>
      <c r="AH141" s="678"/>
      <c r="AI141" s="678"/>
      <c r="AJ141" s="678"/>
      <c r="AK141" s="678"/>
      <c r="AL141" s="678"/>
      <c r="AM141" s="678"/>
      <c r="AN141" s="679"/>
      <c r="AO141" s="8"/>
      <c r="AP141" s="8"/>
      <c r="AQ141" s="8"/>
      <c r="AR141" s="8"/>
      <c r="AS141" s="8"/>
      <c r="AT141" s="8"/>
      <c r="AU141" s="8"/>
      <c r="AV141" s="8"/>
      <c r="AW141" s="8"/>
      <c r="AX141" s="8"/>
      <c r="AY141" s="8"/>
      <c r="AZ141" s="8"/>
      <c r="BA141" s="8"/>
      <c r="BB141" s="8"/>
      <c r="BC141" s="8"/>
      <c r="BD141" s="8"/>
      <c r="BE141" s="8"/>
      <c r="BF141" s="8"/>
      <c r="BG141" s="8"/>
      <c r="BH141" s="8"/>
      <c r="BJ141" s="8"/>
    </row>
    <row r="142" spans="1:65" s="9" customFormat="1" ht="9.9" customHeight="1">
      <c r="B142" s="8"/>
      <c r="C142" s="683"/>
      <c r="D142" s="683"/>
      <c r="E142" s="683"/>
      <c r="F142" s="683"/>
      <c r="G142" s="571"/>
      <c r="H142" s="359"/>
      <c r="I142" s="572"/>
      <c r="J142" s="572"/>
      <c r="K142" s="572"/>
      <c r="L142" s="572"/>
      <c r="M142" s="361"/>
      <c r="N142" s="571"/>
      <c r="O142" s="502"/>
      <c r="P142" s="503"/>
      <c r="Q142" s="503"/>
      <c r="R142" s="503"/>
      <c r="S142" s="503"/>
      <c r="T142" s="503"/>
      <c r="U142" s="503"/>
      <c r="V142" s="503"/>
      <c r="W142" s="503"/>
      <c r="X142" s="503"/>
      <c r="Y142" s="503"/>
      <c r="Z142" s="503"/>
      <c r="AA142" s="503"/>
      <c r="AB142" s="503"/>
      <c r="AC142" s="503"/>
      <c r="AD142" s="503"/>
      <c r="AE142" s="503"/>
      <c r="AF142" s="503"/>
      <c r="AG142" s="503"/>
      <c r="AH142" s="503"/>
      <c r="AI142" s="503"/>
      <c r="AJ142" s="503"/>
      <c r="AK142" s="503"/>
      <c r="AL142" s="503"/>
      <c r="AM142" s="503"/>
      <c r="AN142" s="504"/>
      <c r="AO142" s="8"/>
      <c r="AP142" s="8"/>
      <c r="AQ142" s="8"/>
      <c r="AR142" s="8"/>
      <c r="AS142" s="8"/>
      <c r="AT142" s="8"/>
      <c r="AU142" s="8"/>
      <c r="AV142" s="8"/>
      <c r="AW142" s="8"/>
      <c r="AX142" s="8"/>
      <c r="AY142" s="8"/>
      <c r="AZ142" s="8"/>
      <c r="BA142" s="8"/>
      <c r="BB142" s="8"/>
      <c r="BC142" s="8"/>
      <c r="BD142" s="8"/>
      <c r="BE142" s="8"/>
      <c r="BF142" s="8"/>
      <c r="BG142" s="8"/>
      <c r="BH142" s="8"/>
      <c r="BJ142" s="8"/>
    </row>
    <row r="143" spans="1:65" s="9" customFormat="1" ht="9.9" customHeight="1">
      <c r="B143" s="8"/>
      <c r="C143" s="683"/>
      <c r="D143" s="683"/>
      <c r="E143" s="683"/>
      <c r="F143" s="683"/>
      <c r="G143" s="571"/>
      <c r="H143" s="359"/>
      <c r="I143" s="572"/>
      <c r="J143" s="572"/>
      <c r="K143" s="572"/>
      <c r="L143" s="572"/>
      <c r="M143" s="361"/>
      <c r="N143" s="571"/>
      <c r="O143" s="505"/>
      <c r="P143" s="506"/>
      <c r="Q143" s="506"/>
      <c r="R143" s="506"/>
      <c r="S143" s="506"/>
      <c r="T143" s="506"/>
      <c r="U143" s="506"/>
      <c r="V143" s="506"/>
      <c r="W143" s="506"/>
      <c r="X143" s="506"/>
      <c r="Y143" s="506"/>
      <c r="Z143" s="506"/>
      <c r="AA143" s="506"/>
      <c r="AB143" s="506"/>
      <c r="AC143" s="506"/>
      <c r="AD143" s="506"/>
      <c r="AE143" s="506"/>
      <c r="AF143" s="506"/>
      <c r="AG143" s="506"/>
      <c r="AH143" s="506"/>
      <c r="AI143" s="506"/>
      <c r="AJ143" s="506"/>
      <c r="AK143" s="506"/>
      <c r="AL143" s="506"/>
      <c r="AM143" s="506"/>
      <c r="AN143" s="507"/>
      <c r="AO143" s="8"/>
      <c r="AP143" s="8"/>
      <c r="AQ143" s="8"/>
      <c r="AR143" s="8"/>
      <c r="AS143" s="8"/>
      <c r="AT143" s="8"/>
      <c r="AU143" s="8"/>
      <c r="AV143" s="8"/>
      <c r="AW143" s="8"/>
      <c r="AX143" s="8"/>
      <c r="AY143" s="8"/>
      <c r="AZ143" s="8"/>
      <c r="BA143" s="8"/>
      <c r="BB143" s="8"/>
      <c r="BC143" s="8"/>
      <c r="BD143" s="8"/>
      <c r="BE143" s="8"/>
      <c r="BF143" s="8"/>
      <c r="BG143" s="8"/>
      <c r="BH143" s="8"/>
      <c r="BJ143" s="8"/>
    </row>
    <row r="144" spans="1:65" s="9" customFormat="1" ht="9.9" customHeight="1">
      <c r="B144" s="8"/>
      <c r="C144" s="564" t="s">
        <v>12</v>
      </c>
      <c r="D144" s="524"/>
      <c r="E144" s="524"/>
      <c r="F144" s="524"/>
      <c r="G144" s="524"/>
      <c r="H144" s="524"/>
      <c r="I144" s="524"/>
      <c r="J144" s="524"/>
      <c r="K144" s="524"/>
      <c r="L144" s="524"/>
      <c r="M144" s="524"/>
      <c r="N144" s="524"/>
      <c r="O144" s="665"/>
      <c r="P144" s="666"/>
      <c r="Q144" s="495" t="s">
        <v>13</v>
      </c>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6"/>
      <c r="AY144" s="496"/>
      <c r="AZ144" s="497"/>
      <c r="BA144" s="599" t="s">
        <v>32</v>
      </c>
      <c r="BB144" s="600"/>
      <c r="BC144" s="8"/>
      <c r="BD144" s="8"/>
      <c r="BE144" s="8"/>
      <c r="BF144" s="8"/>
      <c r="BG144" s="8"/>
      <c r="BH144" s="8"/>
      <c r="BJ144" s="8"/>
    </row>
    <row r="145" spans="1:86" s="9" customFormat="1" ht="9.9" customHeight="1">
      <c r="A145" s="8"/>
      <c r="B145" s="8"/>
      <c r="C145" s="667"/>
      <c r="D145" s="665"/>
      <c r="E145" s="665"/>
      <c r="F145" s="665"/>
      <c r="G145" s="665"/>
      <c r="H145" s="665"/>
      <c r="I145" s="665"/>
      <c r="J145" s="665"/>
      <c r="K145" s="665"/>
      <c r="L145" s="665"/>
      <c r="M145" s="665"/>
      <c r="N145" s="665"/>
      <c r="O145" s="665"/>
      <c r="P145" s="666"/>
      <c r="Q145" s="495" t="s">
        <v>14</v>
      </c>
      <c r="R145" s="496"/>
      <c r="S145" s="496"/>
      <c r="T145" s="496"/>
      <c r="U145" s="496"/>
      <c r="V145" s="496"/>
      <c r="W145" s="496"/>
      <c r="X145" s="496"/>
      <c r="Y145" s="496"/>
      <c r="Z145" s="496"/>
      <c r="AA145" s="496"/>
      <c r="AB145" s="497"/>
      <c r="AC145" s="495" t="s">
        <v>67</v>
      </c>
      <c r="AD145" s="496"/>
      <c r="AE145" s="496"/>
      <c r="AF145" s="496"/>
      <c r="AG145" s="496"/>
      <c r="AH145" s="496"/>
      <c r="AI145" s="496"/>
      <c r="AJ145" s="496"/>
      <c r="AK145" s="496"/>
      <c r="AL145" s="496"/>
      <c r="AM145" s="496"/>
      <c r="AN145" s="497"/>
      <c r="AO145" s="495" t="s">
        <v>66</v>
      </c>
      <c r="AP145" s="496"/>
      <c r="AQ145" s="496"/>
      <c r="AR145" s="496"/>
      <c r="AS145" s="496"/>
      <c r="AT145" s="496"/>
      <c r="AU145" s="496"/>
      <c r="AV145" s="496"/>
      <c r="AW145" s="496"/>
      <c r="AX145" s="496"/>
      <c r="AY145" s="496"/>
      <c r="AZ145" s="497"/>
      <c r="BA145" s="601"/>
      <c r="BB145" s="602"/>
      <c r="BC145" s="8"/>
      <c r="BD145" s="8"/>
      <c r="BE145" s="8"/>
      <c r="BF145" s="8"/>
      <c r="BG145" s="8"/>
      <c r="BH145" s="8"/>
      <c r="BK145" s="8"/>
    </row>
    <row r="146" spans="1:86" s="9" customFormat="1" ht="9.9" customHeight="1">
      <c r="A146" s="8"/>
      <c r="B146" s="8"/>
      <c r="C146" s="598">
        <v>47</v>
      </c>
      <c r="D146" s="569"/>
      <c r="E146" s="568">
        <v>48</v>
      </c>
      <c r="F146" s="569"/>
      <c r="G146" s="568">
        <v>49</v>
      </c>
      <c r="H146" s="569"/>
      <c r="I146" s="568">
        <v>50</v>
      </c>
      <c r="J146" s="569"/>
      <c r="K146" s="568">
        <v>51</v>
      </c>
      <c r="L146" s="569"/>
      <c r="M146" s="568">
        <v>52</v>
      </c>
      <c r="N146" s="569"/>
      <c r="O146" s="568">
        <v>53</v>
      </c>
      <c r="P146" s="570"/>
      <c r="Q146" s="598">
        <v>61</v>
      </c>
      <c r="R146" s="569"/>
      <c r="S146" s="568">
        <v>62</v>
      </c>
      <c r="T146" s="569"/>
      <c r="U146" s="568">
        <v>63</v>
      </c>
      <c r="V146" s="569"/>
      <c r="W146" s="568">
        <v>64</v>
      </c>
      <c r="X146" s="569"/>
      <c r="Y146" s="568">
        <v>65</v>
      </c>
      <c r="Z146" s="569"/>
      <c r="AA146" s="568">
        <v>66</v>
      </c>
      <c r="AB146" s="570"/>
      <c r="AC146" s="598">
        <v>67</v>
      </c>
      <c r="AD146" s="569"/>
      <c r="AE146" s="568">
        <v>68</v>
      </c>
      <c r="AF146" s="569"/>
      <c r="AG146" s="568">
        <v>69</v>
      </c>
      <c r="AH146" s="569"/>
      <c r="AI146" s="568">
        <v>70</v>
      </c>
      <c r="AJ146" s="569"/>
      <c r="AK146" s="568">
        <v>71</v>
      </c>
      <c r="AL146" s="569"/>
      <c r="AM146" s="568">
        <v>72</v>
      </c>
      <c r="AN146" s="570"/>
      <c r="AO146" s="598">
        <v>73</v>
      </c>
      <c r="AP146" s="569"/>
      <c r="AQ146" s="568">
        <v>74</v>
      </c>
      <c r="AR146" s="569"/>
      <c r="AS146" s="568">
        <v>75</v>
      </c>
      <c r="AT146" s="569"/>
      <c r="AU146" s="568">
        <v>76</v>
      </c>
      <c r="AV146" s="569"/>
      <c r="AW146" s="568">
        <v>77</v>
      </c>
      <c r="AX146" s="569"/>
      <c r="AY146" s="568">
        <v>78</v>
      </c>
      <c r="AZ146" s="570"/>
      <c r="BA146" s="598">
        <v>150</v>
      </c>
      <c r="BB146" s="570"/>
      <c r="BC146" s="8"/>
      <c r="BD146" s="8"/>
      <c r="BE146" s="8"/>
      <c r="BF146" s="8"/>
      <c r="BH146" s="8"/>
      <c r="BJ146" s="8"/>
    </row>
    <row r="147" spans="1:86" s="9" customFormat="1" ht="9.9" customHeight="1">
      <c r="B147" s="8"/>
      <c r="C147" s="12"/>
      <c r="D147" s="110"/>
      <c r="E147" s="12"/>
      <c r="F147" s="13"/>
      <c r="G147" s="538" t="s">
        <v>46</v>
      </c>
      <c r="H147" s="539"/>
      <c r="I147" s="14"/>
      <c r="J147" s="13"/>
      <c r="K147" s="538" t="s">
        <v>47</v>
      </c>
      <c r="L147" s="539"/>
      <c r="M147" s="14"/>
      <c r="N147" s="13"/>
      <c r="O147" s="538" t="s">
        <v>48</v>
      </c>
      <c r="P147" s="540"/>
      <c r="Q147" s="20"/>
      <c r="R147" s="21"/>
      <c r="S147" s="22"/>
      <c r="T147" s="21"/>
      <c r="U147" s="538" t="s">
        <v>49</v>
      </c>
      <c r="V147" s="539"/>
      <c r="W147" s="23"/>
      <c r="X147" s="24"/>
      <c r="Y147" s="25"/>
      <c r="Z147" s="26"/>
      <c r="AA147" s="538" t="s">
        <v>50</v>
      </c>
      <c r="AB147" s="540"/>
      <c r="AC147" s="12"/>
      <c r="AD147" s="13"/>
      <c r="AE147" s="14"/>
      <c r="AF147" s="13"/>
      <c r="AG147" s="538" t="s">
        <v>49</v>
      </c>
      <c r="AH147" s="539"/>
      <c r="AI147" s="23"/>
      <c r="AJ147" s="24"/>
      <c r="AK147" s="25"/>
      <c r="AL147" s="26"/>
      <c r="AM147" s="538" t="s">
        <v>50</v>
      </c>
      <c r="AN147" s="540"/>
      <c r="AO147" s="12"/>
      <c r="AP147" s="13"/>
      <c r="AQ147" s="14"/>
      <c r="AR147" s="13"/>
      <c r="AS147" s="538" t="s">
        <v>49</v>
      </c>
      <c r="AT147" s="539"/>
      <c r="AU147" s="23"/>
      <c r="AV147" s="24"/>
      <c r="AW147" s="25"/>
      <c r="AX147" s="26"/>
      <c r="AY147" s="538" t="s">
        <v>50</v>
      </c>
      <c r="AZ147" s="540"/>
      <c r="BA147" s="587"/>
      <c r="BB147" s="591"/>
      <c r="BC147" s="8"/>
      <c r="BD147" s="8"/>
      <c r="BE147" s="8"/>
      <c r="BF147" s="8"/>
      <c r="BG147" s="8"/>
      <c r="BH147" s="8"/>
      <c r="BJ147" s="8"/>
    </row>
    <row r="148" spans="1:86" s="9" customFormat="1" ht="9.9" customHeight="1">
      <c r="B148" s="8"/>
      <c r="C148" s="563" t="str">
        <f ca="1">$C$54</f>
        <v>R</v>
      </c>
      <c r="D148" s="541"/>
      <c r="E148" s="563" t="str">
        <f ca="1">$E$54</f>
        <v>0</v>
      </c>
      <c r="F148" s="517"/>
      <c r="G148" s="516" t="str">
        <f ca="1">$G$54</f>
        <v>7</v>
      </c>
      <c r="H148" s="517"/>
      <c r="I148" s="516" t="str">
        <f ca="1">$I$54</f>
        <v>0</v>
      </c>
      <c r="J148" s="517"/>
      <c r="K148" s="516" t="str">
        <f ca="1">$K$54</f>
        <v>9</v>
      </c>
      <c r="L148" s="517"/>
      <c r="M148" s="516" t="str">
        <f ca="1">$M$54</f>
        <v>1</v>
      </c>
      <c r="N148" s="517"/>
      <c r="O148" s="516" t="str">
        <f ca="1">$O$54</f>
        <v>7</v>
      </c>
      <c r="P148" s="541"/>
      <c r="Q148" s="727" t="str">
        <f>$Q$54</f>
        <v/>
      </c>
      <c r="R148" s="728"/>
      <c r="S148" s="731" t="str">
        <f>$S$54</f>
        <v/>
      </c>
      <c r="T148" s="728"/>
      <c r="U148" s="723">
        <f>$U$54</f>
        <v>0</v>
      </c>
      <c r="V148" s="724"/>
      <c r="W148" s="516">
        <v>0</v>
      </c>
      <c r="X148" s="517"/>
      <c r="Y148" s="516">
        <v>0</v>
      </c>
      <c r="Z148" s="517"/>
      <c r="AA148" s="516">
        <v>0</v>
      </c>
      <c r="AB148" s="541"/>
      <c r="AC148" s="543" t="str">
        <f>$AC$54</f>
        <v/>
      </c>
      <c r="AD148" s="501"/>
      <c r="AE148" s="500" t="str">
        <f>$AE$54</f>
        <v/>
      </c>
      <c r="AF148" s="501"/>
      <c r="AG148" s="500" t="str">
        <f>$AG$54</f>
        <v/>
      </c>
      <c r="AH148" s="501"/>
      <c r="AI148" s="516">
        <v>0</v>
      </c>
      <c r="AJ148" s="517"/>
      <c r="AK148" s="516">
        <v>0</v>
      </c>
      <c r="AL148" s="517"/>
      <c r="AM148" s="516">
        <v>0</v>
      </c>
      <c r="AN148" s="541"/>
      <c r="AO148" s="543" t="str">
        <f>$AO$54</f>
        <v/>
      </c>
      <c r="AP148" s="501"/>
      <c r="AQ148" s="500" t="str">
        <f>$AQ$54</f>
        <v/>
      </c>
      <c r="AR148" s="501"/>
      <c r="AS148" s="500" t="str">
        <f>$AS$54</f>
        <v/>
      </c>
      <c r="AT148" s="501"/>
      <c r="AU148" s="516">
        <v>0</v>
      </c>
      <c r="AV148" s="517"/>
      <c r="AW148" s="516">
        <v>0</v>
      </c>
      <c r="AX148" s="517"/>
      <c r="AY148" s="516">
        <v>0</v>
      </c>
      <c r="AZ148" s="541"/>
      <c r="BA148" s="563"/>
      <c r="BB148" s="541"/>
      <c r="BC148" s="8"/>
      <c r="BD148" s="8"/>
      <c r="BE148" s="8"/>
      <c r="BF148" s="8"/>
      <c r="BG148" s="8"/>
      <c r="BH148" s="8"/>
      <c r="BJ148" s="8"/>
    </row>
    <row r="149" spans="1:86" s="9" customFormat="1" ht="9.9" customHeight="1">
      <c r="B149" s="8"/>
      <c r="C149" s="564"/>
      <c r="D149" s="542"/>
      <c r="E149" s="564"/>
      <c r="F149" s="519"/>
      <c r="G149" s="518"/>
      <c r="H149" s="519"/>
      <c r="I149" s="518"/>
      <c r="J149" s="519"/>
      <c r="K149" s="518"/>
      <c r="L149" s="519"/>
      <c r="M149" s="518"/>
      <c r="N149" s="519"/>
      <c r="O149" s="518"/>
      <c r="P149" s="542"/>
      <c r="Q149" s="729"/>
      <c r="R149" s="730"/>
      <c r="S149" s="732"/>
      <c r="T149" s="730"/>
      <c r="U149" s="725"/>
      <c r="V149" s="726"/>
      <c r="W149" s="518"/>
      <c r="X149" s="519"/>
      <c r="Y149" s="518"/>
      <c r="Z149" s="519"/>
      <c r="AA149" s="518"/>
      <c r="AB149" s="542"/>
      <c r="AC149" s="544"/>
      <c r="AD149" s="515"/>
      <c r="AE149" s="514"/>
      <c r="AF149" s="515"/>
      <c r="AG149" s="514"/>
      <c r="AH149" s="515"/>
      <c r="AI149" s="518"/>
      <c r="AJ149" s="519"/>
      <c r="AK149" s="518"/>
      <c r="AL149" s="519"/>
      <c r="AM149" s="518"/>
      <c r="AN149" s="542"/>
      <c r="AO149" s="544"/>
      <c r="AP149" s="515"/>
      <c r="AQ149" s="514"/>
      <c r="AR149" s="515"/>
      <c r="AS149" s="514"/>
      <c r="AT149" s="515"/>
      <c r="AU149" s="518"/>
      <c r="AV149" s="519"/>
      <c r="AW149" s="518"/>
      <c r="AX149" s="519"/>
      <c r="AY149" s="518"/>
      <c r="AZ149" s="542"/>
      <c r="BA149" s="564"/>
      <c r="BB149" s="542"/>
      <c r="BC149" s="8"/>
      <c r="BD149" s="8"/>
      <c r="BE149" s="8"/>
      <c r="BF149" s="8"/>
      <c r="BG149" s="8"/>
      <c r="BH149" s="8"/>
      <c r="BI149" s="8"/>
      <c r="BJ149" s="8"/>
      <c r="BK149" s="8"/>
      <c r="BL149" s="8"/>
    </row>
    <row r="150" spans="1:86" ht="9.9" customHeight="1">
      <c r="A150" s="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1"/>
      <c r="BN150" s="1"/>
    </row>
    <row r="151" spans="1:86" ht="9.75" customHeight="1">
      <c r="K151" s="1"/>
      <c r="M151"/>
      <c r="U151" s="1"/>
      <c r="W151"/>
      <c r="AE151" s="1"/>
      <c r="AG151"/>
      <c r="AO151" s="1"/>
      <c r="AQ151"/>
      <c r="BA151"/>
      <c r="BB151" s="1"/>
      <c r="BK151"/>
      <c r="BM151"/>
      <c r="BN151" s="1"/>
    </row>
    <row r="152" spans="1:86" ht="9.9" customHeight="1">
      <c r="B152" s="1"/>
      <c r="C152" s="1"/>
      <c r="D152" s="1"/>
      <c r="E152" s="1"/>
      <c r="F152" s="1"/>
      <c r="G152" s="5"/>
      <c r="H152" s="5"/>
      <c r="I152" s="5"/>
      <c r="J152" s="5"/>
      <c r="K152" s="5"/>
      <c r="L152" s="5"/>
      <c r="M152" s="5"/>
      <c r="N152" s="5"/>
      <c r="O152" s="5"/>
      <c r="P152" s="1"/>
      <c r="Q152" s="1"/>
      <c r="R152" s="1"/>
      <c r="S152" s="1"/>
      <c r="T152" s="1"/>
      <c r="U152" s="1"/>
      <c r="V152" s="1"/>
      <c r="X152" s="1"/>
      <c r="Y152" s="1"/>
      <c r="Z152" s="1"/>
      <c r="AA152" s="1"/>
      <c r="AB152" s="1"/>
      <c r="AC152" s="1"/>
      <c r="AD152" s="1"/>
      <c r="AE152" s="1"/>
      <c r="AF152" s="1"/>
      <c r="AH152" s="1"/>
      <c r="AI152" s="1"/>
      <c r="AJ152" s="1"/>
      <c r="AK152" s="1"/>
      <c r="AL152" s="1"/>
      <c r="AM152" s="1"/>
      <c r="AN152" s="1"/>
      <c r="AO152" s="1"/>
      <c r="AP152" s="1"/>
      <c r="AR152" s="1"/>
      <c r="AS152" s="1"/>
      <c r="AU152" s="5"/>
      <c r="AV152" s="5"/>
      <c r="AW152" s="5"/>
      <c r="AX152" s="5"/>
      <c r="AY152" s="5"/>
      <c r="AZ152" s="5"/>
      <c r="BA152" s="5"/>
      <c r="BB152" s="5"/>
      <c r="BC152" s="5"/>
      <c r="BD152" s="5"/>
      <c r="BE152" s="1"/>
      <c r="BF152" s="1"/>
      <c r="BG152" s="1"/>
      <c r="BH152" s="1"/>
      <c r="BI152" s="1"/>
      <c r="BJ152" s="1"/>
      <c r="BL152" s="1"/>
      <c r="BN152" s="1"/>
      <c r="BO152" s="1"/>
      <c r="BP152" s="1"/>
      <c r="BQ152" s="1"/>
      <c r="BR152" s="1"/>
      <c r="BS152" s="1"/>
      <c r="BT152" s="1"/>
      <c r="BU152" s="1"/>
      <c r="BV152" s="1"/>
      <c r="BW152" s="1"/>
      <c r="BX152" s="1"/>
      <c r="BY152" s="1"/>
      <c r="BZ152" s="1"/>
      <c r="CA152" s="1"/>
      <c r="CB152" s="1"/>
      <c r="CC152" s="1"/>
      <c r="CD152" s="1"/>
      <c r="CE152" s="1"/>
      <c r="CF152" s="1"/>
      <c r="CG152" s="1"/>
      <c r="CH152" s="1"/>
    </row>
    <row r="153" spans="1:86" ht="9.9" customHeight="1">
      <c r="B153" s="1"/>
      <c r="C153" s="1"/>
      <c r="D153" s="1"/>
      <c r="E153" s="1"/>
      <c r="F153" s="1"/>
      <c r="G153" s="5"/>
      <c r="H153" s="5"/>
      <c r="I153" s="5"/>
      <c r="J153" s="5"/>
      <c r="K153" s="5"/>
      <c r="L153" s="5"/>
      <c r="M153" s="5"/>
      <c r="N153" s="5"/>
      <c r="O153" s="5"/>
      <c r="P153" s="1"/>
      <c r="Q153" s="1"/>
      <c r="R153" s="1"/>
      <c r="S153" s="1"/>
      <c r="T153" s="1"/>
      <c r="U153" s="1"/>
      <c r="V153" s="1"/>
      <c r="X153" s="1"/>
      <c r="Y153" s="1"/>
      <c r="Z153" s="1"/>
      <c r="AA153" s="1"/>
      <c r="AB153" s="1"/>
      <c r="AC153" s="1"/>
      <c r="AD153" s="1"/>
      <c r="AE153" s="1"/>
      <c r="AF153" s="1"/>
      <c r="AH153" s="1"/>
      <c r="AI153" s="1"/>
      <c r="AJ153" s="1"/>
      <c r="AK153" s="1"/>
      <c r="AL153" s="1"/>
      <c r="AM153" s="1"/>
      <c r="AN153" s="1"/>
      <c r="AO153" s="1"/>
      <c r="AP153" s="1"/>
      <c r="AR153" s="1"/>
      <c r="AS153" s="1"/>
      <c r="AT153" s="5"/>
      <c r="AU153" s="5"/>
      <c r="AV153" s="5"/>
      <c r="AW153" s="5"/>
      <c r="AX153" s="5"/>
      <c r="AY153" s="5"/>
      <c r="AZ153" s="573" t="s">
        <v>1017</v>
      </c>
      <c r="BA153" s="574"/>
      <c r="BB153" s="574"/>
      <c r="BC153" s="574"/>
      <c r="BD153" s="574"/>
      <c r="BE153" s="574"/>
      <c r="BF153" s="574"/>
      <c r="BG153" s="574"/>
      <c r="BH153" s="574"/>
      <c r="BI153" s="574"/>
      <c r="BJ153" s="575"/>
      <c r="BL153" s="1"/>
      <c r="BN153" s="1"/>
      <c r="BO153" s="1"/>
      <c r="BP153" s="1"/>
      <c r="BQ153" s="1"/>
      <c r="BR153" s="1"/>
      <c r="BS153" s="1"/>
      <c r="BT153" s="1"/>
      <c r="BU153" s="1"/>
      <c r="BV153" s="1"/>
      <c r="BW153" s="1"/>
      <c r="BX153" s="1"/>
      <c r="BY153" s="1"/>
      <c r="BZ153" s="1"/>
      <c r="CA153" s="1"/>
      <c r="CB153" s="1"/>
      <c r="CC153" s="1"/>
      <c r="CD153" s="1"/>
      <c r="CE153" s="1"/>
      <c r="CF153" s="1"/>
      <c r="CG153" s="1"/>
      <c r="CH153" s="1"/>
    </row>
    <row r="154" spans="1:86" ht="9.9" customHeight="1">
      <c r="B154" s="1"/>
      <c r="C154" s="1"/>
      <c r="D154" s="1"/>
      <c r="E154" s="1"/>
      <c r="F154" s="1"/>
      <c r="G154" s="5"/>
      <c r="H154" s="5"/>
      <c r="I154" s="5"/>
      <c r="J154" s="5"/>
      <c r="K154" s="5"/>
      <c r="L154" s="5"/>
      <c r="M154" s="5"/>
      <c r="O154" s="5"/>
      <c r="P154" s="5"/>
      <c r="Q154" s="5"/>
      <c r="R154" s="5"/>
      <c r="S154" s="580" t="s">
        <v>27</v>
      </c>
      <c r="T154" s="580"/>
      <c r="U154" s="580"/>
      <c r="V154" s="580"/>
      <c r="W154" s="580"/>
      <c r="X154" s="580"/>
      <c r="Y154" s="580"/>
      <c r="Z154" s="580"/>
      <c r="AA154" s="580"/>
      <c r="AB154" s="580"/>
      <c r="AC154" s="580"/>
      <c r="AD154" s="580"/>
      <c r="AE154" s="580"/>
      <c r="AF154" s="580"/>
      <c r="AG154" s="580"/>
      <c r="AH154" s="580"/>
      <c r="AI154" s="580"/>
      <c r="AJ154" s="580"/>
      <c r="AK154" s="580"/>
      <c r="AL154" s="580"/>
      <c r="AM154" s="580"/>
      <c r="AN154" s="580"/>
      <c r="AO154" s="580"/>
      <c r="AP154" s="580"/>
      <c r="AQ154" s="580"/>
      <c r="AR154" s="580"/>
      <c r="AS154" s="580"/>
      <c r="AT154" s="5"/>
      <c r="AU154" s="5"/>
      <c r="AV154" s="5"/>
      <c r="AW154" s="5"/>
      <c r="AX154" s="5"/>
      <c r="AY154" s="5"/>
      <c r="AZ154" s="576"/>
      <c r="BA154" s="577"/>
      <c r="BB154" s="577"/>
      <c r="BC154" s="577"/>
      <c r="BD154" s="577"/>
      <c r="BE154" s="577"/>
      <c r="BF154" s="577"/>
      <c r="BG154" s="577"/>
      <c r="BH154" s="577"/>
      <c r="BI154" s="577"/>
      <c r="BJ154" s="578"/>
      <c r="BL154" s="1"/>
      <c r="BN154" s="1"/>
      <c r="BO154" s="1"/>
      <c r="BP154" s="1"/>
      <c r="BQ154" s="1"/>
      <c r="BR154" s="1"/>
      <c r="BS154" s="1"/>
      <c r="BT154" s="1"/>
      <c r="BU154" s="1"/>
      <c r="BV154" s="1"/>
      <c r="BW154" s="1"/>
      <c r="BX154" s="1"/>
      <c r="BY154" s="1"/>
      <c r="BZ154" s="1"/>
      <c r="CA154" s="1"/>
      <c r="CB154" s="1"/>
      <c r="CC154" s="1"/>
      <c r="CD154" s="1"/>
      <c r="CE154" s="1"/>
      <c r="CF154" s="1"/>
      <c r="CG154" s="1"/>
      <c r="CH154" s="1"/>
    </row>
    <row r="155" spans="1:86" ht="9.9" customHeight="1">
      <c r="B155" s="1"/>
      <c r="C155" s="1"/>
      <c r="D155" s="1"/>
      <c r="E155" s="1"/>
      <c r="F155" s="1"/>
      <c r="G155" s="1"/>
      <c r="H155" s="1"/>
      <c r="I155" s="1"/>
      <c r="J155" s="1"/>
      <c r="K155" s="1"/>
      <c r="L155" s="1"/>
      <c r="N155" s="5"/>
      <c r="O155" s="5"/>
      <c r="P155" s="5"/>
      <c r="Q155" s="5"/>
      <c r="R155" s="5"/>
      <c r="S155" s="580"/>
      <c r="T155" s="580"/>
      <c r="U155" s="580"/>
      <c r="V155" s="580"/>
      <c r="W155" s="580"/>
      <c r="X155" s="580"/>
      <c r="Y155" s="580"/>
      <c r="Z155" s="580"/>
      <c r="AA155" s="580"/>
      <c r="AB155" s="580"/>
      <c r="AC155" s="580"/>
      <c r="AD155" s="580"/>
      <c r="AE155" s="580"/>
      <c r="AF155" s="580"/>
      <c r="AG155" s="580"/>
      <c r="AH155" s="580"/>
      <c r="AI155" s="580"/>
      <c r="AJ155" s="580"/>
      <c r="AK155" s="580"/>
      <c r="AL155" s="580"/>
      <c r="AM155" s="580"/>
      <c r="AN155" s="580"/>
      <c r="AO155" s="580"/>
      <c r="AP155" s="580"/>
      <c r="AQ155" s="580"/>
      <c r="AR155" s="580"/>
      <c r="AS155" s="580"/>
      <c r="AT155" s="1"/>
      <c r="AU155" s="1"/>
      <c r="AV155" s="1"/>
      <c r="AW155" s="1"/>
      <c r="AX155" s="1"/>
      <c r="AY155" s="1"/>
      <c r="AZ155" s="1"/>
      <c r="BB155" s="1"/>
      <c r="BC155" s="1"/>
      <c r="BD155" s="1"/>
      <c r="BE155" s="1"/>
      <c r="BF155" s="1"/>
      <c r="BG155" s="1"/>
      <c r="BH155" s="1"/>
      <c r="BI155" s="1"/>
      <c r="BJ155" s="1"/>
      <c r="BL155" s="1"/>
      <c r="BN155" s="1"/>
      <c r="BO155" s="1"/>
      <c r="BP155" s="1"/>
      <c r="BQ155" s="1"/>
      <c r="BR155" s="1"/>
      <c r="BS155" s="1"/>
      <c r="BT155" s="1"/>
      <c r="BU155" s="1"/>
      <c r="BV155" s="1"/>
      <c r="BW155" s="1"/>
      <c r="BX155" s="1"/>
      <c r="BY155" s="1"/>
      <c r="BZ155" s="1"/>
      <c r="CA155" s="1"/>
      <c r="CB155" s="1"/>
      <c r="CC155" s="1"/>
      <c r="CD155" s="1"/>
      <c r="CE155" s="1"/>
      <c r="CF155" s="1"/>
      <c r="CG155" s="1"/>
      <c r="CH155" s="1"/>
    </row>
    <row r="156" spans="1:86" ht="9.9" customHeight="1">
      <c r="B156" s="1"/>
      <c r="C156" s="581" t="s">
        <v>41</v>
      </c>
      <c r="D156" s="582"/>
      <c r="E156" s="582"/>
      <c r="F156" s="582"/>
      <c r="G156" s="582"/>
      <c r="H156" s="582"/>
      <c r="I156" s="582"/>
      <c r="J156" s="582"/>
      <c r="K156" s="583"/>
      <c r="L156" s="1"/>
      <c r="S156" s="580" t="s">
        <v>28</v>
      </c>
      <c r="T156" s="580"/>
      <c r="U156" s="580"/>
      <c r="V156" s="580"/>
      <c r="W156" s="580"/>
      <c r="X156" s="580"/>
      <c r="Y156" s="580"/>
      <c r="Z156" s="580"/>
      <c r="AA156" s="580"/>
      <c r="AB156" s="580"/>
      <c r="AC156" s="580"/>
      <c r="AD156" s="580"/>
      <c r="AE156" s="580"/>
      <c r="AF156" s="580"/>
      <c r="AG156" s="580"/>
      <c r="AH156" s="580"/>
      <c r="AI156" s="580"/>
      <c r="AJ156" s="580"/>
      <c r="AK156" s="580"/>
      <c r="AL156" s="580"/>
      <c r="AM156" s="580"/>
      <c r="AN156" s="580"/>
      <c r="AO156" s="580"/>
      <c r="AP156" s="580"/>
      <c r="AQ156" s="580"/>
      <c r="AR156" s="580"/>
      <c r="AS156" s="580"/>
      <c r="AT156" s="1"/>
      <c r="AU156" s="1"/>
      <c r="AV156" s="1"/>
      <c r="AW156" s="1"/>
      <c r="AX156" s="1"/>
      <c r="BA156"/>
      <c r="BB156" s="1"/>
      <c r="BE156" s="640" t="s">
        <v>52</v>
      </c>
      <c r="BF156" s="641"/>
      <c r="BG156" s="641"/>
      <c r="BH156" s="641"/>
      <c r="BI156" s="642"/>
      <c r="BJ156" s="102"/>
      <c r="BL156" s="1"/>
      <c r="BN156" s="1"/>
      <c r="BO156" s="1"/>
      <c r="BP156" s="1"/>
      <c r="BQ156" s="1"/>
      <c r="BR156" s="1"/>
      <c r="BS156" s="1"/>
      <c r="BT156" s="1"/>
      <c r="BU156" s="1"/>
      <c r="BV156" s="1"/>
      <c r="BW156" s="1"/>
      <c r="BX156" s="1"/>
      <c r="BY156" s="1"/>
      <c r="BZ156" s="1"/>
      <c r="CA156" s="1"/>
      <c r="CB156" s="1"/>
      <c r="CC156" s="1"/>
      <c r="CD156" s="1"/>
      <c r="CE156" s="1"/>
      <c r="CF156" s="1"/>
      <c r="CG156" s="1"/>
      <c r="CH156" s="1"/>
    </row>
    <row r="157" spans="1:86" ht="9.9" customHeight="1">
      <c r="B157" s="1"/>
      <c r="C157" s="584"/>
      <c r="D157" s="585"/>
      <c r="E157" s="585"/>
      <c r="F157" s="585"/>
      <c r="G157" s="585"/>
      <c r="H157" s="585"/>
      <c r="I157" s="585"/>
      <c r="J157" s="585"/>
      <c r="K157" s="586"/>
      <c r="L157" s="1"/>
      <c r="S157" s="580"/>
      <c r="T157" s="580"/>
      <c r="U157" s="580"/>
      <c r="V157" s="580"/>
      <c r="W157" s="580"/>
      <c r="X157" s="580"/>
      <c r="Y157" s="580"/>
      <c r="Z157" s="580"/>
      <c r="AA157" s="580"/>
      <c r="AB157" s="580"/>
      <c r="AC157" s="580"/>
      <c r="AD157" s="580"/>
      <c r="AE157" s="580"/>
      <c r="AF157" s="580"/>
      <c r="AG157" s="580"/>
      <c r="AH157" s="580"/>
      <c r="AI157" s="580"/>
      <c r="AJ157" s="580"/>
      <c r="AK157" s="580"/>
      <c r="AL157" s="580"/>
      <c r="AM157" s="580"/>
      <c r="AN157" s="580"/>
      <c r="AO157" s="580"/>
      <c r="AP157" s="580"/>
      <c r="AQ157" s="580"/>
      <c r="AR157" s="580"/>
      <c r="AS157" s="580"/>
      <c r="AT157" s="1"/>
      <c r="AU157" s="1"/>
      <c r="AV157" s="1"/>
      <c r="AW157" s="1"/>
      <c r="AX157" s="1"/>
      <c r="BA157"/>
      <c r="BB157" s="1"/>
      <c r="BE157" s="643"/>
      <c r="BF157" s="644"/>
      <c r="BG157" s="644"/>
      <c r="BH157" s="644"/>
      <c r="BI157" s="645"/>
      <c r="BJ157" s="102"/>
      <c r="BL157" s="1"/>
      <c r="BN157" s="1"/>
      <c r="BO157" s="1"/>
      <c r="BP157" s="1"/>
      <c r="BQ157" s="1"/>
      <c r="BR157" s="1"/>
      <c r="BS157" s="1"/>
      <c r="BT157" s="1"/>
      <c r="BU157" s="1"/>
      <c r="BV157" s="1"/>
      <c r="BW157" s="1"/>
      <c r="BX157" s="1"/>
      <c r="BY157" s="1"/>
      <c r="BZ157" s="1"/>
      <c r="CA157" s="1"/>
      <c r="CB157" s="1"/>
      <c r="CC157" s="1"/>
      <c r="CD157" s="1"/>
      <c r="CE157" s="1"/>
      <c r="CF157" s="1"/>
      <c r="CG157" s="1"/>
      <c r="CH157" s="1"/>
    </row>
    <row r="158" spans="1:86" ht="9.9" customHeight="1">
      <c r="B158" s="1"/>
      <c r="C158" s="5"/>
      <c r="D158" s="5"/>
      <c r="E158" s="5"/>
      <c r="F158" s="5"/>
      <c r="G158" s="5"/>
      <c r="H158" s="5"/>
      <c r="I158" s="5"/>
      <c r="J158" s="1"/>
      <c r="K158" s="1"/>
      <c r="L158" s="1"/>
      <c r="N158" s="1"/>
      <c r="O158" s="1"/>
      <c r="P158" s="1"/>
      <c r="Q158" s="1"/>
      <c r="R158" s="1"/>
      <c r="U158" s="1"/>
      <c r="W158"/>
      <c r="AE158" s="1"/>
      <c r="AG158"/>
      <c r="AH158" s="1"/>
      <c r="AI158" s="1"/>
      <c r="AJ158" s="1"/>
      <c r="AK158" s="1"/>
      <c r="AL158" s="1"/>
      <c r="AM158" s="1"/>
      <c r="AN158" s="1"/>
      <c r="AO158" s="1"/>
      <c r="AP158" s="1"/>
      <c r="AR158" s="1"/>
      <c r="AS158" s="1"/>
      <c r="AT158" s="1"/>
      <c r="AU158" s="1"/>
      <c r="AV158" s="1"/>
      <c r="AW158" s="1"/>
      <c r="AX158" s="1"/>
      <c r="AY158" s="1"/>
      <c r="AZ158" s="1"/>
      <c r="BB158" s="1"/>
      <c r="BC158" s="1"/>
      <c r="BD158" s="1"/>
      <c r="BE158" s="1"/>
      <c r="BF158" s="1"/>
      <c r="BG158" s="1"/>
      <c r="BH158" s="1"/>
      <c r="BI158" s="1"/>
      <c r="BJ158" s="1"/>
      <c r="BL158" s="1"/>
      <c r="BN158" s="1"/>
      <c r="BO158" s="1"/>
      <c r="BP158" s="1"/>
      <c r="BQ158" s="1"/>
      <c r="BR158" s="1"/>
      <c r="BS158" s="1"/>
      <c r="BT158" s="1"/>
      <c r="BU158" s="1"/>
      <c r="BV158" s="1"/>
      <c r="BW158" s="1"/>
      <c r="BX158" s="1"/>
      <c r="BY158" s="1"/>
      <c r="BZ158" s="1"/>
      <c r="CA158" s="1"/>
      <c r="CB158" s="1"/>
      <c r="CC158" s="1"/>
      <c r="CD158" s="1"/>
      <c r="CE158" s="1"/>
      <c r="CF158" s="1"/>
      <c r="CG158" s="1"/>
      <c r="CH158" s="1"/>
    </row>
    <row r="159" spans="1:86" s="9" customFormat="1" ht="9.9" customHeight="1">
      <c r="B159" s="8"/>
      <c r="C159" s="587" t="s">
        <v>23</v>
      </c>
      <c r="D159" s="522"/>
      <c r="E159" s="522"/>
      <c r="F159" s="522"/>
      <c r="G159" s="522"/>
      <c r="H159" s="522"/>
      <c r="I159" s="522"/>
      <c r="J159" s="522"/>
      <c r="K159" s="522"/>
      <c r="L159" s="522"/>
      <c r="M159" s="29"/>
      <c r="N159" s="30" t="s">
        <v>54</v>
      </c>
      <c r="O159" s="12"/>
      <c r="P159" s="13"/>
      <c r="Q159" s="97"/>
      <c r="R159" s="98" t="s">
        <v>46</v>
      </c>
      <c r="S159" s="14"/>
      <c r="T159" s="13"/>
      <c r="U159" s="97"/>
      <c r="V159" s="98" t="s">
        <v>47</v>
      </c>
      <c r="W159" s="14"/>
      <c r="X159" s="13"/>
      <c r="Y159" s="33"/>
      <c r="Z159" s="99" t="s">
        <v>48</v>
      </c>
      <c r="AA159" s="101"/>
      <c r="AB159" s="28"/>
      <c r="AC159" s="28"/>
      <c r="AE159" s="8"/>
      <c r="AH159" s="8"/>
      <c r="AI159" s="8"/>
      <c r="AJ159" s="8"/>
      <c r="AK159" s="8"/>
      <c r="AL159" s="8"/>
      <c r="AM159" s="8"/>
      <c r="AN159" s="8"/>
      <c r="AO159" s="8"/>
      <c r="AP159" s="8"/>
      <c r="AQ159" s="8"/>
      <c r="AR159" s="8"/>
      <c r="AS159" s="8"/>
      <c r="AT159" s="8"/>
      <c r="AU159" s="8"/>
      <c r="AV159" s="8"/>
      <c r="AX159" s="123"/>
      <c r="AY159" s="124"/>
      <c r="AZ159" s="124"/>
      <c r="BA159" s="124"/>
      <c r="BB159" s="124"/>
      <c r="BC159" s="124"/>
      <c r="BD159" s="124"/>
      <c r="BE159" s="124"/>
      <c r="BF159" s="124"/>
      <c r="BG159" s="124"/>
      <c r="BH159" s="124"/>
      <c r="BI159" s="125"/>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row>
    <row r="160" spans="1:86" s="9" customFormat="1" ht="9.9" customHeight="1">
      <c r="B160" s="8"/>
      <c r="C160" s="563"/>
      <c r="D160" s="523"/>
      <c r="E160" s="523"/>
      <c r="F160" s="523"/>
      <c r="G160" s="523"/>
      <c r="H160" s="523"/>
      <c r="I160" s="523"/>
      <c r="J160" s="523"/>
      <c r="K160" s="523"/>
      <c r="L160" s="523"/>
      <c r="M160" s="543" t="str">
        <f>$M$10</f>
        <v>R</v>
      </c>
      <c r="N160" s="588"/>
      <c r="O160" s="543" t="str">
        <f ca="1">$O$10</f>
        <v>0</v>
      </c>
      <c r="P160" s="501"/>
      <c r="Q160" s="500" t="str">
        <f ca="1">$Q$10</f>
        <v>7</v>
      </c>
      <c r="R160" s="501"/>
      <c r="S160" s="500" t="str">
        <f ca="1">$S$10</f>
        <v>0</v>
      </c>
      <c r="T160" s="501"/>
      <c r="U160" s="500" t="str">
        <f ca="1">$U$10</f>
        <v>5</v>
      </c>
      <c r="V160" s="501"/>
      <c r="W160" s="500" t="str">
        <f ca="1">$W$10</f>
        <v>0</v>
      </c>
      <c r="X160" s="501"/>
      <c r="Y160" s="500" t="str">
        <f ca="1">$Y$10</f>
        <v>1</v>
      </c>
      <c r="Z160" s="588"/>
      <c r="AA160" s="101"/>
      <c r="AB160" s="101"/>
      <c r="AC160" s="101"/>
      <c r="AD160" s="8"/>
      <c r="AE160" s="8"/>
      <c r="AF160" s="8"/>
      <c r="AG160" s="8"/>
      <c r="AH160" s="8"/>
      <c r="AI160" s="8"/>
      <c r="AJ160" s="8"/>
      <c r="AK160" s="8"/>
      <c r="AL160" s="8"/>
      <c r="AM160" s="8"/>
      <c r="AN160" s="8"/>
      <c r="AO160" s="8"/>
      <c r="AP160" s="8"/>
      <c r="AQ160" s="8"/>
      <c r="AR160" s="8"/>
      <c r="AS160" s="8"/>
      <c r="AT160" s="8"/>
      <c r="AU160" s="8"/>
      <c r="AV160" s="8"/>
      <c r="AX160" s="126"/>
      <c r="AY160" s="127"/>
      <c r="AZ160" s="127"/>
      <c r="BA160" s="127"/>
      <c r="BB160" s="127"/>
      <c r="BC160" s="127"/>
      <c r="BD160" s="127"/>
      <c r="BE160" s="127"/>
      <c r="BF160" s="127"/>
      <c r="BG160" s="127"/>
      <c r="BH160" s="127"/>
      <c r="BI160" s="12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row>
    <row r="161" spans="2:72" s="8" customFormat="1" ht="9.9" customHeight="1">
      <c r="C161" s="564"/>
      <c r="D161" s="524"/>
      <c r="E161" s="524"/>
      <c r="F161" s="524"/>
      <c r="G161" s="524"/>
      <c r="H161" s="524"/>
      <c r="I161" s="524"/>
      <c r="J161" s="524"/>
      <c r="K161" s="524"/>
      <c r="L161" s="524"/>
      <c r="M161" s="544"/>
      <c r="N161" s="589"/>
      <c r="O161" s="544"/>
      <c r="P161" s="515"/>
      <c r="Q161" s="514"/>
      <c r="R161" s="515"/>
      <c r="S161" s="514"/>
      <c r="T161" s="515"/>
      <c r="U161" s="514"/>
      <c r="V161" s="515"/>
      <c r="W161" s="514"/>
      <c r="X161" s="515"/>
      <c r="Y161" s="514"/>
      <c r="Z161" s="589"/>
      <c r="AA161" s="101"/>
      <c r="AB161" s="101"/>
      <c r="AC161" s="101"/>
      <c r="AX161" s="126"/>
      <c r="AY161" s="127"/>
      <c r="AZ161" s="127"/>
      <c r="BA161" s="127"/>
      <c r="BB161" s="127"/>
      <c r="BC161" s="127"/>
      <c r="BD161" s="127"/>
      <c r="BE161" s="127"/>
      <c r="BF161" s="127"/>
      <c r="BG161" s="127"/>
      <c r="BH161" s="127"/>
      <c r="BI161" s="128"/>
    </row>
    <row r="162" spans="2:72" s="9" customFormat="1" ht="9.9" customHeight="1">
      <c r="B162" s="8"/>
      <c r="K162" s="8"/>
      <c r="U162" s="8"/>
      <c r="AD162" s="8"/>
      <c r="AE162" s="8"/>
      <c r="AF162" s="8"/>
      <c r="AG162" s="8"/>
      <c r="AH162" s="8"/>
      <c r="AI162" s="8"/>
      <c r="AJ162" s="8"/>
      <c r="AK162" s="8"/>
      <c r="AL162" s="8"/>
      <c r="AM162" s="8"/>
      <c r="AN162" s="8"/>
      <c r="AO162" s="8"/>
      <c r="AP162" s="8"/>
      <c r="AQ162" s="8"/>
      <c r="AR162" s="8"/>
      <c r="AS162" s="8"/>
      <c r="AT162" s="8"/>
      <c r="AU162" s="8"/>
      <c r="AV162" s="8"/>
      <c r="AX162" s="126"/>
      <c r="AY162" s="127"/>
      <c r="AZ162" s="127"/>
      <c r="BA162" s="127"/>
      <c r="BB162" s="127"/>
      <c r="BC162" s="127"/>
      <c r="BD162" s="127"/>
      <c r="BE162" s="127"/>
      <c r="BF162" s="127"/>
      <c r="BG162" s="127"/>
      <c r="BH162" s="127"/>
      <c r="BI162" s="128"/>
      <c r="BJ162" s="8"/>
      <c r="BK162" s="8"/>
      <c r="BL162" s="8"/>
      <c r="BM162" s="8"/>
      <c r="BN162" s="8"/>
      <c r="BO162" s="8"/>
    </row>
    <row r="163" spans="2:72" s="9" customFormat="1" ht="9.9" customHeight="1">
      <c r="B163" s="8"/>
      <c r="C163" s="117"/>
      <c r="D163" s="117"/>
      <c r="E163" s="117"/>
      <c r="F163" s="117"/>
      <c r="G163" s="117"/>
      <c r="H163" s="117"/>
      <c r="I163" s="117"/>
      <c r="J163" s="117"/>
      <c r="K163" s="8"/>
      <c r="O163" s="11"/>
      <c r="P163" s="11"/>
      <c r="Q163" s="11"/>
      <c r="R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X163" s="126"/>
      <c r="AY163" s="127"/>
      <c r="AZ163" s="127"/>
      <c r="BA163" s="127"/>
      <c r="BB163" s="127"/>
      <c r="BC163" s="127"/>
      <c r="BD163" s="127"/>
      <c r="BE163" s="127"/>
      <c r="BF163" s="127"/>
      <c r="BG163" s="127"/>
      <c r="BH163" s="127"/>
      <c r="BI163" s="128"/>
      <c r="BJ163" s="8"/>
      <c r="BK163" s="8"/>
      <c r="BL163" s="8"/>
      <c r="BM163" s="8"/>
      <c r="BN163" s="8"/>
      <c r="BO163" s="8"/>
    </row>
    <row r="164" spans="2:72" s="9" customFormat="1" ht="9.9" customHeight="1">
      <c r="B164" s="8"/>
      <c r="C164" s="117"/>
      <c r="D164" s="117"/>
      <c r="E164" s="117"/>
      <c r="F164" s="117"/>
      <c r="G164" s="117"/>
      <c r="H164" s="117"/>
      <c r="I164" s="117"/>
      <c r="J164" s="117"/>
      <c r="K164" s="8"/>
      <c r="L164" s="8"/>
      <c r="M164" s="8"/>
      <c r="N164" s="11"/>
      <c r="O164" s="11"/>
      <c r="P164" s="11"/>
      <c r="Q164" s="11"/>
      <c r="R164" s="11"/>
      <c r="T164" s="11"/>
      <c r="U164" s="11"/>
      <c r="V164" s="11"/>
      <c r="W164" s="520" t="s">
        <v>55</v>
      </c>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11"/>
      <c r="AU164" s="11"/>
      <c r="AV164" s="11"/>
      <c r="AX164" s="126"/>
      <c r="AY164" s="127"/>
      <c r="AZ164" s="127"/>
      <c r="BA164" s="127"/>
      <c r="BB164" s="127"/>
      <c r="BC164" s="127"/>
      <c r="BD164" s="127"/>
      <c r="BE164" s="127"/>
      <c r="BF164" s="127"/>
      <c r="BG164" s="127"/>
      <c r="BH164" s="127"/>
      <c r="BI164" s="128"/>
      <c r="BJ164" s="8"/>
      <c r="BK164" s="8"/>
      <c r="BL164" s="8"/>
      <c r="BM164" s="8"/>
      <c r="BN164" s="8"/>
      <c r="BO164" s="8"/>
    </row>
    <row r="165" spans="2:72" s="9" customFormat="1" ht="9.9" customHeight="1">
      <c r="B165" s="8"/>
      <c r="C165" s="104"/>
      <c r="D165" s="104"/>
      <c r="E165" s="104"/>
      <c r="F165" s="104"/>
      <c r="G165" s="104"/>
      <c r="H165" s="104"/>
      <c r="I165" s="104"/>
      <c r="J165" s="104"/>
      <c r="K165" s="8"/>
      <c r="L165" s="8"/>
      <c r="N165" s="11"/>
      <c r="O165" s="11"/>
      <c r="P165" s="11"/>
      <c r="Q165" s="11"/>
      <c r="R165" s="11"/>
      <c r="S165" s="11"/>
      <c r="T165" s="11"/>
      <c r="U165" s="11"/>
      <c r="V165" s="11"/>
      <c r="W165" s="520"/>
      <c r="X165" s="520"/>
      <c r="Y165" s="520"/>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11"/>
      <c r="AU165" s="11"/>
      <c r="AV165" s="11"/>
      <c r="AX165" s="126"/>
      <c r="AY165" s="127"/>
      <c r="AZ165" s="127"/>
      <c r="BA165" s="127"/>
      <c r="BB165" s="127"/>
      <c r="BC165" s="127"/>
      <c r="BD165" s="127"/>
      <c r="BE165" s="127"/>
      <c r="BF165" s="127"/>
      <c r="BG165" s="127"/>
      <c r="BH165" s="127"/>
      <c r="BI165" s="128"/>
      <c r="BJ165" s="8"/>
      <c r="BK165" s="8"/>
      <c r="BL165" s="8"/>
      <c r="BM165" s="8"/>
      <c r="BN165" s="8"/>
      <c r="BO165" s="8"/>
    </row>
    <row r="166" spans="2:72" s="9" customFormat="1" ht="9.9" customHeight="1">
      <c r="B166" s="8"/>
      <c r="C166" s="104"/>
      <c r="D166" s="104"/>
      <c r="E166" s="104"/>
      <c r="F166" s="104"/>
      <c r="G166" s="104"/>
      <c r="H166" s="104"/>
      <c r="I166" s="104"/>
      <c r="J166" s="104"/>
      <c r="K166" s="8"/>
      <c r="L166" s="8"/>
      <c r="S166" s="11"/>
      <c r="T166" s="11"/>
      <c r="U166" s="11"/>
      <c r="V166" s="11"/>
      <c r="W166" s="520"/>
      <c r="X166" s="520"/>
      <c r="Y166" s="520"/>
      <c r="Z166" s="520"/>
      <c r="AA166" s="520"/>
      <c r="AB166" s="520"/>
      <c r="AC166" s="520"/>
      <c r="AD166" s="520"/>
      <c r="AE166" s="520"/>
      <c r="AF166" s="520"/>
      <c r="AG166" s="520"/>
      <c r="AH166" s="520"/>
      <c r="AI166" s="520"/>
      <c r="AJ166" s="520"/>
      <c r="AK166" s="520"/>
      <c r="AL166" s="520"/>
      <c r="AM166" s="520"/>
      <c r="AN166" s="520"/>
      <c r="AO166" s="520"/>
      <c r="AP166" s="520"/>
      <c r="AQ166" s="520"/>
      <c r="AR166" s="520"/>
      <c r="AS166" s="520"/>
      <c r="AX166" s="129"/>
      <c r="AY166" s="130"/>
      <c r="AZ166" s="130"/>
      <c r="BA166" s="130"/>
      <c r="BB166" s="130"/>
      <c r="BC166" s="130"/>
      <c r="BD166" s="130"/>
      <c r="BE166" s="130"/>
      <c r="BF166" s="130"/>
      <c r="BG166" s="130"/>
      <c r="BH166" s="130"/>
      <c r="BI166" s="131"/>
      <c r="BL166" s="8"/>
      <c r="BM166" s="8"/>
      <c r="BN166" s="8"/>
      <c r="BO166" s="8"/>
    </row>
    <row r="167" spans="2:72" s="9" customFormat="1" ht="9.9" customHeight="1">
      <c r="B167" s="8"/>
      <c r="C167" s="104"/>
      <c r="D167" s="104"/>
      <c r="E167" s="104"/>
      <c r="F167" s="104"/>
      <c r="G167" s="104"/>
      <c r="H167" s="104"/>
      <c r="I167" s="104"/>
      <c r="J167" s="104"/>
      <c r="K167" s="8"/>
      <c r="L167" s="8"/>
      <c r="U167" s="8"/>
      <c r="V167" s="8"/>
      <c r="W167" s="8"/>
      <c r="X167" s="11"/>
      <c r="Y167" s="11"/>
      <c r="Z167" s="11"/>
      <c r="AA167" s="11"/>
      <c r="AB167" s="11"/>
      <c r="AC167" s="11"/>
      <c r="AD167" s="11"/>
      <c r="AE167" s="11"/>
      <c r="AF167" s="11"/>
      <c r="AG167" s="11"/>
      <c r="AH167" s="11"/>
      <c r="AI167" s="11"/>
      <c r="AJ167" s="11"/>
      <c r="AK167" s="11"/>
      <c r="AL167" s="8"/>
      <c r="AO167" s="8"/>
      <c r="AX167" s="694" t="s">
        <v>56</v>
      </c>
      <c r="AY167" s="694"/>
      <c r="AZ167" s="694"/>
      <c r="BA167" s="694"/>
      <c r="BB167" s="694"/>
      <c r="BC167" s="694"/>
      <c r="BD167" s="694"/>
      <c r="BE167" s="694"/>
      <c r="BF167" s="694"/>
      <c r="BG167" s="694"/>
      <c r="BH167" s="694"/>
      <c r="BI167" s="694"/>
      <c r="BL167" s="8"/>
      <c r="BM167" s="8"/>
      <c r="BN167" s="8"/>
      <c r="BO167" s="8"/>
    </row>
    <row r="168" spans="2:72" s="9" customFormat="1" ht="9.9" customHeight="1">
      <c r="B168" s="8"/>
      <c r="C168" s="104"/>
      <c r="D168" s="104"/>
      <c r="E168" s="104"/>
      <c r="F168" s="104"/>
      <c r="G168" s="104"/>
      <c r="H168" s="104"/>
      <c r="I168" s="104"/>
      <c r="J168" s="104"/>
      <c r="K168" s="8"/>
      <c r="L168" s="8"/>
      <c r="N168" s="698" t="s">
        <v>62</v>
      </c>
      <c r="O168" s="698"/>
      <c r="P168" s="698"/>
      <c r="Q168" s="698"/>
      <c r="R168" s="698"/>
      <c r="S168" s="698"/>
      <c r="T168" s="698"/>
      <c r="U168" s="698"/>
      <c r="V168" s="698"/>
      <c r="W168" s="698"/>
      <c r="X168" s="698"/>
      <c r="Y168" s="698"/>
      <c r="Z168" s="698"/>
      <c r="AA168" s="698"/>
      <c r="AB168" s="698"/>
      <c r="AC168" s="698"/>
      <c r="AD168" s="698"/>
      <c r="AE168" s="698"/>
      <c r="AF168" s="698"/>
      <c r="AG168" s="698"/>
      <c r="AH168" s="698"/>
      <c r="AI168" s="698"/>
      <c r="AJ168" s="698"/>
      <c r="AK168" s="698"/>
      <c r="AL168" s="698"/>
      <c r="AM168" s="698"/>
      <c r="AN168" s="698"/>
      <c r="AO168" s="698"/>
      <c r="AP168" s="698"/>
      <c r="AQ168" s="698"/>
      <c r="AX168" s="35"/>
      <c r="BB168" s="8"/>
      <c r="BL168" s="8"/>
      <c r="BM168" s="8"/>
      <c r="BN168" s="8"/>
      <c r="BO168" s="8"/>
    </row>
    <row r="169" spans="2:72" ht="9.9" customHeight="1">
      <c r="B169" s="1"/>
      <c r="K169" s="1"/>
      <c r="L169" s="1"/>
      <c r="M169"/>
      <c r="N169" s="699"/>
      <c r="O169" s="699"/>
      <c r="P169" s="699"/>
      <c r="Q169" s="699"/>
      <c r="R169" s="699"/>
      <c r="S169" s="699"/>
      <c r="T169" s="699"/>
      <c r="U169" s="699"/>
      <c r="V169" s="699"/>
      <c r="W169" s="699"/>
      <c r="X169" s="699"/>
      <c r="Y169" s="699"/>
      <c r="Z169" s="699"/>
      <c r="AA169" s="699"/>
      <c r="AB169" s="699"/>
      <c r="AC169" s="699"/>
      <c r="AD169" s="699"/>
      <c r="AE169" s="699"/>
      <c r="AF169" s="699"/>
      <c r="AG169" s="699"/>
      <c r="AH169" s="699"/>
      <c r="AI169" s="699"/>
      <c r="AJ169" s="699"/>
      <c r="AK169" s="699"/>
      <c r="AL169" s="699"/>
      <c r="AM169" s="699"/>
      <c r="AN169" s="699"/>
      <c r="AO169" s="699"/>
      <c r="AP169" s="699"/>
      <c r="AQ169" s="699"/>
      <c r="BA169"/>
      <c r="BB169" s="1"/>
      <c r="BK169"/>
      <c r="BL169" s="1"/>
      <c r="BN169" s="1"/>
      <c r="BO169" s="1"/>
    </row>
    <row r="170" spans="2:72" s="9" customFormat="1" ht="9.9" customHeight="1">
      <c r="B170" s="8"/>
      <c r="C170" s="565" t="s">
        <v>1023</v>
      </c>
      <c r="D170" s="566"/>
      <c r="E170" s="566"/>
      <c r="F170" s="566"/>
      <c r="G170" s="566"/>
      <c r="H170" s="566"/>
      <c r="I170" s="566"/>
      <c r="J170" s="566"/>
      <c r="K170" s="566"/>
      <c r="L170" s="567"/>
      <c r="M170" s="495" t="s">
        <v>29</v>
      </c>
      <c r="N170" s="496"/>
      <c r="O170" s="496"/>
      <c r="P170" s="496"/>
      <c r="Q170" s="496"/>
      <c r="R170" s="496"/>
      <c r="S170" s="496"/>
      <c r="T170" s="496"/>
      <c r="U170" s="496"/>
      <c r="V170" s="496"/>
      <c r="W170" s="496"/>
      <c r="X170" s="496"/>
      <c r="Y170" s="496"/>
      <c r="Z170" s="496"/>
      <c r="AA170" s="496"/>
      <c r="AB170" s="496"/>
      <c r="AC170" s="496"/>
      <c r="AD170" s="496"/>
      <c r="AE170" s="496"/>
      <c r="AF170" s="496"/>
      <c r="AG170" s="496"/>
      <c r="AH170" s="496"/>
      <c r="AI170" s="496"/>
      <c r="AJ170" s="496"/>
      <c r="AK170" s="496"/>
      <c r="AL170" s="496"/>
      <c r="AM170" s="496"/>
      <c r="AN170" s="496"/>
      <c r="AO170" s="496"/>
      <c r="AP170" s="496"/>
      <c r="AQ170" s="496"/>
      <c r="AR170" s="496"/>
      <c r="AS170" s="496"/>
      <c r="AT170" s="496"/>
      <c r="AU170" s="496"/>
      <c r="AV170" s="497"/>
      <c r="AW170" s="495" t="s">
        <v>1013</v>
      </c>
      <c r="AX170" s="496"/>
      <c r="AY170" s="496"/>
      <c r="AZ170" s="496"/>
      <c r="BA170" s="496"/>
      <c r="BB170" s="496"/>
      <c r="BC170" s="496"/>
      <c r="BD170" s="496"/>
      <c r="BE170" s="496"/>
      <c r="BF170" s="496"/>
      <c r="BG170" s="496"/>
      <c r="BH170" s="496"/>
      <c r="BI170" s="497"/>
      <c r="BJ170" s="8"/>
      <c r="BK170" s="8"/>
      <c r="BL170" s="8"/>
      <c r="BM170" s="8"/>
      <c r="BN170" s="8"/>
      <c r="BO170" s="8"/>
      <c r="BP170" s="8"/>
      <c r="BQ170" s="8"/>
      <c r="BR170" s="8"/>
      <c r="BS170" s="8"/>
      <c r="BT170" s="8"/>
    </row>
    <row r="171" spans="2:72" s="8" customFormat="1" ht="9.9" customHeight="1">
      <c r="C171" s="660" t="str">
        <f>$C$21</f>
        <v/>
      </c>
      <c r="D171" s="499"/>
      <c r="E171" s="498" t="str">
        <f>$E$21</f>
        <v/>
      </c>
      <c r="F171" s="499"/>
      <c r="G171" s="498" t="str">
        <f>$G$21</f>
        <v/>
      </c>
      <c r="H171" s="499"/>
      <c r="I171" s="498" t="str">
        <f>$I$21</f>
        <v/>
      </c>
      <c r="J171" s="499"/>
      <c r="K171" s="498" t="str">
        <f>$K$21</f>
        <v/>
      </c>
      <c r="L171" s="610"/>
      <c r="M171" s="677" t="str">
        <f>$M$21</f>
        <v/>
      </c>
      <c r="N171" s="678"/>
      <c r="O171" s="678"/>
      <c r="P171" s="678"/>
      <c r="Q171" s="678"/>
      <c r="R171" s="678"/>
      <c r="S171" s="678"/>
      <c r="T171" s="678"/>
      <c r="U171" s="678"/>
      <c r="V171" s="678"/>
      <c r="W171" s="678"/>
      <c r="X171" s="678"/>
      <c r="Y171" s="678"/>
      <c r="Z171" s="678"/>
      <c r="AA171" s="678"/>
      <c r="AB171" s="678"/>
      <c r="AC171" s="678"/>
      <c r="AD171" s="678"/>
      <c r="AE171" s="678"/>
      <c r="AF171" s="678"/>
      <c r="AG171" s="678"/>
      <c r="AH171" s="678"/>
      <c r="AI171" s="678"/>
      <c r="AJ171" s="678"/>
      <c r="AK171" s="678"/>
      <c r="AL171" s="678"/>
      <c r="AM171" s="678"/>
      <c r="AN171" s="678"/>
      <c r="AO171" s="678"/>
      <c r="AP171" s="678"/>
      <c r="AQ171" s="678"/>
      <c r="AR171" s="678"/>
      <c r="AS171" s="678"/>
      <c r="AT171" s="678"/>
      <c r="AU171" s="678"/>
      <c r="AV171" s="679"/>
      <c r="AW171" s="710" t="str">
        <f>$AW$21</f>
        <v/>
      </c>
      <c r="AX171" s="678"/>
      <c r="AY171" s="678"/>
      <c r="AZ171" s="678"/>
      <c r="BA171" s="678"/>
      <c r="BB171" s="678"/>
      <c r="BC171" s="678"/>
      <c r="BD171" s="678"/>
      <c r="BE171" s="678"/>
      <c r="BF171" s="678"/>
      <c r="BG171" s="678"/>
      <c r="BH171" s="678"/>
      <c r="BI171" s="679"/>
    </row>
    <row r="172" spans="2:72" s="9" customFormat="1" ht="9.9" customHeight="1">
      <c r="B172" s="8"/>
      <c r="C172" s="543"/>
      <c r="D172" s="501"/>
      <c r="E172" s="500"/>
      <c r="F172" s="501"/>
      <c r="G172" s="500"/>
      <c r="H172" s="501"/>
      <c r="I172" s="500"/>
      <c r="J172" s="501"/>
      <c r="K172" s="500"/>
      <c r="L172" s="588"/>
      <c r="M172" s="505"/>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c r="AU172" s="506"/>
      <c r="AV172" s="507"/>
      <c r="AW172" s="505"/>
      <c r="AX172" s="506"/>
      <c r="AY172" s="506"/>
      <c r="AZ172" s="506"/>
      <c r="BA172" s="506"/>
      <c r="BB172" s="506"/>
      <c r="BC172" s="506"/>
      <c r="BD172" s="506"/>
      <c r="BE172" s="506"/>
      <c r="BF172" s="506"/>
      <c r="BG172" s="506"/>
      <c r="BH172" s="506"/>
      <c r="BI172" s="507"/>
      <c r="BJ172" s="8"/>
      <c r="BK172" s="8"/>
      <c r="BL172" s="8"/>
      <c r="BM172" s="8"/>
      <c r="BN172" s="8"/>
      <c r="BO172" s="8"/>
      <c r="BP172" s="8"/>
      <c r="BQ172" s="8"/>
      <c r="BR172" s="8"/>
      <c r="BS172" s="8"/>
      <c r="BT172" s="8"/>
    </row>
    <row r="173" spans="2:72" s="9" customFormat="1" ht="9.9" customHeight="1">
      <c r="B173" s="8"/>
      <c r="C173" s="565" t="s">
        <v>1024</v>
      </c>
      <c r="D173" s="566"/>
      <c r="E173" s="566"/>
      <c r="F173" s="566"/>
      <c r="G173" s="566"/>
      <c r="H173" s="566"/>
      <c r="I173" s="566"/>
      <c r="J173" s="566"/>
      <c r="K173" s="566"/>
      <c r="L173" s="566"/>
      <c r="M173" s="566"/>
      <c r="N173" s="567"/>
      <c r="O173" s="495" t="s">
        <v>1038</v>
      </c>
      <c r="P173" s="496"/>
      <c r="Q173" s="496"/>
      <c r="R173" s="496"/>
      <c r="S173" s="496"/>
      <c r="T173" s="496"/>
      <c r="U173" s="496"/>
      <c r="V173" s="496"/>
      <c r="W173" s="496"/>
      <c r="X173" s="496"/>
      <c r="Y173" s="496"/>
      <c r="Z173" s="496"/>
      <c r="AA173" s="496"/>
      <c r="AB173" s="496"/>
      <c r="AC173" s="496"/>
      <c r="AD173" s="496"/>
      <c r="AE173" s="496"/>
      <c r="AF173" s="496"/>
      <c r="AG173" s="496"/>
      <c r="AH173" s="496"/>
      <c r="AI173" s="496"/>
      <c r="AJ173" s="496"/>
      <c r="AK173" s="496"/>
      <c r="AL173" s="496"/>
      <c r="AM173" s="496"/>
      <c r="AN173" s="496"/>
      <c r="AO173" s="496"/>
      <c r="AP173" s="496"/>
      <c r="AQ173" s="496"/>
      <c r="AR173" s="496"/>
      <c r="AS173" s="496"/>
      <c r="AT173" s="496"/>
      <c r="AU173" s="496"/>
      <c r="AV173" s="497"/>
      <c r="AW173" s="495" t="s">
        <v>1013</v>
      </c>
      <c r="AX173" s="496"/>
      <c r="AY173" s="496"/>
      <c r="AZ173" s="496"/>
      <c r="BA173" s="496"/>
      <c r="BB173" s="496"/>
      <c r="BC173" s="496"/>
      <c r="BD173" s="496"/>
      <c r="BE173" s="496"/>
      <c r="BF173" s="496"/>
      <c r="BG173" s="496"/>
      <c r="BH173" s="496"/>
      <c r="BI173" s="497"/>
      <c r="BJ173" s="8"/>
      <c r="BK173" s="8"/>
      <c r="BL173" s="8"/>
      <c r="BM173" s="8"/>
      <c r="BN173" s="8"/>
      <c r="BO173" s="8"/>
      <c r="BP173" s="8"/>
      <c r="BQ173" s="8"/>
      <c r="BR173" s="8"/>
      <c r="BS173" s="8"/>
      <c r="BT173" s="8"/>
    </row>
    <row r="174" spans="2:72" s="9" customFormat="1" ht="9.9" customHeight="1">
      <c r="B174" s="8"/>
      <c r="C174" s="660" t="str">
        <f>$C$24</f>
        <v/>
      </c>
      <c r="D174" s="499"/>
      <c r="E174" s="498" t="str">
        <f>$E$24</f>
        <v/>
      </c>
      <c r="F174" s="499"/>
      <c r="G174" s="498" t="str">
        <f>$G$24</f>
        <v/>
      </c>
      <c r="H174" s="499"/>
      <c r="I174" s="498" t="str">
        <f>$I$24</f>
        <v/>
      </c>
      <c r="J174" s="499"/>
      <c r="K174" s="498" t="str">
        <f>$K$24</f>
        <v/>
      </c>
      <c r="L174" s="499"/>
      <c r="M174" s="498" t="str">
        <f>$M$24</f>
        <v/>
      </c>
      <c r="N174" s="610"/>
      <c r="O174" s="508" t="s">
        <v>1020</v>
      </c>
      <c r="P174" s="509"/>
      <c r="Q174" s="711" t="str">
        <f>$Q$24</f>
        <v/>
      </c>
      <c r="R174" s="510"/>
      <c r="S174" s="510"/>
      <c r="T174" s="118" t="s">
        <v>1021</v>
      </c>
      <c r="U174" s="711" t="str">
        <f>$U$24</f>
        <v/>
      </c>
      <c r="V174" s="510"/>
      <c r="W174" s="510"/>
      <c r="X174" s="510"/>
      <c r="Y174" s="120"/>
      <c r="Z174" s="511" t="str">
        <f>$Z$24</f>
        <v/>
      </c>
      <c r="AA174" s="511"/>
      <c r="AB174" s="511"/>
      <c r="AC174" s="511"/>
      <c r="AD174" s="512" t="str">
        <f>$AD$24</f>
        <v/>
      </c>
      <c r="AE174" s="512"/>
      <c r="AF174" s="512"/>
      <c r="AG174" s="512"/>
      <c r="AH174" s="512"/>
      <c r="AI174" s="512"/>
      <c r="AJ174" s="512"/>
      <c r="AK174" s="512"/>
      <c r="AL174" s="512"/>
      <c r="AM174" s="512"/>
      <c r="AN174" s="512"/>
      <c r="AO174" s="512"/>
      <c r="AP174" s="512"/>
      <c r="AQ174" s="512"/>
      <c r="AR174" s="512"/>
      <c r="AS174" s="512"/>
      <c r="AT174" s="512"/>
      <c r="AU174" s="512"/>
      <c r="AV174" s="513"/>
      <c r="AW174" s="710" t="str">
        <f>$AW$24</f>
        <v/>
      </c>
      <c r="AX174" s="678"/>
      <c r="AY174" s="678"/>
      <c r="AZ174" s="678"/>
      <c r="BA174" s="678"/>
      <c r="BB174" s="678"/>
      <c r="BC174" s="678"/>
      <c r="BD174" s="678"/>
      <c r="BE174" s="678"/>
      <c r="BF174" s="678"/>
      <c r="BG174" s="678"/>
      <c r="BH174" s="678"/>
      <c r="BI174" s="679"/>
      <c r="BJ174" s="8"/>
      <c r="BK174" s="8"/>
      <c r="BL174" s="8"/>
      <c r="BM174" s="8"/>
      <c r="BN174" s="8"/>
      <c r="BO174" s="8"/>
      <c r="BP174" s="8"/>
      <c r="BQ174" s="8"/>
      <c r="BR174" s="8"/>
      <c r="BS174" s="8"/>
      <c r="BT174" s="8"/>
    </row>
    <row r="175" spans="2:72" s="9" customFormat="1" ht="9.9" customHeight="1">
      <c r="B175" s="8"/>
      <c r="C175" s="543"/>
      <c r="D175" s="501"/>
      <c r="E175" s="500"/>
      <c r="F175" s="501"/>
      <c r="G175" s="500"/>
      <c r="H175" s="501"/>
      <c r="I175" s="500"/>
      <c r="J175" s="501"/>
      <c r="K175" s="500"/>
      <c r="L175" s="501"/>
      <c r="M175" s="500"/>
      <c r="N175" s="588"/>
      <c r="O175" s="502" t="str">
        <f>$O$25</f>
        <v/>
      </c>
      <c r="P175" s="503"/>
      <c r="Q175" s="503"/>
      <c r="R175" s="503"/>
      <c r="S175" s="503"/>
      <c r="T175" s="503"/>
      <c r="U175" s="503"/>
      <c r="V175" s="503"/>
      <c r="W175" s="503"/>
      <c r="X175" s="503"/>
      <c r="Y175" s="503"/>
      <c r="Z175" s="503"/>
      <c r="AA175" s="503"/>
      <c r="AB175" s="503"/>
      <c r="AC175" s="503"/>
      <c r="AD175" s="503"/>
      <c r="AE175" s="503"/>
      <c r="AF175" s="503"/>
      <c r="AG175" s="503"/>
      <c r="AH175" s="503"/>
      <c r="AI175" s="503"/>
      <c r="AJ175" s="503"/>
      <c r="AK175" s="503"/>
      <c r="AL175" s="503"/>
      <c r="AM175" s="503"/>
      <c r="AN175" s="503"/>
      <c r="AO175" s="503"/>
      <c r="AP175" s="503"/>
      <c r="AQ175" s="503"/>
      <c r="AR175" s="503"/>
      <c r="AS175" s="503"/>
      <c r="AT175" s="503"/>
      <c r="AU175" s="503"/>
      <c r="AV175" s="504"/>
      <c r="AW175" s="749"/>
      <c r="AX175" s="503"/>
      <c r="AY175" s="503"/>
      <c r="AZ175" s="503"/>
      <c r="BA175" s="503"/>
      <c r="BB175" s="503"/>
      <c r="BC175" s="503"/>
      <c r="BD175" s="503"/>
      <c r="BE175" s="503"/>
      <c r="BF175" s="503"/>
      <c r="BG175" s="503"/>
      <c r="BH175" s="503"/>
      <c r="BI175" s="504"/>
      <c r="BJ175" s="8"/>
      <c r="BK175" s="8"/>
      <c r="BL175" s="8"/>
      <c r="BM175" s="8"/>
      <c r="BN175" s="8"/>
      <c r="BO175" s="8"/>
      <c r="BP175" s="8"/>
      <c r="BQ175" s="8"/>
      <c r="BR175" s="8"/>
      <c r="BS175" s="8"/>
      <c r="BT175" s="8"/>
    </row>
    <row r="176" spans="2:72" s="9" customFormat="1" ht="9.9" customHeight="1">
      <c r="B176" s="8"/>
      <c r="C176" s="544"/>
      <c r="D176" s="515"/>
      <c r="E176" s="514"/>
      <c r="F176" s="515"/>
      <c r="G176" s="514"/>
      <c r="H176" s="515"/>
      <c r="I176" s="514"/>
      <c r="J176" s="515"/>
      <c r="K176" s="514"/>
      <c r="L176" s="515"/>
      <c r="M176" s="514"/>
      <c r="N176" s="589"/>
      <c r="O176" s="505"/>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c r="AU176" s="506"/>
      <c r="AV176" s="507"/>
      <c r="AW176" s="505"/>
      <c r="AX176" s="506"/>
      <c r="AY176" s="506"/>
      <c r="AZ176" s="506"/>
      <c r="BA176" s="506"/>
      <c r="BB176" s="506"/>
      <c r="BC176" s="506"/>
      <c r="BD176" s="506"/>
      <c r="BE176" s="506"/>
      <c r="BF176" s="506"/>
      <c r="BG176" s="506"/>
      <c r="BH176" s="506"/>
      <c r="BI176" s="507"/>
      <c r="BJ176" s="8"/>
      <c r="BK176" s="8"/>
      <c r="BL176" s="8"/>
      <c r="BM176" s="8"/>
      <c r="BN176" s="8"/>
      <c r="BO176" s="8"/>
      <c r="BP176" s="8"/>
      <c r="BQ176" s="8"/>
      <c r="BR176" s="8"/>
      <c r="BS176" s="8"/>
      <c r="BT176" s="8"/>
    </row>
    <row r="177" spans="2:72" s="9" customFormat="1" ht="9.9" customHeight="1" thickBot="1">
      <c r="B177" s="8"/>
      <c r="C177" s="495" t="s">
        <v>1018</v>
      </c>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6"/>
      <c r="Z177" s="496"/>
      <c r="AA177" s="496"/>
      <c r="AB177" s="496"/>
      <c r="AC177" s="496"/>
      <c r="AD177" s="496"/>
      <c r="AE177" s="496"/>
      <c r="AF177" s="496"/>
      <c r="AG177" s="496"/>
      <c r="AH177" s="496"/>
      <c r="AI177" s="496"/>
      <c r="AJ177" s="496"/>
      <c r="AK177" s="496"/>
      <c r="AL177" s="496"/>
      <c r="AM177" s="496"/>
      <c r="AN177" s="496"/>
      <c r="AO177" s="496"/>
      <c r="AP177" s="496"/>
      <c r="AQ177" s="496"/>
      <c r="AR177" s="496"/>
      <c r="AS177" s="496"/>
      <c r="AT177" s="496"/>
      <c r="AU177" s="496"/>
      <c r="AV177" s="496"/>
      <c r="AW177" s="496"/>
      <c r="AX177" s="496"/>
      <c r="AY177" s="496"/>
      <c r="AZ177" s="496"/>
      <c r="BA177" s="496"/>
      <c r="BB177" s="497"/>
      <c r="BC177" s="695" t="s">
        <v>17</v>
      </c>
      <c r="BD177" s="696"/>
      <c r="BE177" s="696"/>
      <c r="BF177" s="696"/>
      <c r="BG177" s="696"/>
      <c r="BH177" s="696"/>
      <c r="BI177" s="697"/>
      <c r="BJ177" s="8"/>
      <c r="BK177" s="8"/>
      <c r="BL177" s="8"/>
      <c r="BM177" s="8"/>
      <c r="BN177" s="8"/>
      <c r="BO177" s="8"/>
      <c r="BP177" s="8"/>
      <c r="BQ177" s="8"/>
      <c r="BR177" s="8"/>
      <c r="BS177" s="8"/>
      <c r="BT177" s="8"/>
    </row>
    <row r="178" spans="2:72" s="9" customFormat="1" ht="9.9" customHeight="1" thickTop="1">
      <c r="B178" s="8"/>
      <c r="C178" s="706" t="str">
        <f>$C$28</f>
        <v/>
      </c>
      <c r="D178" s="572"/>
      <c r="E178" s="498" t="str">
        <f>$E$28</f>
        <v/>
      </c>
      <c r="F178" s="499"/>
      <c r="G178" s="498" t="str">
        <f>$G$28</f>
        <v/>
      </c>
      <c r="H178" s="499"/>
      <c r="I178" s="526" t="str">
        <f>$I$28</f>
        <v/>
      </c>
      <c r="J178" s="499"/>
      <c r="K178" s="498" t="str">
        <f>$K$28</f>
        <v/>
      </c>
      <c r="L178" s="499"/>
      <c r="M178" s="498" t="str">
        <f>$M$28</f>
        <v/>
      </c>
      <c r="N178" s="499"/>
      <c r="O178" s="498" t="str">
        <f>$O$28</f>
        <v/>
      </c>
      <c r="P178" s="499"/>
      <c r="Q178" s="498" t="str">
        <f>$Q$28</f>
        <v/>
      </c>
      <c r="R178" s="499"/>
      <c r="S178" s="498" t="str">
        <f>$S$28</f>
        <v/>
      </c>
      <c r="T178" s="499"/>
      <c r="U178" s="498" t="str">
        <f>$U$28</f>
        <v/>
      </c>
      <c r="V178" s="499"/>
      <c r="W178" s="498" t="str">
        <f>$W$28</f>
        <v/>
      </c>
      <c r="X178" s="499"/>
      <c r="Y178" s="498" t="str">
        <f>$Y$28</f>
        <v/>
      </c>
      <c r="Z178" s="499"/>
      <c r="AA178" s="498" t="str">
        <f>$AA$28</f>
        <v/>
      </c>
      <c r="AB178" s="499"/>
      <c r="AC178" s="498" t="str">
        <f>$AC$28</f>
        <v/>
      </c>
      <c r="AD178" s="499"/>
      <c r="AE178" s="498" t="str">
        <f>$AE$28</f>
        <v/>
      </c>
      <c r="AF178" s="499"/>
      <c r="AG178" s="498" t="str">
        <f>$AG$28</f>
        <v/>
      </c>
      <c r="AH178" s="499"/>
      <c r="AI178" s="498" t="str">
        <f>$AI$28</f>
        <v/>
      </c>
      <c r="AJ178" s="499"/>
      <c r="AK178" s="498" t="str">
        <f>$AK$28</f>
        <v/>
      </c>
      <c r="AL178" s="499"/>
      <c r="AM178" s="498" t="str">
        <f>$AM$28</f>
        <v/>
      </c>
      <c r="AN178" s="499"/>
      <c r="AO178" s="498" t="str">
        <f>$AO$28</f>
        <v/>
      </c>
      <c r="AP178" s="499"/>
      <c r="AQ178" s="498" t="str">
        <f>$AQ$28</f>
        <v/>
      </c>
      <c r="AR178" s="499"/>
      <c r="AS178" s="498" t="str">
        <f>$AS$28</f>
        <v/>
      </c>
      <c r="AT178" s="526"/>
      <c r="AU178" s="498" t="str">
        <f>$AU$28</f>
        <v/>
      </c>
      <c r="AV178" s="499"/>
      <c r="AW178" s="498" t="str">
        <f>$AW$28</f>
        <v/>
      </c>
      <c r="AX178" s="499"/>
      <c r="AY178" s="526" t="str">
        <f>$AY$28</f>
        <v/>
      </c>
      <c r="AZ178" s="499"/>
      <c r="BA178" s="498" t="str">
        <f>$BA$28</f>
        <v/>
      </c>
      <c r="BB178" s="526"/>
      <c r="BC178" s="138"/>
      <c r="BD178" s="139"/>
      <c r="BE178" s="139"/>
      <c r="BF178" s="139"/>
      <c r="BG178" s="139"/>
      <c r="BH178" s="139"/>
      <c r="BI178" s="140"/>
      <c r="BJ178" s="8"/>
      <c r="BK178" s="8"/>
      <c r="BL178" s="8"/>
      <c r="BM178" s="8"/>
      <c r="BN178" s="8"/>
      <c r="BO178" s="8"/>
      <c r="BP178" s="8"/>
      <c r="BQ178" s="8"/>
      <c r="BR178" s="8"/>
      <c r="BS178" s="8"/>
      <c r="BT178" s="8"/>
    </row>
    <row r="179" spans="2:72" s="9" customFormat="1" ht="9.9" customHeight="1">
      <c r="B179" s="8"/>
      <c r="C179" s="706"/>
      <c r="D179" s="572"/>
      <c r="E179" s="514"/>
      <c r="F179" s="515"/>
      <c r="G179" s="514"/>
      <c r="H179" s="515"/>
      <c r="I179" s="528"/>
      <c r="J179" s="515"/>
      <c r="K179" s="514"/>
      <c r="L179" s="515"/>
      <c r="M179" s="514"/>
      <c r="N179" s="515"/>
      <c r="O179" s="514"/>
      <c r="P179" s="515"/>
      <c r="Q179" s="514"/>
      <c r="R179" s="515"/>
      <c r="S179" s="514"/>
      <c r="T179" s="515"/>
      <c r="U179" s="514"/>
      <c r="V179" s="515"/>
      <c r="W179" s="514"/>
      <c r="X179" s="515"/>
      <c r="Y179" s="514"/>
      <c r="Z179" s="515"/>
      <c r="AA179" s="514"/>
      <c r="AB179" s="515"/>
      <c r="AC179" s="514"/>
      <c r="AD179" s="515"/>
      <c r="AE179" s="514"/>
      <c r="AF179" s="515"/>
      <c r="AG179" s="514"/>
      <c r="AH179" s="515"/>
      <c r="AI179" s="514"/>
      <c r="AJ179" s="515"/>
      <c r="AK179" s="514"/>
      <c r="AL179" s="515"/>
      <c r="AM179" s="514"/>
      <c r="AN179" s="515"/>
      <c r="AO179" s="514"/>
      <c r="AP179" s="515"/>
      <c r="AQ179" s="514"/>
      <c r="AR179" s="515"/>
      <c r="AS179" s="514"/>
      <c r="AT179" s="528"/>
      <c r="AU179" s="514"/>
      <c r="AV179" s="515"/>
      <c r="AW179" s="514"/>
      <c r="AX179" s="515"/>
      <c r="AY179" s="528"/>
      <c r="AZ179" s="515"/>
      <c r="BA179" s="514"/>
      <c r="BB179" s="528"/>
      <c r="BC179" s="141"/>
      <c r="BD179" s="122"/>
      <c r="BE179" s="122"/>
      <c r="BF179" s="122"/>
      <c r="BG179" s="122"/>
      <c r="BH179" s="122"/>
      <c r="BI179" s="142"/>
      <c r="BJ179" s="8"/>
      <c r="BK179" s="8"/>
      <c r="BL179" s="8"/>
      <c r="BM179" s="8"/>
      <c r="BN179" s="8"/>
      <c r="BO179" s="8"/>
      <c r="BP179" s="8"/>
      <c r="BQ179" s="8"/>
      <c r="BR179" s="8"/>
      <c r="BS179" s="8"/>
      <c r="BT179" s="8"/>
    </row>
    <row r="180" spans="2:72" s="9" customFormat="1" ht="9.9" customHeight="1">
      <c r="B180" s="8"/>
      <c r="C180" s="750" t="str">
        <f>$C$122</f>
        <v/>
      </c>
      <c r="D180" s="751"/>
      <c r="E180" s="751"/>
      <c r="F180" s="751"/>
      <c r="G180" s="751"/>
      <c r="H180" s="751"/>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2"/>
      <c r="AK180" s="752"/>
      <c r="AL180" s="752"/>
      <c r="AM180" s="752"/>
      <c r="AN180" s="752"/>
      <c r="AO180" s="752"/>
      <c r="AP180" s="752"/>
      <c r="AQ180" s="752"/>
      <c r="AR180" s="752"/>
      <c r="AS180" s="752"/>
      <c r="AT180" s="752"/>
      <c r="AU180" s="752"/>
      <c r="AV180" s="752"/>
      <c r="AW180" s="752"/>
      <c r="AX180" s="522" t="s">
        <v>59</v>
      </c>
      <c r="AY180" s="525" t="str">
        <f>$AY$30</f>
        <v/>
      </c>
      <c r="AZ180" s="526"/>
      <c r="BA180" s="526"/>
      <c r="BB180" s="522" t="s">
        <v>58</v>
      </c>
      <c r="BC180" s="141"/>
      <c r="BD180" s="122"/>
      <c r="BE180" s="122"/>
      <c r="BF180" s="122"/>
      <c r="BG180" s="122"/>
      <c r="BH180" s="122"/>
      <c r="BI180" s="142"/>
      <c r="BJ180" s="8"/>
      <c r="BK180" s="8"/>
      <c r="BL180" s="8"/>
      <c r="BM180" s="8"/>
      <c r="BN180" s="8"/>
      <c r="BO180" s="8"/>
      <c r="BP180" s="8"/>
      <c r="BQ180" s="8"/>
      <c r="BR180" s="8"/>
      <c r="BS180" s="8"/>
      <c r="BT180" s="8"/>
    </row>
    <row r="181" spans="2:72" s="8" customFormat="1" ht="9.9" customHeight="1">
      <c r="C181" s="753"/>
      <c r="D181" s="751"/>
      <c r="E181" s="751"/>
      <c r="F181" s="751"/>
      <c r="G181" s="751"/>
      <c r="H181" s="751"/>
      <c r="I181" s="751"/>
      <c r="J181" s="751"/>
      <c r="K181" s="751"/>
      <c r="L181" s="751"/>
      <c r="M181" s="751"/>
      <c r="N181" s="751"/>
      <c r="O181" s="751"/>
      <c r="P181" s="751"/>
      <c r="Q181" s="751"/>
      <c r="R181" s="751"/>
      <c r="S181" s="751"/>
      <c r="T181" s="751"/>
      <c r="U181" s="751"/>
      <c r="V181" s="751"/>
      <c r="W181" s="751"/>
      <c r="X181" s="751"/>
      <c r="Y181" s="751"/>
      <c r="Z181" s="751"/>
      <c r="AA181" s="751"/>
      <c r="AB181" s="751"/>
      <c r="AC181" s="751"/>
      <c r="AD181" s="751"/>
      <c r="AE181" s="751"/>
      <c r="AF181" s="751"/>
      <c r="AG181" s="751"/>
      <c r="AH181" s="751"/>
      <c r="AI181" s="751"/>
      <c r="AJ181" s="751"/>
      <c r="AK181" s="751"/>
      <c r="AL181" s="751"/>
      <c r="AM181" s="751"/>
      <c r="AN181" s="751"/>
      <c r="AO181" s="751"/>
      <c r="AP181" s="751"/>
      <c r="AQ181" s="751"/>
      <c r="AR181" s="751"/>
      <c r="AS181" s="751"/>
      <c r="AT181" s="751"/>
      <c r="AU181" s="751"/>
      <c r="AV181" s="751"/>
      <c r="AW181" s="751"/>
      <c r="AX181" s="523"/>
      <c r="AY181" s="527"/>
      <c r="AZ181" s="527"/>
      <c r="BA181" s="527"/>
      <c r="BB181" s="523"/>
      <c r="BC181" s="141"/>
      <c r="BD181" s="122"/>
      <c r="BE181" s="122"/>
      <c r="BF181" s="122"/>
      <c r="BG181" s="122"/>
      <c r="BH181" s="122"/>
      <c r="BI181" s="142"/>
    </row>
    <row r="182" spans="2:72" s="9" customFormat="1" ht="9.9" customHeight="1" thickBot="1">
      <c r="B182" s="8"/>
      <c r="C182" s="754"/>
      <c r="D182" s="755"/>
      <c r="E182" s="755"/>
      <c r="F182" s="755"/>
      <c r="G182" s="755"/>
      <c r="H182" s="755"/>
      <c r="I182" s="755"/>
      <c r="J182" s="755"/>
      <c r="K182" s="755"/>
      <c r="L182" s="755"/>
      <c r="M182" s="755"/>
      <c r="N182" s="755"/>
      <c r="O182" s="755"/>
      <c r="P182" s="755"/>
      <c r="Q182" s="755"/>
      <c r="R182" s="755"/>
      <c r="S182" s="755"/>
      <c r="T182" s="755"/>
      <c r="U182" s="755"/>
      <c r="V182" s="755"/>
      <c r="W182" s="755"/>
      <c r="X182" s="755"/>
      <c r="Y182" s="755"/>
      <c r="Z182" s="755"/>
      <c r="AA182" s="755"/>
      <c r="AB182" s="755"/>
      <c r="AC182" s="755"/>
      <c r="AD182" s="755"/>
      <c r="AE182" s="755"/>
      <c r="AF182" s="755"/>
      <c r="AG182" s="755"/>
      <c r="AH182" s="755"/>
      <c r="AI182" s="755"/>
      <c r="AJ182" s="755"/>
      <c r="AK182" s="755"/>
      <c r="AL182" s="755"/>
      <c r="AM182" s="755"/>
      <c r="AN182" s="755"/>
      <c r="AO182" s="755"/>
      <c r="AP182" s="755"/>
      <c r="AQ182" s="755"/>
      <c r="AR182" s="755"/>
      <c r="AS182" s="755"/>
      <c r="AT182" s="755"/>
      <c r="AU182" s="755"/>
      <c r="AV182" s="755"/>
      <c r="AW182" s="755"/>
      <c r="AX182" s="524"/>
      <c r="AY182" s="528"/>
      <c r="AZ182" s="528"/>
      <c r="BA182" s="528"/>
      <c r="BB182" s="524"/>
      <c r="BC182" s="143"/>
      <c r="BD182" s="144"/>
      <c r="BE182" s="144"/>
      <c r="BF182" s="144"/>
      <c r="BG182" s="144"/>
      <c r="BH182" s="144"/>
      <c r="BI182" s="145"/>
      <c r="BJ182" s="8"/>
      <c r="BK182" s="8"/>
      <c r="BL182" s="8"/>
      <c r="BM182" s="8"/>
      <c r="BN182" s="8"/>
      <c r="BO182" s="8"/>
      <c r="BP182" s="8"/>
      <c r="BQ182" s="8"/>
      <c r="BR182" s="8"/>
      <c r="BS182" s="8"/>
      <c r="BT182" s="8"/>
    </row>
    <row r="183" spans="2:72" s="9" customFormat="1" ht="9.9" customHeight="1" thickTop="1">
      <c r="B183" s="8"/>
      <c r="C183" s="565" t="s">
        <v>1025</v>
      </c>
      <c r="D183" s="566"/>
      <c r="E183" s="566"/>
      <c r="F183" s="566"/>
      <c r="G183" s="566"/>
      <c r="H183" s="566"/>
      <c r="I183" s="566"/>
      <c r="J183" s="566"/>
      <c r="K183" s="566"/>
      <c r="L183" s="566"/>
      <c r="M183" s="566"/>
      <c r="N183" s="566"/>
      <c r="O183" s="566"/>
      <c r="P183" s="567"/>
      <c r="Q183" s="8"/>
      <c r="R183" s="8"/>
      <c r="S183" s="8"/>
      <c r="T183" s="8"/>
      <c r="U183" s="8"/>
      <c r="V183" s="8"/>
      <c r="W183" s="8"/>
      <c r="X183" s="8"/>
      <c r="Y183" s="8"/>
      <c r="Z183" s="8"/>
      <c r="AA183" s="8"/>
      <c r="AB183" s="8"/>
      <c r="AC183" s="8"/>
      <c r="AD183" s="8"/>
      <c r="AE183" s="8"/>
      <c r="AF183" s="8"/>
      <c r="AG183" s="8"/>
      <c r="AH183" s="8"/>
      <c r="AI183" s="8"/>
      <c r="AJ183" s="8"/>
      <c r="AK183" s="8"/>
      <c r="AL183" s="756" t="s">
        <v>57</v>
      </c>
      <c r="AM183" s="756"/>
      <c r="AN183" s="756"/>
      <c r="AO183" s="756"/>
      <c r="AP183" s="756"/>
      <c r="AQ183" s="756"/>
      <c r="AR183" s="756"/>
      <c r="AS183" s="756"/>
      <c r="AT183" s="756"/>
      <c r="AU183" s="756"/>
      <c r="AV183" s="756"/>
      <c r="AW183" s="756"/>
      <c r="AX183" s="756"/>
      <c r="AY183" s="756"/>
      <c r="AZ183" s="756"/>
      <c r="BA183" s="756"/>
      <c r="BB183" s="756"/>
      <c r="BC183" s="521"/>
      <c r="BD183" s="521"/>
      <c r="BE183" s="521"/>
      <c r="BF183" s="521"/>
      <c r="BG183" s="521"/>
      <c r="BH183" s="8"/>
      <c r="BI183" s="8"/>
      <c r="BJ183" s="8"/>
      <c r="BK183" s="8"/>
      <c r="BL183" s="8"/>
    </row>
    <row r="184" spans="2:72" s="9" customFormat="1" ht="9.9" customHeight="1">
      <c r="B184" s="8"/>
      <c r="C184" s="38"/>
      <c r="D184" s="30" t="s">
        <v>61</v>
      </c>
      <c r="E184" s="14"/>
      <c r="F184" s="13"/>
      <c r="G184" s="538" t="s">
        <v>46</v>
      </c>
      <c r="H184" s="539"/>
      <c r="I184" s="14"/>
      <c r="J184" s="13"/>
      <c r="K184" s="538" t="s">
        <v>47</v>
      </c>
      <c r="L184" s="539"/>
      <c r="M184" s="14"/>
      <c r="N184" s="13"/>
      <c r="O184" s="538" t="s">
        <v>48</v>
      </c>
      <c r="P184" s="540"/>
      <c r="Q184" s="8"/>
      <c r="R184" s="8"/>
      <c r="S184" s="8"/>
      <c r="T184" s="15"/>
      <c r="U184" s="16"/>
      <c r="V184" s="16"/>
      <c r="W184" s="16"/>
      <c r="X184" s="16"/>
      <c r="Y184" s="16"/>
      <c r="Z184" s="16"/>
      <c r="AA184" s="16"/>
      <c r="AB184" s="16"/>
      <c r="AC184" s="16"/>
      <c r="AD184" s="16"/>
      <c r="AE184" s="16"/>
      <c r="AF184" s="16"/>
      <c r="AG184" s="16"/>
      <c r="AH184" s="16"/>
      <c r="AI184" s="16"/>
      <c r="AJ184" s="16"/>
      <c r="AK184" s="16"/>
      <c r="AL184" s="521"/>
      <c r="AM184" s="521"/>
      <c r="AN184" s="521"/>
      <c r="AO184" s="521"/>
      <c r="AP184" s="521"/>
      <c r="AQ184" s="521"/>
      <c r="AR184" s="521"/>
      <c r="AS184" s="521"/>
      <c r="AT184" s="521"/>
      <c r="AU184" s="521"/>
      <c r="AV184" s="521"/>
      <c r="AW184" s="521"/>
      <c r="AX184" s="521"/>
      <c r="AY184" s="521"/>
      <c r="AZ184" s="521"/>
      <c r="BA184" s="521"/>
      <c r="BB184" s="521"/>
      <c r="BC184" s="521"/>
      <c r="BD184" s="521"/>
      <c r="BE184" s="521"/>
      <c r="BF184" s="521"/>
      <c r="BG184" s="521"/>
      <c r="BH184" s="8"/>
      <c r="BI184" s="8"/>
      <c r="BJ184" s="8"/>
      <c r="BK184" s="8"/>
      <c r="BL184" s="8"/>
    </row>
    <row r="185" spans="2:72" s="9" customFormat="1" ht="9.9" customHeight="1">
      <c r="B185" s="8"/>
      <c r="C185" s="543" t="str">
        <f>$C$35</f>
        <v/>
      </c>
      <c r="D185" s="588"/>
      <c r="E185" s="543" t="str">
        <f>$E$35</f>
        <v/>
      </c>
      <c r="F185" s="501"/>
      <c r="G185" s="661" t="str">
        <f>$G$35</f>
        <v/>
      </c>
      <c r="H185" s="703"/>
      <c r="I185" s="500" t="str">
        <f>$I$35</f>
        <v/>
      </c>
      <c r="J185" s="501"/>
      <c r="K185" s="661" t="str">
        <f>$K$35</f>
        <v/>
      </c>
      <c r="L185" s="703"/>
      <c r="M185" s="500" t="str">
        <f>$M$35</f>
        <v/>
      </c>
      <c r="N185" s="501"/>
      <c r="O185" s="661" t="str">
        <f>$O$35</f>
        <v/>
      </c>
      <c r="P185" s="662"/>
      <c r="Q185" s="8"/>
      <c r="R185" s="8"/>
      <c r="S185" s="8"/>
      <c r="T185" s="15"/>
      <c r="U185" s="16"/>
      <c r="V185" s="16"/>
      <c r="W185" s="16"/>
      <c r="X185" s="16"/>
      <c r="Y185" s="16"/>
      <c r="Z185" s="16"/>
      <c r="AA185" s="16"/>
      <c r="AB185" s="16"/>
      <c r="AC185" s="16"/>
      <c r="AD185" s="16"/>
      <c r="AE185" s="16"/>
      <c r="AF185" s="16"/>
      <c r="AG185" s="16"/>
      <c r="AH185" s="16"/>
      <c r="AI185" s="16"/>
      <c r="AJ185" s="16"/>
      <c r="AK185" s="16"/>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8"/>
      <c r="BI185" s="8"/>
      <c r="BJ185" s="8"/>
      <c r="BK185" s="8"/>
      <c r="BL185" s="8"/>
    </row>
    <row r="186" spans="2:72" s="9" customFormat="1" ht="9.9" customHeight="1">
      <c r="B186" s="8"/>
      <c r="C186" s="544"/>
      <c r="D186" s="589"/>
      <c r="E186" s="544"/>
      <c r="F186" s="515"/>
      <c r="G186" s="663"/>
      <c r="H186" s="704"/>
      <c r="I186" s="514"/>
      <c r="J186" s="515"/>
      <c r="K186" s="663"/>
      <c r="L186" s="704"/>
      <c r="M186" s="514"/>
      <c r="N186" s="515"/>
      <c r="O186" s="663"/>
      <c r="P186" s="664"/>
      <c r="Q186" s="8"/>
      <c r="R186" s="8"/>
      <c r="S186" s="8"/>
      <c r="T186" s="15"/>
      <c r="U186" s="16"/>
      <c r="V186" s="16"/>
      <c r="W186" s="16"/>
      <c r="X186" s="16"/>
      <c r="Y186" s="16"/>
      <c r="Z186" s="16"/>
      <c r="AA186" s="16"/>
      <c r="AB186" s="16"/>
      <c r="AC186" s="16"/>
      <c r="AD186" s="16"/>
      <c r="AE186" s="16"/>
      <c r="AF186" s="16"/>
      <c r="AG186" s="16"/>
      <c r="AH186" s="16"/>
      <c r="AI186" s="16"/>
      <c r="AJ186" s="16"/>
      <c r="AK186" s="16"/>
      <c r="AL186" s="16"/>
      <c r="AM186" s="16"/>
      <c r="AN186" s="15"/>
      <c r="AO186" s="15"/>
      <c r="AP186" s="15"/>
      <c r="AQ186" s="36"/>
      <c r="AR186" s="36"/>
      <c r="AS186" s="36"/>
      <c r="AT186" s="36"/>
      <c r="AU186" s="36"/>
      <c r="AV186" s="36"/>
      <c r="AW186" s="36"/>
      <c r="AX186" s="36"/>
      <c r="AY186" s="36"/>
      <c r="AZ186" s="36"/>
      <c r="BA186" s="36"/>
      <c r="BB186" s="36"/>
      <c r="BC186" s="36"/>
      <c r="BD186" s="8"/>
      <c r="BE186" s="8"/>
      <c r="BF186" s="8"/>
      <c r="BG186" s="8"/>
      <c r="BH186" s="8"/>
      <c r="BI186" s="8"/>
      <c r="BJ186" s="8"/>
      <c r="BK186" s="8"/>
      <c r="BL186" s="8"/>
    </row>
    <row r="187" spans="2:72" s="9" customFormat="1" ht="9.9"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row>
    <row r="188" spans="2:72" s="9" customFormat="1" ht="9.9" customHeight="1">
      <c r="B188" s="8"/>
      <c r="C188" s="8"/>
      <c r="D188" s="693" t="s">
        <v>63</v>
      </c>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693"/>
      <c r="BC188" s="693"/>
      <c r="BD188" s="693"/>
      <c r="BE188" s="693"/>
      <c r="BF188" s="693"/>
      <c r="BG188" s="693"/>
      <c r="BH188" s="693"/>
      <c r="BI188" s="693"/>
      <c r="BJ188" s="100"/>
      <c r="BK188" s="100"/>
      <c r="BL188" s="8"/>
      <c r="BM188" s="8"/>
      <c r="BN188" s="8"/>
      <c r="BO188" s="8"/>
    </row>
    <row r="189" spans="2:72" s="9" customFormat="1" ht="9.9" customHeight="1">
      <c r="B189" s="8"/>
      <c r="C189" s="8"/>
      <c r="D189" s="693"/>
      <c r="E189" s="693"/>
      <c r="F189" s="693"/>
      <c r="G189" s="693"/>
      <c r="H189" s="693"/>
      <c r="I189" s="693"/>
      <c r="J189" s="693"/>
      <c r="K189" s="693"/>
      <c r="L189" s="693"/>
      <c r="M189" s="693"/>
      <c r="N189" s="693"/>
      <c r="O189" s="693"/>
      <c r="P189" s="693"/>
      <c r="Q189" s="693"/>
      <c r="R189" s="693"/>
      <c r="S189" s="693"/>
      <c r="T189" s="693"/>
      <c r="U189" s="693"/>
      <c r="V189" s="693"/>
      <c r="W189" s="693"/>
      <c r="X189" s="693"/>
      <c r="Y189" s="693"/>
      <c r="Z189" s="693"/>
      <c r="AA189" s="693"/>
      <c r="AB189" s="693"/>
      <c r="AC189" s="693"/>
      <c r="AD189" s="693"/>
      <c r="AE189" s="693"/>
      <c r="AF189" s="693"/>
      <c r="AG189" s="693"/>
      <c r="AH189" s="693"/>
      <c r="AI189" s="693"/>
      <c r="AJ189" s="693"/>
      <c r="AK189" s="693"/>
      <c r="AL189" s="693"/>
      <c r="AM189" s="693"/>
      <c r="AN189" s="693"/>
      <c r="AO189" s="693"/>
      <c r="AP189" s="693"/>
      <c r="AQ189" s="693"/>
      <c r="AR189" s="693"/>
      <c r="AS189" s="693"/>
      <c r="AT189" s="693"/>
      <c r="AU189" s="693"/>
      <c r="AV189" s="693"/>
      <c r="AW189" s="693"/>
      <c r="AX189" s="693"/>
      <c r="AY189" s="693"/>
      <c r="AZ189" s="693"/>
      <c r="BA189" s="693"/>
      <c r="BB189" s="693"/>
      <c r="BC189" s="693"/>
      <c r="BD189" s="693"/>
      <c r="BE189" s="693"/>
      <c r="BF189" s="693"/>
      <c r="BG189" s="693"/>
      <c r="BH189" s="693"/>
      <c r="BI189" s="693"/>
      <c r="BJ189" s="100"/>
      <c r="BK189" s="100"/>
      <c r="BL189" s="8"/>
      <c r="BM189" s="8"/>
      <c r="BN189" s="8"/>
      <c r="BO189" s="8"/>
    </row>
    <row r="190" spans="2:72" s="9" customFormat="1" ht="9.9" customHeight="1">
      <c r="B190" s="8"/>
      <c r="C190" s="8"/>
      <c r="D190" s="693"/>
      <c r="E190" s="693"/>
      <c r="F190" s="693"/>
      <c r="G190" s="693"/>
      <c r="H190" s="693"/>
      <c r="I190" s="693"/>
      <c r="J190" s="693"/>
      <c r="K190" s="693"/>
      <c r="L190" s="693"/>
      <c r="M190" s="693"/>
      <c r="N190" s="693"/>
      <c r="O190" s="693"/>
      <c r="P190" s="693"/>
      <c r="Q190" s="693"/>
      <c r="R190" s="693"/>
      <c r="S190" s="693"/>
      <c r="T190" s="693"/>
      <c r="U190" s="693"/>
      <c r="V190" s="693"/>
      <c r="W190" s="693"/>
      <c r="X190" s="693"/>
      <c r="Y190" s="693"/>
      <c r="Z190" s="693"/>
      <c r="AA190" s="693"/>
      <c r="AB190" s="693"/>
      <c r="AC190" s="693"/>
      <c r="AD190" s="693"/>
      <c r="AE190" s="693"/>
      <c r="AF190" s="693"/>
      <c r="AG190" s="693"/>
      <c r="AH190" s="693"/>
      <c r="AI190" s="693"/>
      <c r="AJ190" s="693"/>
      <c r="AK190" s="693"/>
      <c r="AL190" s="693"/>
      <c r="AM190" s="693"/>
      <c r="AN190" s="693"/>
      <c r="AO190" s="693"/>
      <c r="AP190" s="693"/>
      <c r="AQ190" s="693"/>
      <c r="AR190" s="693"/>
      <c r="AS190" s="693"/>
      <c r="AT190" s="693"/>
      <c r="AU190" s="693"/>
      <c r="AV190" s="693"/>
      <c r="AW190" s="693"/>
      <c r="AX190" s="693"/>
      <c r="AY190" s="693"/>
      <c r="AZ190" s="693"/>
      <c r="BA190" s="693"/>
      <c r="BB190" s="693"/>
      <c r="BC190" s="693"/>
      <c r="BD190" s="693"/>
      <c r="BE190" s="693"/>
      <c r="BF190" s="693"/>
      <c r="BG190" s="693"/>
      <c r="BH190" s="693"/>
      <c r="BI190" s="693"/>
      <c r="BJ190" s="100"/>
      <c r="BK190" s="100"/>
      <c r="BL190" s="8"/>
      <c r="BM190" s="8"/>
      <c r="BN190" s="8"/>
      <c r="BO190" s="8"/>
    </row>
    <row r="191" spans="2:72" s="9" customFormat="1" ht="9.9" customHeight="1">
      <c r="B191" s="8"/>
      <c r="C191" s="8"/>
      <c r="D191" s="693"/>
      <c r="E191" s="693"/>
      <c r="F191" s="693"/>
      <c r="G191" s="693"/>
      <c r="H191" s="693"/>
      <c r="I191" s="693"/>
      <c r="J191" s="693"/>
      <c r="K191" s="693"/>
      <c r="L191" s="693"/>
      <c r="M191" s="693"/>
      <c r="N191" s="693"/>
      <c r="O191" s="693"/>
      <c r="P191" s="693"/>
      <c r="Q191" s="693"/>
      <c r="R191" s="693"/>
      <c r="S191" s="693"/>
      <c r="T191" s="693"/>
      <c r="U191" s="693"/>
      <c r="V191" s="693"/>
      <c r="W191" s="693"/>
      <c r="X191" s="693"/>
      <c r="Y191" s="693"/>
      <c r="Z191" s="693"/>
      <c r="AA191" s="693"/>
      <c r="AB191" s="693"/>
      <c r="AC191" s="693"/>
      <c r="AD191" s="693"/>
      <c r="AE191" s="693"/>
      <c r="AF191" s="693"/>
      <c r="AG191" s="693"/>
      <c r="AH191" s="693"/>
      <c r="AI191" s="693"/>
      <c r="AJ191" s="693"/>
      <c r="AK191" s="693"/>
      <c r="AL191" s="693"/>
      <c r="AM191" s="693"/>
      <c r="AN191" s="693"/>
      <c r="AO191" s="693"/>
      <c r="AP191" s="693"/>
      <c r="AQ191" s="693"/>
      <c r="AR191" s="693"/>
      <c r="AS191" s="693"/>
      <c r="AT191" s="693"/>
      <c r="AU191" s="693"/>
      <c r="AV191" s="693"/>
      <c r="AW191" s="693"/>
      <c r="AX191" s="693"/>
      <c r="AY191" s="693"/>
      <c r="AZ191" s="693"/>
      <c r="BA191" s="693"/>
      <c r="BB191" s="693"/>
      <c r="BC191" s="693"/>
      <c r="BD191" s="693"/>
      <c r="BE191" s="693"/>
      <c r="BF191" s="693"/>
      <c r="BG191" s="693"/>
      <c r="BH191" s="693"/>
      <c r="BI191" s="693"/>
      <c r="BJ191" s="100"/>
      <c r="BK191" s="100"/>
      <c r="BL191" s="8"/>
      <c r="BM191" s="8"/>
      <c r="BN191" s="8"/>
      <c r="BO191" s="8"/>
    </row>
    <row r="192" spans="2:72" s="8" customFormat="1" ht="9.9" customHeight="1">
      <c r="D192" s="693"/>
      <c r="E192" s="693"/>
      <c r="F192" s="693"/>
      <c r="G192" s="693"/>
      <c r="H192" s="693"/>
      <c r="I192" s="693"/>
      <c r="J192" s="693"/>
      <c r="K192" s="693"/>
      <c r="L192" s="693"/>
      <c r="M192" s="693"/>
      <c r="N192" s="693"/>
      <c r="O192" s="693"/>
      <c r="P192" s="693"/>
      <c r="Q192" s="693"/>
      <c r="R192" s="693"/>
      <c r="S192" s="693"/>
      <c r="T192" s="693"/>
      <c r="U192" s="693"/>
      <c r="V192" s="693"/>
      <c r="W192" s="693"/>
      <c r="X192" s="693"/>
      <c r="Y192" s="693"/>
      <c r="Z192" s="693"/>
      <c r="AA192" s="693"/>
      <c r="AB192" s="693"/>
      <c r="AC192" s="693"/>
      <c r="AD192" s="693"/>
      <c r="AE192" s="693"/>
      <c r="AF192" s="693"/>
      <c r="AG192" s="693"/>
      <c r="AH192" s="693"/>
      <c r="AI192" s="693"/>
      <c r="AJ192" s="693"/>
      <c r="AK192" s="693"/>
      <c r="AL192" s="693"/>
      <c r="AM192" s="693"/>
      <c r="AN192" s="693"/>
      <c r="AO192" s="693"/>
      <c r="AP192" s="693"/>
      <c r="AQ192" s="693"/>
      <c r="AR192" s="693"/>
      <c r="AS192" s="693"/>
      <c r="AT192" s="693"/>
      <c r="AU192" s="693"/>
      <c r="AV192" s="693"/>
      <c r="AW192" s="693"/>
      <c r="AX192" s="693"/>
      <c r="AY192" s="693"/>
      <c r="AZ192" s="693"/>
      <c r="BA192" s="693"/>
      <c r="BB192" s="693"/>
      <c r="BC192" s="693"/>
      <c r="BD192" s="693"/>
      <c r="BE192" s="693"/>
      <c r="BF192" s="693"/>
      <c r="BG192" s="693"/>
      <c r="BH192" s="693"/>
      <c r="BI192" s="693"/>
      <c r="BJ192" s="100"/>
      <c r="BK192" s="100"/>
    </row>
    <row r="193" spans="2:67" s="9" customFormat="1" ht="9.9" customHeight="1">
      <c r="B193" s="8"/>
      <c r="C193" s="604" t="s">
        <v>26</v>
      </c>
      <c r="D193" s="604"/>
      <c r="E193" s="604"/>
      <c r="F193" s="604"/>
      <c r="G193" s="604"/>
      <c r="H193" s="604"/>
      <c r="I193" s="604"/>
      <c r="J193" s="18"/>
      <c r="K193" s="1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row>
    <row r="194" spans="2:67" s="9" customFormat="1" ht="9.9" customHeight="1">
      <c r="B194" s="8"/>
      <c r="C194" s="605"/>
      <c r="D194" s="605"/>
      <c r="E194" s="605"/>
      <c r="F194" s="605"/>
      <c r="G194" s="605"/>
      <c r="H194" s="605"/>
      <c r="I194" s="605"/>
      <c r="J194" s="19"/>
      <c r="K194" s="19"/>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row>
    <row r="195" spans="2:67" s="9" customFormat="1" ht="9.9" customHeight="1">
      <c r="B195" s="8"/>
      <c r="C195" s="599" t="s">
        <v>1016</v>
      </c>
      <c r="D195" s="600"/>
      <c r="E195" s="599" t="s">
        <v>1015</v>
      </c>
      <c r="F195" s="600"/>
      <c r="G195" s="684" t="s">
        <v>16</v>
      </c>
      <c r="H195" s="685"/>
      <c r="I195" s="685"/>
      <c r="J195" s="685"/>
      <c r="K195" s="685"/>
      <c r="L195" s="685"/>
      <c r="M195" s="685"/>
      <c r="N195" s="686"/>
      <c r="O195" s="668" t="s">
        <v>53</v>
      </c>
      <c r="P195" s="669"/>
      <c r="Q195" s="669"/>
      <c r="R195" s="669"/>
      <c r="S195" s="669"/>
      <c r="T195" s="669"/>
      <c r="U195" s="669"/>
      <c r="V195" s="669"/>
      <c r="W195" s="669"/>
      <c r="X195" s="669"/>
      <c r="Y195" s="669"/>
      <c r="Z195" s="669"/>
      <c r="AA195" s="669"/>
      <c r="AB195" s="669"/>
      <c r="AC195" s="669"/>
      <c r="AD195" s="669"/>
      <c r="AE195" s="669"/>
      <c r="AF195" s="669"/>
      <c r="AG195" s="669"/>
      <c r="AH195" s="669"/>
      <c r="AI195" s="669"/>
      <c r="AJ195" s="669"/>
      <c r="AK195" s="669"/>
      <c r="AL195" s="669"/>
      <c r="AM195" s="669"/>
      <c r="AN195" s="670"/>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row>
    <row r="196" spans="2:67" s="9" customFormat="1" ht="9.9" customHeight="1">
      <c r="B196" s="8"/>
      <c r="C196" s="680"/>
      <c r="D196" s="681"/>
      <c r="E196" s="680"/>
      <c r="F196" s="681"/>
      <c r="G196" s="687"/>
      <c r="H196" s="688"/>
      <c r="I196" s="688"/>
      <c r="J196" s="688"/>
      <c r="K196" s="688"/>
      <c r="L196" s="688"/>
      <c r="M196" s="688"/>
      <c r="N196" s="689"/>
      <c r="O196" s="671"/>
      <c r="P196" s="672"/>
      <c r="Q196" s="672"/>
      <c r="R196" s="672"/>
      <c r="S196" s="672"/>
      <c r="T196" s="672"/>
      <c r="U196" s="672"/>
      <c r="V196" s="672"/>
      <c r="W196" s="672"/>
      <c r="X196" s="672"/>
      <c r="Y196" s="672"/>
      <c r="Z196" s="672"/>
      <c r="AA196" s="672"/>
      <c r="AB196" s="672"/>
      <c r="AC196" s="672"/>
      <c r="AD196" s="672"/>
      <c r="AE196" s="672"/>
      <c r="AF196" s="672"/>
      <c r="AG196" s="672"/>
      <c r="AH196" s="672"/>
      <c r="AI196" s="672"/>
      <c r="AJ196" s="672"/>
      <c r="AK196" s="672"/>
      <c r="AL196" s="672"/>
      <c r="AM196" s="672"/>
      <c r="AN196" s="673"/>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row>
    <row r="197" spans="2:67" s="9" customFormat="1" ht="9.9" customHeight="1">
      <c r="B197" s="8"/>
      <c r="C197" s="601"/>
      <c r="D197" s="602"/>
      <c r="E197" s="601"/>
      <c r="F197" s="602"/>
      <c r="G197" s="690"/>
      <c r="H197" s="691"/>
      <c r="I197" s="691"/>
      <c r="J197" s="691"/>
      <c r="K197" s="691"/>
      <c r="L197" s="691"/>
      <c r="M197" s="691"/>
      <c r="N197" s="692"/>
      <c r="O197" s="674"/>
      <c r="P197" s="675"/>
      <c r="Q197" s="675"/>
      <c r="R197" s="675"/>
      <c r="S197" s="675"/>
      <c r="T197" s="675"/>
      <c r="U197" s="675"/>
      <c r="V197" s="675"/>
      <c r="W197" s="675"/>
      <c r="X197" s="675"/>
      <c r="Y197" s="675"/>
      <c r="Z197" s="675"/>
      <c r="AA197" s="675"/>
      <c r="AB197" s="675"/>
      <c r="AC197" s="675"/>
      <c r="AD197" s="675"/>
      <c r="AE197" s="675"/>
      <c r="AF197" s="675"/>
      <c r="AG197" s="675"/>
      <c r="AH197" s="675"/>
      <c r="AI197" s="675"/>
      <c r="AJ197" s="675"/>
      <c r="AK197" s="675"/>
      <c r="AL197" s="675"/>
      <c r="AM197" s="675"/>
      <c r="AN197" s="676"/>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row>
    <row r="198" spans="2:67" s="9" customFormat="1" ht="9.9" customHeight="1">
      <c r="B198" s="8"/>
      <c r="C198" s="682" t="s">
        <v>64</v>
      </c>
      <c r="D198" s="682"/>
      <c r="E198" s="683">
        <v>1</v>
      </c>
      <c r="F198" s="683"/>
      <c r="G198" s="571" t="str">
        <f>$G$48</f>
        <v/>
      </c>
      <c r="H198" s="359"/>
      <c r="I198" s="572" t="str">
        <f>$I$48</f>
        <v/>
      </c>
      <c r="J198" s="572"/>
      <c r="K198" s="572" t="str">
        <f>$K$48</f>
        <v/>
      </c>
      <c r="L198" s="572"/>
      <c r="M198" s="361" t="str">
        <f>$M$48</f>
        <v/>
      </c>
      <c r="N198" s="571"/>
      <c r="O198" s="677" t="str">
        <f>$O$48</f>
        <v/>
      </c>
      <c r="P198" s="678"/>
      <c r="Q198" s="678"/>
      <c r="R198" s="678"/>
      <c r="S198" s="678"/>
      <c r="T198" s="678"/>
      <c r="U198" s="678"/>
      <c r="V198" s="678"/>
      <c r="W198" s="678"/>
      <c r="X198" s="678"/>
      <c r="Y198" s="678"/>
      <c r="Z198" s="678"/>
      <c r="AA198" s="678"/>
      <c r="AB198" s="678"/>
      <c r="AC198" s="678"/>
      <c r="AD198" s="678"/>
      <c r="AE198" s="678"/>
      <c r="AF198" s="678"/>
      <c r="AG198" s="678"/>
      <c r="AH198" s="678"/>
      <c r="AI198" s="678"/>
      <c r="AJ198" s="678"/>
      <c r="AK198" s="678"/>
      <c r="AL198" s="678"/>
      <c r="AM198" s="678"/>
      <c r="AN198" s="679"/>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row>
    <row r="199" spans="2:67" s="9" customFormat="1" ht="9.9" customHeight="1">
      <c r="B199" s="8"/>
      <c r="C199" s="682"/>
      <c r="D199" s="682"/>
      <c r="E199" s="683"/>
      <c r="F199" s="683"/>
      <c r="G199" s="571"/>
      <c r="H199" s="359"/>
      <c r="I199" s="572"/>
      <c r="J199" s="572"/>
      <c r="K199" s="572"/>
      <c r="L199" s="572"/>
      <c r="M199" s="361"/>
      <c r="N199" s="571"/>
      <c r="O199" s="502"/>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4"/>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row>
    <row r="200" spans="2:67" s="9" customFormat="1" ht="9.9" customHeight="1">
      <c r="B200" s="8"/>
      <c r="C200" s="682"/>
      <c r="D200" s="682"/>
      <c r="E200" s="683"/>
      <c r="F200" s="683"/>
      <c r="G200" s="571"/>
      <c r="H200" s="359"/>
      <c r="I200" s="572"/>
      <c r="J200" s="572"/>
      <c r="K200" s="572"/>
      <c r="L200" s="572"/>
      <c r="M200" s="361"/>
      <c r="N200" s="571"/>
      <c r="O200" s="505"/>
      <c r="P200" s="506"/>
      <c r="Q200" s="506"/>
      <c r="R200" s="506"/>
      <c r="S200" s="506"/>
      <c r="T200" s="506"/>
      <c r="U200" s="506"/>
      <c r="V200" s="506"/>
      <c r="W200" s="506"/>
      <c r="X200" s="506"/>
      <c r="Y200" s="506"/>
      <c r="Z200" s="506"/>
      <c r="AA200" s="506"/>
      <c r="AB200" s="506"/>
      <c r="AC200" s="506"/>
      <c r="AD200" s="506"/>
      <c r="AE200" s="506"/>
      <c r="AF200" s="506"/>
      <c r="AG200" s="506"/>
      <c r="AH200" s="506"/>
      <c r="AI200" s="506"/>
      <c r="AJ200" s="506"/>
      <c r="AK200" s="506"/>
      <c r="AL200" s="506"/>
      <c r="AM200" s="506"/>
      <c r="AN200" s="507"/>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row>
    <row r="201" spans="2:67" s="9" customFormat="1" ht="9.9" customHeight="1">
      <c r="B201" s="8"/>
      <c r="C201" s="564" t="s">
        <v>12</v>
      </c>
      <c r="D201" s="524"/>
      <c r="E201" s="524"/>
      <c r="F201" s="524"/>
      <c r="G201" s="524"/>
      <c r="H201" s="524"/>
      <c r="I201" s="524"/>
      <c r="J201" s="524"/>
      <c r="K201" s="524"/>
      <c r="L201" s="524"/>
      <c r="M201" s="524"/>
      <c r="N201" s="524"/>
      <c r="O201" s="665"/>
      <c r="P201" s="666"/>
      <c r="Q201" s="495" t="s">
        <v>65</v>
      </c>
      <c r="R201" s="496"/>
      <c r="S201" s="496"/>
      <c r="T201" s="496"/>
      <c r="U201" s="496"/>
      <c r="V201" s="496"/>
      <c r="W201" s="496"/>
      <c r="X201" s="496"/>
      <c r="Y201" s="496"/>
      <c r="Z201" s="496"/>
      <c r="AA201" s="496"/>
      <c r="AB201" s="496"/>
      <c r="AC201" s="496"/>
      <c r="AD201" s="496"/>
      <c r="AE201" s="496"/>
      <c r="AF201" s="496"/>
      <c r="AG201" s="496"/>
      <c r="AH201" s="496"/>
      <c r="AI201" s="496"/>
      <c r="AJ201" s="496"/>
      <c r="AK201" s="496"/>
      <c r="AL201" s="496"/>
      <c r="AM201" s="496"/>
      <c r="AN201" s="496"/>
      <c r="AO201" s="496"/>
      <c r="AP201" s="496"/>
      <c r="AQ201" s="496"/>
      <c r="AR201" s="496"/>
      <c r="AS201" s="496"/>
      <c r="AT201" s="496"/>
      <c r="AU201" s="496"/>
      <c r="AV201" s="496"/>
      <c r="AW201" s="496"/>
      <c r="AX201" s="496"/>
      <c r="AY201" s="496"/>
      <c r="AZ201" s="497"/>
      <c r="BA201" s="8"/>
      <c r="BB201" s="8"/>
      <c r="BC201" s="8"/>
      <c r="BD201" s="8"/>
      <c r="BE201" s="8"/>
      <c r="BF201" s="8"/>
      <c r="BG201" s="8"/>
      <c r="BH201" s="8"/>
      <c r="BI201" s="8"/>
      <c r="BJ201" s="8"/>
      <c r="BK201" s="8"/>
      <c r="BL201" s="8"/>
    </row>
    <row r="202" spans="2:67" s="8" customFormat="1" ht="9.9" customHeight="1">
      <c r="C202" s="667"/>
      <c r="D202" s="665"/>
      <c r="E202" s="665"/>
      <c r="F202" s="665"/>
      <c r="G202" s="665"/>
      <c r="H202" s="665"/>
      <c r="I202" s="665"/>
      <c r="J202" s="665"/>
      <c r="K202" s="665"/>
      <c r="L202" s="665"/>
      <c r="M202" s="665"/>
      <c r="N202" s="665"/>
      <c r="O202" s="665"/>
      <c r="P202" s="666"/>
      <c r="Q202" s="495" t="s">
        <v>14</v>
      </c>
      <c r="R202" s="496"/>
      <c r="S202" s="496"/>
      <c r="T202" s="496"/>
      <c r="U202" s="496"/>
      <c r="V202" s="496"/>
      <c r="W202" s="496"/>
      <c r="X202" s="496"/>
      <c r="Y202" s="496"/>
      <c r="Z202" s="496"/>
      <c r="AA202" s="496"/>
      <c r="AB202" s="497"/>
      <c r="AC202" s="495" t="s">
        <v>67</v>
      </c>
      <c r="AD202" s="496"/>
      <c r="AE202" s="496"/>
      <c r="AF202" s="496"/>
      <c r="AG202" s="496"/>
      <c r="AH202" s="496"/>
      <c r="AI202" s="496"/>
      <c r="AJ202" s="496"/>
      <c r="AK202" s="496"/>
      <c r="AL202" s="496"/>
      <c r="AM202" s="496"/>
      <c r="AN202" s="497"/>
      <c r="AO202" s="495" t="s">
        <v>66</v>
      </c>
      <c r="AP202" s="496"/>
      <c r="AQ202" s="496"/>
      <c r="AR202" s="496"/>
      <c r="AS202" s="496"/>
      <c r="AT202" s="496"/>
      <c r="AU202" s="496"/>
      <c r="AV202" s="496"/>
      <c r="AW202" s="496"/>
      <c r="AX202" s="496"/>
      <c r="AY202" s="496"/>
      <c r="AZ202" s="497"/>
    </row>
    <row r="203" spans="2:67" s="9" customFormat="1" ht="9.9" customHeight="1">
      <c r="B203" s="8"/>
      <c r="C203" s="38"/>
      <c r="D203" s="39" t="s">
        <v>61</v>
      </c>
      <c r="E203" s="12"/>
      <c r="F203" s="13"/>
      <c r="G203" s="538" t="s">
        <v>46</v>
      </c>
      <c r="H203" s="539"/>
      <c r="I203" s="14"/>
      <c r="J203" s="13"/>
      <c r="K203" s="538" t="s">
        <v>47</v>
      </c>
      <c r="L203" s="539"/>
      <c r="M203" s="14"/>
      <c r="N203" s="13"/>
      <c r="O203" s="538" t="s">
        <v>48</v>
      </c>
      <c r="P203" s="540"/>
      <c r="Q203" s="20"/>
      <c r="R203" s="21"/>
      <c r="S203" s="22"/>
      <c r="T203" s="21"/>
      <c r="U203" s="538" t="s">
        <v>49</v>
      </c>
      <c r="V203" s="539"/>
      <c r="W203" s="23"/>
      <c r="X203" s="24"/>
      <c r="Y203" s="25"/>
      <c r="Z203" s="26"/>
      <c r="AA203" s="538" t="s">
        <v>50</v>
      </c>
      <c r="AB203" s="540"/>
      <c r="AC203" s="12"/>
      <c r="AD203" s="13"/>
      <c r="AE203" s="14"/>
      <c r="AF203" s="13"/>
      <c r="AG203" s="538" t="s">
        <v>49</v>
      </c>
      <c r="AH203" s="539"/>
      <c r="AI203" s="23"/>
      <c r="AJ203" s="24"/>
      <c r="AK203" s="25"/>
      <c r="AL203" s="26"/>
      <c r="AM203" s="538" t="s">
        <v>50</v>
      </c>
      <c r="AN203" s="540"/>
      <c r="AO203" s="12"/>
      <c r="AP203" s="13"/>
      <c r="AQ203" s="14"/>
      <c r="AR203" s="13"/>
      <c r="AS203" s="538" t="s">
        <v>49</v>
      </c>
      <c r="AT203" s="539"/>
      <c r="AU203" s="23"/>
      <c r="AV203" s="24"/>
      <c r="AW203" s="25"/>
      <c r="AX203" s="26"/>
      <c r="AY203" s="538" t="s">
        <v>50</v>
      </c>
      <c r="AZ203" s="540"/>
      <c r="BA203" s="8"/>
      <c r="BB203" s="8"/>
      <c r="BC203" s="8"/>
      <c r="BD203" s="8"/>
      <c r="BE203" s="8"/>
      <c r="BF203" s="8"/>
      <c r="BG203" s="8"/>
      <c r="BH203" s="8"/>
      <c r="BI203" s="8"/>
      <c r="BJ203" s="8"/>
      <c r="BK203" s="8"/>
      <c r="BL203" s="8"/>
    </row>
    <row r="204" spans="2:67" s="9" customFormat="1" ht="9.9" customHeight="1">
      <c r="B204" s="8"/>
      <c r="C204" s="563" t="str">
        <f ca="1">$C$54</f>
        <v>R</v>
      </c>
      <c r="D204" s="541"/>
      <c r="E204" s="563" t="str">
        <f ca="1">$E$54</f>
        <v>0</v>
      </c>
      <c r="F204" s="517"/>
      <c r="G204" s="516" t="str">
        <f ca="1">$G$54</f>
        <v>7</v>
      </c>
      <c r="H204" s="517"/>
      <c r="I204" s="516" t="str">
        <f ca="1">$I$54</f>
        <v>0</v>
      </c>
      <c r="J204" s="517"/>
      <c r="K204" s="516" t="str">
        <f ca="1">$K$54</f>
        <v>9</v>
      </c>
      <c r="L204" s="517"/>
      <c r="M204" s="516" t="str">
        <f ca="1">$M$54</f>
        <v>1</v>
      </c>
      <c r="N204" s="517"/>
      <c r="O204" s="516" t="str">
        <f ca="1">$O$54</f>
        <v>7</v>
      </c>
      <c r="P204" s="541"/>
      <c r="Q204" s="727" t="str">
        <f>$Q$54</f>
        <v/>
      </c>
      <c r="R204" s="728"/>
      <c r="S204" s="731" t="str">
        <f>$S$54</f>
        <v/>
      </c>
      <c r="T204" s="728"/>
      <c r="U204" s="723">
        <f>$U$54</f>
        <v>0</v>
      </c>
      <c r="V204" s="724"/>
      <c r="W204" s="516">
        <v>0</v>
      </c>
      <c r="X204" s="517"/>
      <c r="Y204" s="516">
        <v>0</v>
      </c>
      <c r="Z204" s="517"/>
      <c r="AA204" s="516">
        <v>0</v>
      </c>
      <c r="AB204" s="541"/>
      <c r="AC204" s="543" t="str">
        <f>$AC$54</f>
        <v/>
      </c>
      <c r="AD204" s="501"/>
      <c r="AE204" s="500" t="str">
        <f>$AE$54</f>
        <v/>
      </c>
      <c r="AF204" s="501"/>
      <c r="AG204" s="500" t="str">
        <f>$AG$54</f>
        <v/>
      </c>
      <c r="AH204" s="501"/>
      <c r="AI204" s="516">
        <v>0</v>
      </c>
      <c r="AJ204" s="517"/>
      <c r="AK204" s="516">
        <v>0</v>
      </c>
      <c r="AL204" s="517"/>
      <c r="AM204" s="516">
        <v>0</v>
      </c>
      <c r="AN204" s="541"/>
      <c r="AO204" s="543" t="str">
        <f>$AO$54</f>
        <v/>
      </c>
      <c r="AP204" s="501"/>
      <c r="AQ204" s="500" t="str">
        <f>$AQ$54</f>
        <v/>
      </c>
      <c r="AR204" s="501"/>
      <c r="AS204" s="500" t="str">
        <f>$AS$54</f>
        <v/>
      </c>
      <c r="AT204" s="501"/>
      <c r="AU204" s="516">
        <v>0</v>
      </c>
      <c r="AV204" s="517"/>
      <c r="AW204" s="516">
        <v>0</v>
      </c>
      <c r="AX204" s="517"/>
      <c r="AY204" s="516">
        <v>0</v>
      </c>
      <c r="AZ204" s="541"/>
      <c r="BA204" s="8"/>
      <c r="BB204" s="8"/>
      <c r="BC204" s="8"/>
      <c r="BD204" s="8"/>
      <c r="BE204" s="8"/>
      <c r="BF204" s="8"/>
      <c r="BG204" s="8"/>
      <c r="BH204" s="8"/>
      <c r="BI204" s="8"/>
      <c r="BJ204" s="8"/>
      <c r="BK204" s="8"/>
      <c r="BL204" s="8"/>
    </row>
    <row r="205" spans="2:67" s="9" customFormat="1" ht="9.9" customHeight="1">
      <c r="B205" s="8"/>
      <c r="C205" s="564"/>
      <c r="D205" s="542"/>
      <c r="E205" s="564"/>
      <c r="F205" s="519"/>
      <c r="G205" s="518"/>
      <c r="H205" s="519"/>
      <c r="I205" s="518"/>
      <c r="J205" s="519"/>
      <c r="K205" s="518"/>
      <c r="L205" s="519"/>
      <c r="M205" s="518"/>
      <c r="N205" s="519"/>
      <c r="O205" s="518"/>
      <c r="P205" s="542"/>
      <c r="Q205" s="729"/>
      <c r="R205" s="730"/>
      <c r="S205" s="732"/>
      <c r="T205" s="730"/>
      <c r="U205" s="725"/>
      <c r="V205" s="726"/>
      <c r="W205" s="518"/>
      <c r="X205" s="519"/>
      <c r="Y205" s="518"/>
      <c r="Z205" s="519"/>
      <c r="AA205" s="518"/>
      <c r="AB205" s="542"/>
      <c r="AC205" s="544"/>
      <c r="AD205" s="515"/>
      <c r="AE205" s="514"/>
      <c r="AF205" s="515"/>
      <c r="AG205" s="514"/>
      <c r="AH205" s="515"/>
      <c r="AI205" s="518"/>
      <c r="AJ205" s="519"/>
      <c r="AK205" s="518"/>
      <c r="AL205" s="519"/>
      <c r="AM205" s="518"/>
      <c r="AN205" s="542"/>
      <c r="AO205" s="544"/>
      <c r="AP205" s="515"/>
      <c r="AQ205" s="514"/>
      <c r="AR205" s="515"/>
      <c r="AS205" s="514"/>
      <c r="AT205" s="515"/>
      <c r="AU205" s="518"/>
      <c r="AV205" s="519"/>
      <c r="AW205" s="518"/>
      <c r="AX205" s="519"/>
      <c r="AY205" s="518"/>
      <c r="AZ205" s="542"/>
      <c r="BA205" s="8"/>
      <c r="BB205" s="8"/>
      <c r="BC205" s="8"/>
      <c r="BD205" s="8"/>
      <c r="BE205" s="8"/>
      <c r="BF205" s="8"/>
      <c r="BG205" s="8"/>
      <c r="BH205" s="8"/>
      <c r="BI205" s="8"/>
      <c r="BJ205" s="8"/>
      <c r="BK205" s="8"/>
      <c r="BL205" s="8"/>
    </row>
    <row r="206" spans="2:67" s="9" customFormat="1" ht="9.9" customHeight="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row>
    <row r="207" spans="2:67" s="9" customFormat="1" ht="9.9" customHeight="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row>
    <row r="208" spans="2:67" s="9" customFormat="1" ht="9.9" customHeight="1">
      <c r="B208" s="8"/>
      <c r="C208" s="8"/>
      <c r="D208" s="545" t="s">
        <v>0</v>
      </c>
      <c r="E208" s="545"/>
      <c r="F208" s="545"/>
      <c r="G208" s="545"/>
      <c r="H208" s="545"/>
      <c r="I208" s="545"/>
      <c r="J208" s="545"/>
      <c r="K208" s="545"/>
      <c r="L208" s="545"/>
      <c r="M208" s="545"/>
      <c r="N208" s="545"/>
      <c r="O208" s="545"/>
      <c r="P208" s="545"/>
      <c r="Q208" s="545"/>
      <c r="R208" s="545"/>
      <c r="S208" s="545"/>
      <c r="T208" s="545"/>
      <c r="U208" s="545"/>
      <c r="V208" s="545"/>
      <c r="W208" s="545"/>
      <c r="X208" s="592" t="s">
        <v>68</v>
      </c>
      <c r="Y208" s="593"/>
      <c r="Z208" s="593"/>
      <c r="AA208" s="593"/>
      <c r="AB208" s="593"/>
      <c r="AC208" s="593"/>
      <c r="AD208" s="593"/>
      <c r="AE208" s="593"/>
      <c r="AF208" s="593"/>
      <c r="AG208" s="593"/>
      <c r="AH208" s="593"/>
      <c r="AI208" s="593"/>
      <c r="AJ208" s="593"/>
      <c r="AK208" s="593"/>
      <c r="AL208" s="593"/>
      <c r="AM208" s="593"/>
      <c r="AN208" s="593"/>
      <c r="AO208" s="593"/>
      <c r="AP208" s="593"/>
      <c r="AQ208" s="594"/>
      <c r="AR208" s="8"/>
      <c r="AS208" s="8"/>
      <c r="AT208" s="8"/>
      <c r="AU208" s="8"/>
      <c r="AV208" s="8"/>
      <c r="AW208" s="8"/>
      <c r="AX208" s="8"/>
      <c r="AY208" s="8"/>
      <c r="AZ208" s="8"/>
      <c r="BA208" s="8"/>
      <c r="BB208" s="8"/>
      <c r="BC208" s="8"/>
      <c r="BD208" s="8"/>
      <c r="BE208" s="8"/>
      <c r="BF208" s="8"/>
      <c r="BG208" s="8"/>
      <c r="BH208" s="8"/>
      <c r="BI208" s="8"/>
      <c r="BJ208" s="8"/>
      <c r="BK208" s="8"/>
      <c r="BL208" s="8"/>
    </row>
    <row r="209" spans="2:64" s="9" customFormat="1" ht="9.9" customHeight="1" thickBot="1">
      <c r="B209" s="8"/>
      <c r="C209" s="8"/>
      <c r="D209" s="606"/>
      <c r="E209" s="606"/>
      <c r="F209" s="606"/>
      <c r="G209" s="606"/>
      <c r="H209" s="606"/>
      <c r="I209" s="606"/>
      <c r="J209" s="606"/>
      <c r="K209" s="606"/>
      <c r="L209" s="606"/>
      <c r="M209" s="606"/>
      <c r="N209" s="606"/>
      <c r="O209" s="606"/>
      <c r="P209" s="606"/>
      <c r="Q209" s="606"/>
      <c r="R209" s="606"/>
      <c r="S209" s="606"/>
      <c r="T209" s="606"/>
      <c r="U209" s="606"/>
      <c r="V209" s="606"/>
      <c r="W209" s="606"/>
      <c r="X209" s="637"/>
      <c r="Y209" s="638"/>
      <c r="Z209" s="638"/>
      <c r="AA209" s="638"/>
      <c r="AB209" s="638"/>
      <c r="AC209" s="638"/>
      <c r="AD209" s="638"/>
      <c r="AE209" s="638"/>
      <c r="AF209" s="638"/>
      <c r="AG209" s="638"/>
      <c r="AH209" s="638"/>
      <c r="AI209" s="638"/>
      <c r="AJ209" s="638"/>
      <c r="AK209" s="638"/>
      <c r="AL209" s="638"/>
      <c r="AM209" s="638"/>
      <c r="AN209" s="638"/>
      <c r="AO209" s="638"/>
      <c r="AP209" s="638"/>
      <c r="AQ209" s="639"/>
      <c r="AR209" s="8"/>
      <c r="AS209" s="8"/>
      <c r="AT209" s="8"/>
      <c r="AU209" s="8"/>
      <c r="AV209" s="8"/>
      <c r="AW209" s="8"/>
      <c r="AX209" s="8"/>
      <c r="AY209" s="8"/>
      <c r="AZ209" s="8"/>
      <c r="BA209" s="8"/>
      <c r="BB209" s="8"/>
      <c r="BC209" s="8"/>
      <c r="BD209" s="8"/>
      <c r="BE209" s="8"/>
      <c r="BF209" s="8"/>
      <c r="BG209" s="8"/>
      <c r="BH209" s="8"/>
      <c r="BI209" s="8"/>
      <c r="BJ209" s="8"/>
      <c r="BK209" s="8"/>
      <c r="BL209" s="8"/>
    </row>
    <row r="210" spans="2:64" s="9" customFormat="1" ht="9.9" customHeight="1" thickTop="1">
      <c r="B210" s="8"/>
      <c r="C210" s="8"/>
      <c r="D210" s="603" t="s">
        <v>1</v>
      </c>
      <c r="E210" s="603"/>
      <c r="F210" s="603"/>
      <c r="G210" s="603"/>
      <c r="H210" s="603"/>
      <c r="I210" s="603"/>
      <c r="J210" s="603"/>
      <c r="K210" s="603"/>
      <c r="L210" s="603"/>
      <c r="M210" s="603"/>
      <c r="N210" s="603"/>
      <c r="O210" s="603"/>
      <c r="P210" s="603"/>
      <c r="Q210" s="603"/>
      <c r="R210" s="603"/>
      <c r="S210" s="603"/>
      <c r="T210" s="603"/>
      <c r="U210" s="603"/>
      <c r="V210" s="603"/>
      <c r="W210" s="603"/>
      <c r="X210" s="635" t="s">
        <v>9</v>
      </c>
      <c r="Y210" s="490"/>
      <c r="Z210" s="490"/>
      <c r="AA210" s="490"/>
      <c r="AB210" s="490"/>
      <c r="AC210" s="490"/>
      <c r="AD210" s="490"/>
      <c r="AE210" s="490"/>
      <c r="AF210" s="490"/>
      <c r="AG210" s="490"/>
      <c r="AH210" s="490"/>
      <c r="AI210" s="490"/>
      <c r="AJ210" s="490"/>
      <c r="AK210" s="490"/>
      <c r="AL210" s="490"/>
      <c r="AM210" s="490"/>
      <c r="AN210" s="490"/>
      <c r="AO210" s="490"/>
      <c r="AP210" s="490"/>
      <c r="AQ210" s="636"/>
      <c r="AR210" s="8"/>
      <c r="AS210" s="8"/>
      <c r="AT210" s="8"/>
      <c r="AU210" s="8"/>
      <c r="AV210" s="8"/>
      <c r="AW210" s="8"/>
      <c r="AX210" s="8"/>
      <c r="AY210" s="8"/>
      <c r="AZ210" s="8"/>
      <c r="BA210" s="8"/>
      <c r="BB210" s="8"/>
      <c r="BC210" s="8"/>
      <c r="BD210" s="8"/>
      <c r="BE210" s="8"/>
      <c r="BF210" s="8"/>
      <c r="BG210" s="8"/>
      <c r="BH210" s="8"/>
      <c r="BI210" s="8"/>
      <c r="BJ210" s="8"/>
      <c r="BK210" s="8"/>
      <c r="BL210" s="8"/>
    </row>
    <row r="211" spans="2:64" s="9" customFormat="1" ht="9.9" customHeight="1">
      <c r="B211" s="8"/>
      <c r="C211" s="8"/>
      <c r="D211" s="545"/>
      <c r="E211" s="545"/>
      <c r="F211" s="545"/>
      <c r="G211" s="545"/>
      <c r="H211" s="545"/>
      <c r="I211" s="545"/>
      <c r="J211" s="545"/>
      <c r="K211" s="545"/>
      <c r="L211" s="545"/>
      <c r="M211" s="545"/>
      <c r="N211" s="545"/>
      <c r="O211" s="545"/>
      <c r="P211" s="545"/>
      <c r="Q211" s="545"/>
      <c r="R211" s="545"/>
      <c r="S211" s="545"/>
      <c r="T211" s="545"/>
      <c r="U211" s="545"/>
      <c r="V211" s="545"/>
      <c r="W211" s="545"/>
      <c r="X211" s="595"/>
      <c r="Y211" s="596"/>
      <c r="Z211" s="596"/>
      <c r="AA211" s="596"/>
      <c r="AB211" s="596"/>
      <c r="AC211" s="596"/>
      <c r="AD211" s="596"/>
      <c r="AE211" s="596"/>
      <c r="AF211" s="596"/>
      <c r="AG211" s="596"/>
      <c r="AH211" s="596"/>
      <c r="AI211" s="596"/>
      <c r="AJ211" s="596"/>
      <c r="AK211" s="596"/>
      <c r="AL211" s="596"/>
      <c r="AM211" s="596"/>
      <c r="AN211" s="596"/>
      <c r="AO211" s="596"/>
      <c r="AP211" s="596"/>
      <c r="AQ211" s="597"/>
      <c r="AR211" s="8"/>
      <c r="AS211" s="8"/>
      <c r="AT211" s="8"/>
      <c r="AU211" s="8"/>
      <c r="AV211" s="8"/>
      <c r="AW211" s="8"/>
      <c r="AX211" s="8"/>
      <c r="AY211" s="8"/>
      <c r="AZ211" s="8"/>
      <c r="BA211" s="8"/>
      <c r="BB211" s="8"/>
      <c r="BC211" s="8"/>
      <c r="BD211" s="8"/>
      <c r="BE211" s="8"/>
      <c r="BF211" s="8"/>
      <c r="BG211" s="8"/>
      <c r="BH211" s="8"/>
      <c r="BI211" s="8"/>
      <c r="BJ211" s="8"/>
      <c r="BK211" s="8"/>
      <c r="BL211" s="8"/>
    </row>
    <row r="212" spans="2:64" s="8" customFormat="1" ht="9.9" customHeight="1">
      <c r="D212" s="545" t="s">
        <v>2</v>
      </c>
      <c r="E212" s="545"/>
      <c r="F212" s="545"/>
      <c r="G212" s="545"/>
      <c r="H212" s="545"/>
      <c r="I212" s="545"/>
      <c r="J212" s="545"/>
      <c r="K212" s="545"/>
      <c r="L212" s="545"/>
      <c r="M212" s="545"/>
      <c r="N212" s="545"/>
      <c r="O212" s="545"/>
      <c r="P212" s="545"/>
      <c r="Q212" s="545"/>
      <c r="R212" s="545"/>
      <c r="S212" s="545"/>
      <c r="T212" s="545"/>
      <c r="U212" s="545"/>
      <c r="V212" s="545"/>
      <c r="W212" s="545"/>
      <c r="X212" s="658" t="s">
        <v>36</v>
      </c>
      <c r="Y212" s="659"/>
      <c r="Z212" s="659"/>
      <c r="AA212" s="659"/>
      <c r="AB212" s="659"/>
      <c r="AC212" s="546"/>
      <c r="AD212" s="546"/>
      <c r="AE212" s="546"/>
      <c r="AF212" s="546"/>
      <c r="AG212" s="546"/>
      <c r="AH212" s="633" t="s">
        <v>37</v>
      </c>
      <c r="AI212" s="633"/>
      <c r="AJ212" s="546"/>
      <c r="AK212" s="546"/>
      <c r="AL212" s="633" t="s">
        <v>38</v>
      </c>
      <c r="AM212" s="633"/>
      <c r="AN212" s="546"/>
      <c r="AO212" s="546"/>
      <c r="AP212" s="633" t="s">
        <v>39</v>
      </c>
      <c r="AQ212" s="634"/>
    </row>
    <row r="213" spans="2:64" s="9" customFormat="1" ht="9.9" customHeight="1">
      <c r="B213" s="8"/>
      <c r="C213" s="8"/>
      <c r="D213" s="545"/>
      <c r="E213" s="545"/>
      <c r="F213" s="545"/>
      <c r="G213" s="545"/>
      <c r="H213" s="545"/>
      <c r="I213" s="545"/>
      <c r="J213" s="545"/>
      <c r="K213" s="545"/>
      <c r="L213" s="545"/>
      <c r="M213" s="545"/>
      <c r="N213" s="545"/>
      <c r="O213" s="545"/>
      <c r="P213" s="545"/>
      <c r="Q213" s="545"/>
      <c r="R213" s="545"/>
      <c r="S213" s="545"/>
      <c r="T213" s="545"/>
      <c r="U213" s="545"/>
      <c r="V213" s="545"/>
      <c r="W213" s="545"/>
      <c r="X213" s="655" t="s">
        <v>40</v>
      </c>
      <c r="Y213" s="656"/>
      <c r="Z213" s="656"/>
      <c r="AA213" s="656"/>
      <c r="AB213" s="656"/>
      <c r="AC213" s="656"/>
      <c r="AD213" s="656"/>
      <c r="AE213" s="656"/>
      <c r="AF213" s="656"/>
      <c r="AG213" s="656"/>
      <c r="AH213" s="656"/>
      <c r="AI213" s="656"/>
      <c r="AJ213" s="656"/>
      <c r="AK213" s="656"/>
      <c r="AL213" s="656"/>
      <c r="AM213" s="656"/>
      <c r="AN213" s="656"/>
      <c r="AO213" s="656"/>
      <c r="AP213" s="656"/>
      <c r="AQ213" s="657"/>
      <c r="AR213" s="8"/>
      <c r="AS213" s="8"/>
      <c r="AT213" s="8"/>
      <c r="AU213" s="8"/>
      <c r="AV213" s="8"/>
      <c r="AW213" s="8"/>
      <c r="AX213" s="8"/>
      <c r="AY213" s="8"/>
      <c r="AZ213" s="8"/>
      <c r="BA213" s="8"/>
      <c r="BB213" s="8"/>
      <c r="BC213" s="8"/>
      <c r="BD213" s="8"/>
      <c r="BE213" s="8"/>
      <c r="BF213" s="8"/>
      <c r="BG213" s="8"/>
      <c r="BH213" s="8"/>
      <c r="BI213" s="8"/>
      <c r="BJ213" s="8"/>
      <c r="BK213" s="8"/>
      <c r="BL213" s="8"/>
    </row>
    <row r="214" spans="2:64" s="9" customFormat="1" ht="9.9" customHeight="1">
      <c r="B214" s="8"/>
      <c r="C214" s="8"/>
      <c r="D214" s="545" t="s">
        <v>3</v>
      </c>
      <c r="E214" s="545"/>
      <c r="F214" s="545"/>
      <c r="G214" s="545"/>
      <c r="H214" s="545"/>
      <c r="I214" s="545"/>
      <c r="J214" s="545"/>
      <c r="K214" s="545"/>
      <c r="L214" s="545"/>
      <c r="M214" s="545"/>
      <c r="N214" s="545"/>
      <c r="O214" s="545"/>
      <c r="P214" s="545"/>
      <c r="Q214" s="545"/>
      <c r="R214" s="545"/>
      <c r="S214" s="545"/>
      <c r="T214" s="545"/>
      <c r="U214" s="545"/>
      <c r="V214" s="545"/>
      <c r="W214" s="545"/>
      <c r="X214" s="646" t="s">
        <v>9</v>
      </c>
      <c r="Y214" s="647"/>
      <c r="Z214" s="647"/>
      <c r="AA214" s="647"/>
      <c r="AB214" s="647"/>
      <c r="AC214" s="647"/>
      <c r="AD214" s="647"/>
      <c r="AE214" s="647"/>
      <c r="AF214" s="647"/>
      <c r="AG214" s="647"/>
      <c r="AH214" s="647"/>
      <c r="AI214" s="647"/>
      <c r="AJ214" s="647"/>
      <c r="AK214" s="647"/>
      <c r="AL214" s="647"/>
      <c r="AM214" s="647"/>
      <c r="AN214" s="647"/>
      <c r="AO214" s="647"/>
      <c r="AP214" s="647"/>
      <c r="AQ214" s="648"/>
      <c r="AR214" s="8"/>
      <c r="AS214" s="8"/>
      <c r="AT214" s="8"/>
      <c r="AU214" s="8"/>
      <c r="AV214" s="8"/>
      <c r="AW214" s="8"/>
      <c r="AX214" s="8"/>
      <c r="AY214" s="8"/>
      <c r="AZ214" s="8"/>
      <c r="BA214" s="8"/>
      <c r="BB214" s="8"/>
      <c r="BC214" s="8"/>
      <c r="BD214" s="8"/>
      <c r="BE214" s="8"/>
      <c r="BF214" s="8"/>
      <c r="BG214" s="8"/>
      <c r="BH214" s="8"/>
      <c r="BI214" s="8"/>
      <c r="BJ214" s="8"/>
      <c r="BK214" s="8"/>
      <c r="BL214" s="8"/>
    </row>
    <row r="215" spans="2:64" s="9" customFormat="1" ht="9.9" customHeight="1">
      <c r="B215" s="8"/>
      <c r="C215" s="8"/>
      <c r="D215" s="545"/>
      <c r="E215" s="545"/>
      <c r="F215" s="545"/>
      <c r="G215" s="545"/>
      <c r="H215" s="545"/>
      <c r="I215" s="545"/>
      <c r="J215" s="545"/>
      <c r="K215" s="545"/>
      <c r="L215" s="545"/>
      <c r="M215" s="545"/>
      <c r="N215" s="545"/>
      <c r="O215" s="545"/>
      <c r="P215" s="545"/>
      <c r="Q215" s="545"/>
      <c r="R215" s="545"/>
      <c r="S215" s="545"/>
      <c r="T215" s="545"/>
      <c r="U215" s="545"/>
      <c r="V215" s="545"/>
      <c r="W215" s="545"/>
      <c r="X215" s="646"/>
      <c r="Y215" s="647"/>
      <c r="Z215" s="647"/>
      <c r="AA215" s="647"/>
      <c r="AB215" s="647"/>
      <c r="AC215" s="647"/>
      <c r="AD215" s="647"/>
      <c r="AE215" s="647"/>
      <c r="AF215" s="647"/>
      <c r="AG215" s="647"/>
      <c r="AH215" s="647"/>
      <c r="AI215" s="647"/>
      <c r="AJ215" s="647"/>
      <c r="AK215" s="647"/>
      <c r="AL215" s="647"/>
      <c r="AM215" s="647"/>
      <c r="AN215" s="647"/>
      <c r="AO215" s="647"/>
      <c r="AP215" s="647"/>
      <c r="AQ215" s="648"/>
      <c r="AR215" s="8"/>
      <c r="AS215" s="8"/>
      <c r="AT215" s="8"/>
      <c r="AU215" s="8"/>
      <c r="AV215" s="8"/>
      <c r="AW215" s="8"/>
      <c r="AX215" s="8"/>
      <c r="AY215" s="8"/>
      <c r="AZ215" s="8"/>
      <c r="BA215" s="8"/>
      <c r="BB215" s="8"/>
      <c r="BC215" s="8"/>
      <c r="BD215" s="8"/>
      <c r="BE215" s="8"/>
      <c r="BF215" s="8"/>
      <c r="BG215" s="8"/>
      <c r="BH215" s="8"/>
      <c r="BI215" s="8"/>
      <c r="BJ215" s="8"/>
      <c r="BK215" s="8"/>
      <c r="BL215" s="8"/>
    </row>
    <row r="216" spans="2:64" s="9" customFormat="1" ht="9.9" customHeight="1">
      <c r="B216" s="8"/>
      <c r="C216" s="8"/>
      <c r="D216" s="618" t="s">
        <v>4</v>
      </c>
      <c r="E216" s="619"/>
      <c r="F216" s="619"/>
      <c r="G216" s="619"/>
      <c r="H216" s="619"/>
      <c r="I216" s="619"/>
      <c r="J216" s="619"/>
      <c r="K216" s="619"/>
      <c r="L216" s="619"/>
      <c r="M216" s="619"/>
      <c r="N216" s="619"/>
      <c r="O216" s="619"/>
      <c r="P216" s="619"/>
      <c r="Q216" s="619"/>
      <c r="R216" s="619"/>
      <c r="S216" s="619"/>
      <c r="T216" s="619"/>
      <c r="U216" s="619"/>
      <c r="V216" s="619"/>
      <c r="W216" s="620"/>
      <c r="X216" s="646"/>
      <c r="Y216" s="647"/>
      <c r="Z216" s="647"/>
      <c r="AA216" s="647"/>
      <c r="AB216" s="647"/>
      <c r="AC216" s="647"/>
      <c r="AD216" s="647"/>
      <c r="AE216" s="647"/>
      <c r="AF216" s="647"/>
      <c r="AG216" s="647"/>
      <c r="AH216" s="647"/>
      <c r="AI216" s="647"/>
      <c r="AJ216" s="647"/>
      <c r="AK216" s="647"/>
      <c r="AL216" s="647"/>
      <c r="AM216" s="647"/>
      <c r="AN216" s="647"/>
      <c r="AO216" s="647"/>
      <c r="AP216" s="647"/>
      <c r="AQ216" s="648"/>
      <c r="AR216" s="8"/>
      <c r="AS216" s="8"/>
      <c r="AT216" s="8"/>
      <c r="AU216" s="8"/>
      <c r="AV216" s="8"/>
      <c r="AW216" s="8"/>
      <c r="AX216" s="8"/>
      <c r="AY216" s="8"/>
      <c r="AZ216" s="8"/>
      <c r="BA216" s="8"/>
      <c r="BB216" s="8"/>
      <c r="BC216" s="8"/>
      <c r="BD216" s="8"/>
      <c r="BE216" s="8"/>
      <c r="BF216" s="8"/>
      <c r="BG216" s="8"/>
      <c r="BH216" s="8"/>
      <c r="BI216" s="8"/>
      <c r="BJ216" s="8"/>
      <c r="BK216" s="8"/>
      <c r="BL216" s="8"/>
    </row>
    <row r="217" spans="2:64" s="9" customFormat="1" ht="9.9" customHeight="1">
      <c r="B217" s="8"/>
      <c r="C217" s="8"/>
      <c r="D217" s="621"/>
      <c r="E217" s="622"/>
      <c r="F217" s="622"/>
      <c r="G217" s="622"/>
      <c r="H217" s="622"/>
      <c r="I217" s="622"/>
      <c r="J217" s="622"/>
      <c r="K217" s="622"/>
      <c r="L217" s="622"/>
      <c r="M217" s="622"/>
      <c r="N217" s="622"/>
      <c r="O217" s="622"/>
      <c r="P217" s="622"/>
      <c r="Q217" s="622"/>
      <c r="R217" s="622"/>
      <c r="S217" s="622"/>
      <c r="T217" s="622"/>
      <c r="U217" s="622"/>
      <c r="V217" s="622"/>
      <c r="W217" s="623"/>
      <c r="X217" s="646"/>
      <c r="Y217" s="647"/>
      <c r="Z217" s="647"/>
      <c r="AA217" s="647"/>
      <c r="AB217" s="647"/>
      <c r="AC217" s="647"/>
      <c r="AD217" s="647"/>
      <c r="AE217" s="647"/>
      <c r="AF217" s="647"/>
      <c r="AG217" s="647"/>
      <c r="AH217" s="647"/>
      <c r="AI217" s="647"/>
      <c r="AJ217" s="647"/>
      <c r="AK217" s="647"/>
      <c r="AL217" s="647"/>
      <c r="AM217" s="647"/>
      <c r="AN217" s="647"/>
      <c r="AO217" s="647"/>
      <c r="AP217" s="647"/>
      <c r="AQ217" s="648"/>
      <c r="AR217" s="8"/>
      <c r="AS217" s="8"/>
      <c r="AT217" s="8"/>
      <c r="AU217" s="8"/>
      <c r="AV217" s="8"/>
      <c r="AW217" s="8"/>
      <c r="AX217" s="8"/>
      <c r="AY217" s="8"/>
      <c r="AZ217" s="8"/>
      <c r="BA217" s="8"/>
      <c r="BB217" s="8"/>
      <c r="BC217" s="8"/>
      <c r="BD217" s="8"/>
      <c r="BE217" s="8"/>
      <c r="BF217" s="8"/>
      <c r="BG217" s="8"/>
      <c r="BH217" s="8"/>
      <c r="BI217" s="8"/>
      <c r="BJ217" s="8"/>
      <c r="BK217" s="8"/>
      <c r="BL217" s="8"/>
    </row>
    <row r="218" spans="2:64" s="9" customFormat="1" ht="9.9" customHeight="1">
      <c r="B218" s="8"/>
      <c r="C218" s="8"/>
      <c r="D218" s="545" t="s">
        <v>5</v>
      </c>
      <c r="E218" s="545"/>
      <c r="F218" s="545"/>
      <c r="G218" s="545"/>
      <c r="H218" s="545"/>
      <c r="I218" s="545"/>
      <c r="J218" s="545"/>
      <c r="K218" s="545"/>
      <c r="L218" s="545"/>
      <c r="M218" s="545"/>
      <c r="N218" s="545"/>
      <c r="O218" s="545"/>
      <c r="P218" s="545"/>
      <c r="Q218" s="545"/>
      <c r="R218" s="545"/>
      <c r="S218" s="545"/>
      <c r="T218" s="545"/>
      <c r="U218" s="545"/>
      <c r="V218" s="545"/>
      <c r="W218" s="545"/>
      <c r="X218" s="646"/>
      <c r="Y218" s="647"/>
      <c r="Z218" s="647"/>
      <c r="AA218" s="647"/>
      <c r="AB218" s="647"/>
      <c r="AC218" s="647"/>
      <c r="AD218" s="647"/>
      <c r="AE218" s="647"/>
      <c r="AF218" s="647"/>
      <c r="AG218" s="647"/>
      <c r="AH218" s="647"/>
      <c r="AI218" s="647"/>
      <c r="AJ218" s="647"/>
      <c r="AK218" s="647"/>
      <c r="AL218" s="647"/>
      <c r="AM218" s="647"/>
      <c r="AN218" s="647"/>
      <c r="AO218" s="647"/>
      <c r="AP218" s="647"/>
      <c r="AQ218" s="648"/>
      <c r="AR218" s="8"/>
      <c r="AS218" s="8"/>
      <c r="AT218" s="8"/>
      <c r="AU218" s="8"/>
      <c r="AV218" s="8"/>
      <c r="AW218" s="8"/>
      <c r="AX218" s="8"/>
      <c r="AY218" s="8"/>
      <c r="AZ218" s="8"/>
      <c r="BA218" s="8"/>
      <c r="BB218" s="8"/>
      <c r="BC218" s="8"/>
      <c r="BD218" s="8"/>
      <c r="BE218" s="8"/>
      <c r="BF218" s="8"/>
      <c r="BG218" s="8"/>
      <c r="BH218" s="8"/>
      <c r="BI218" s="8"/>
      <c r="BJ218" s="8"/>
      <c r="BK218" s="8"/>
      <c r="BL218" s="8"/>
    </row>
    <row r="219" spans="2:64" s="9" customFormat="1" ht="9.9" customHeight="1">
      <c r="B219" s="8"/>
      <c r="C219" s="8"/>
      <c r="D219" s="545"/>
      <c r="E219" s="545"/>
      <c r="F219" s="545"/>
      <c r="G219" s="545"/>
      <c r="H219" s="545"/>
      <c r="I219" s="545"/>
      <c r="J219" s="545"/>
      <c r="K219" s="545"/>
      <c r="L219" s="545"/>
      <c r="M219" s="545"/>
      <c r="N219" s="545"/>
      <c r="O219" s="545"/>
      <c r="P219" s="545"/>
      <c r="Q219" s="545"/>
      <c r="R219" s="545"/>
      <c r="S219" s="545"/>
      <c r="T219" s="545"/>
      <c r="U219" s="545"/>
      <c r="V219" s="545"/>
      <c r="W219" s="545"/>
      <c r="X219" s="646"/>
      <c r="Y219" s="647"/>
      <c r="Z219" s="647"/>
      <c r="AA219" s="647"/>
      <c r="AB219" s="647"/>
      <c r="AC219" s="647"/>
      <c r="AD219" s="647"/>
      <c r="AE219" s="647"/>
      <c r="AF219" s="647"/>
      <c r="AG219" s="647"/>
      <c r="AH219" s="647"/>
      <c r="AI219" s="647"/>
      <c r="AJ219" s="647"/>
      <c r="AK219" s="647"/>
      <c r="AL219" s="647"/>
      <c r="AM219" s="647"/>
      <c r="AN219" s="647"/>
      <c r="AO219" s="647"/>
      <c r="AP219" s="647"/>
      <c r="AQ219" s="648"/>
      <c r="AR219" s="8"/>
      <c r="AS219" s="8"/>
      <c r="AT219" s="8"/>
      <c r="AU219" s="8"/>
      <c r="AV219" s="8"/>
      <c r="AW219" s="8"/>
      <c r="AX219" s="8"/>
      <c r="AY219" s="8"/>
      <c r="AZ219" s="8"/>
      <c r="BA219" s="8"/>
      <c r="BB219" s="8"/>
      <c r="BC219" s="8"/>
      <c r="BD219" s="8"/>
      <c r="BE219" s="8"/>
      <c r="BF219" s="8"/>
      <c r="BG219" s="8"/>
      <c r="BH219" s="8"/>
      <c r="BI219" s="8"/>
      <c r="BJ219" s="8"/>
      <c r="BK219" s="8"/>
      <c r="BL219" s="8"/>
    </row>
    <row r="220" spans="2:64" s="9" customFormat="1" ht="9.9" customHeight="1">
      <c r="B220" s="8"/>
      <c r="C220" s="8"/>
      <c r="D220" s="545" t="s">
        <v>6</v>
      </c>
      <c r="E220" s="545"/>
      <c r="F220" s="545"/>
      <c r="G220" s="545"/>
      <c r="H220" s="545"/>
      <c r="I220" s="545"/>
      <c r="J220" s="545"/>
      <c r="K220" s="545"/>
      <c r="L220" s="545"/>
      <c r="M220" s="545"/>
      <c r="N220" s="545"/>
      <c r="O220" s="545"/>
      <c r="P220" s="545"/>
      <c r="Q220" s="545"/>
      <c r="R220" s="545"/>
      <c r="S220" s="545"/>
      <c r="T220" s="545"/>
      <c r="U220" s="545"/>
      <c r="V220" s="545"/>
      <c r="W220" s="545"/>
      <c r="X220" s="646"/>
      <c r="Y220" s="647"/>
      <c r="Z220" s="647"/>
      <c r="AA220" s="647"/>
      <c r="AB220" s="647"/>
      <c r="AC220" s="647"/>
      <c r="AD220" s="647"/>
      <c r="AE220" s="647"/>
      <c r="AF220" s="647"/>
      <c r="AG220" s="647"/>
      <c r="AH220" s="647"/>
      <c r="AI220" s="647"/>
      <c r="AJ220" s="647"/>
      <c r="AK220" s="647"/>
      <c r="AL220" s="647"/>
      <c r="AM220" s="647"/>
      <c r="AN220" s="647"/>
      <c r="AO220" s="647"/>
      <c r="AP220" s="647"/>
      <c r="AQ220" s="648"/>
      <c r="AR220" s="8"/>
      <c r="AS220" s="8"/>
      <c r="AT220" s="8"/>
      <c r="AU220" s="8"/>
      <c r="AV220" s="8"/>
      <c r="AW220" s="8"/>
      <c r="AX220" s="8"/>
      <c r="AY220" s="8"/>
      <c r="AZ220" s="8"/>
      <c r="BA220" s="8"/>
      <c r="BB220" s="8"/>
      <c r="BC220" s="8"/>
      <c r="BD220" s="8"/>
      <c r="BE220" s="8"/>
      <c r="BF220" s="8"/>
      <c r="BG220" s="8"/>
      <c r="BH220" s="8"/>
      <c r="BI220" s="8"/>
      <c r="BJ220" s="8"/>
      <c r="BK220" s="8"/>
      <c r="BL220" s="8"/>
    </row>
    <row r="221" spans="2:64" s="9" customFormat="1" ht="9.9" customHeight="1">
      <c r="B221" s="8"/>
      <c r="C221" s="8"/>
      <c r="D221" s="545"/>
      <c r="E221" s="545"/>
      <c r="F221" s="545"/>
      <c r="G221" s="545"/>
      <c r="H221" s="545"/>
      <c r="I221" s="545"/>
      <c r="J221" s="545"/>
      <c r="K221" s="545"/>
      <c r="L221" s="545"/>
      <c r="M221" s="545"/>
      <c r="N221" s="545"/>
      <c r="O221" s="545"/>
      <c r="P221" s="545"/>
      <c r="Q221" s="545"/>
      <c r="R221" s="545"/>
      <c r="S221" s="545"/>
      <c r="T221" s="545"/>
      <c r="U221" s="545"/>
      <c r="V221" s="545"/>
      <c r="W221" s="545"/>
      <c r="X221" s="646"/>
      <c r="Y221" s="647"/>
      <c r="Z221" s="647"/>
      <c r="AA221" s="647"/>
      <c r="AB221" s="647"/>
      <c r="AC221" s="647"/>
      <c r="AD221" s="647"/>
      <c r="AE221" s="647"/>
      <c r="AF221" s="647"/>
      <c r="AG221" s="647"/>
      <c r="AH221" s="647"/>
      <c r="AI221" s="647"/>
      <c r="AJ221" s="647"/>
      <c r="AK221" s="647"/>
      <c r="AL221" s="647"/>
      <c r="AM221" s="647"/>
      <c r="AN221" s="647"/>
      <c r="AO221" s="647"/>
      <c r="AP221" s="647"/>
      <c r="AQ221" s="648"/>
      <c r="AR221" s="8"/>
      <c r="AS221" s="8"/>
      <c r="AT221" s="8"/>
      <c r="AU221" s="8"/>
      <c r="AV221" s="8"/>
      <c r="AW221" s="8"/>
      <c r="AX221" s="8"/>
      <c r="AY221" s="8"/>
      <c r="AZ221" s="8"/>
      <c r="BA221" s="8"/>
      <c r="BB221" s="8"/>
      <c r="BC221" s="8"/>
      <c r="BD221" s="8"/>
      <c r="BE221" s="8"/>
      <c r="BF221" s="8"/>
      <c r="BG221" s="8"/>
      <c r="BH221" s="8"/>
      <c r="BI221" s="8"/>
      <c r="BJ221" s="8"/>
      <c r="BK221" s="8"/>
      <c r="BL221" s="8"/>
    </row>
    <row r="222" spans="2:64" s="8" customFormat="1" ht="9.9" customHeight="1">
      <c r="D222" s="545" t="s">
        <v>7</v>
      </c>
      <c r="E222" s="545"/>
      <c r="F222" s="545"/>
      <c r="G222" s="545"/>
      <c r="H222" s="545"/>
      <c r="I222" s="545"/>
      <c r="J222" s="545"/>
      <c r="K222" s="545"/>
      <c r="L222" s="545"/>
      <c r="M222" s="545"/>
      <c r="N222" s="545"/>
      <c r="O222" s="545"/>
      <c r="P222" s="545"/>
      <c r="Q222" s="545"/>
      <c r="R222" s="545"/>
      <c r="S222" s="545"/>
      <c r="T222" s="545"/>
      <c r="U222" s="545"/>
      <c r="V222" s="545"/>
      <c r="W222" s="545"/>
      <c r="X222" s="646" t="s">
        <v>9</v>
      </c>
      <c r="Y222" s="647"/>
      <c r="Z222" s="647"/>
      <c r="AA222" s="647"/>
      <c r="AB222" s="647"/>
      <c r="AC222" s="647"/>
      <c r="AD222" s="647"/>
      <c r="AE222" s="647"/>
      <c r="AF222" s="647"/>
      <c r="AG222" s="647"/>
      <c r="AH222" s="647"/>
      <c r="AI222" s="647"/>
      <c r="AJ222" s="647"/>
      <c r="AK222" s="647"/>
      <c r="AL222" s="647"/>
      <c r="AM222" s="647"/>
      <c r="AN222" s="647"/>
      <c r="AO222" s="647"/>
      <c r="AP222" s="647"/>
      <c r="AQ222" s="648"/>
    </row>
    <row r="223" spans="2:64" s="9" customFormat="1" ht="9.9" customHeight="1">
      <c r="B223" s="8"/>
      <c r="C223" s="8"/>
      <c r="D223" s="545"/>
      <c r="E223" s="545"/>
      <c r="F223" s="545"/>
      <c r="G223" s="545"/>
      <c r="H223" s="545"/>
      <c r="I223" s="545"/>
      <c r="J223" s="545"/>
      <c r="K223" s="545"/>
      <c r="L223" s="545"/>
      <c r="M223" s="545"/>
      <c r="N223" s="545"/>
      <c r="O223" s="545"/>
      <c r="P223" s="545"/>
      <c r="Q223" s="545"/>
      <c r="R223" s="545"/>
      <c r="S223" s="545"/>
      <c r="T223" s="545"/>
      <c r="U223" s="545"/>
      <c r="V223" s="545"/>
      <c r="W223" s="545"/>
      <c r="X223" s="646"/>
      <c r="Y223" s="647"/>
      <c r="Z223" s="647"/>
      <c r="AA223" s="647"/>
      <c r="AB223" s="647"/>
      <c r="AC223" s="647"/>
      <c r="AD223" s="647"/>
      <c r="AE223" s="647"/>
      <c r="AF223" s="647"/>
      <c r="AG223" s="647"/>
      <c r="AH223" s="647"/>
      <c r="AI223" s="647"/>
      <c r="AJ223" s="647"/>
      <c r="AK223" s="647"/>
      <c r="AL223" s="647"/>
      <c r="AM223" s="647"/>
      <c r="AN223" s="647"/>
      <c r="AO223" s="647"/>
      <c r="AP223" s="647"/>
      <c r="AQ223" s="648"/>
      <c r="AR223" s="8"/>
      <c r="AS223" s="8"/>
      <c r="AT223" s="8"/>
      <c r="AU223" s="8"/>
      <c r="AV223" s="8"/>
      <c r="AW223" s="8"/>
      <c r="AX223" s="8"/>
      <c r="AY223" s="8"/>
      <c r="AZ223" s="8"/>
      <c r="BA223" s="8"/>
      <c r="BB223" s="8"/>
      <c r="BC223" s="8"/>
      <c r="BD223" s="8"/>
      <c r="BE223" s="8"/>
      <c r="BF223" s="8"/>
      <c r="BG223" s="8"/>
      <c r="BH223" s="8"/>
      <c r="BI223" s="8"/>
      <c r="BJ223" s="8"/>
      <c r="BK223" s="8"/>
      <c r="BL223" s="8"/>
    </row>
    <row r="224" spans="2:64" s="9" customFormat="1" ht="9.9" customHeight="1">
      <c r="B224" s="8"/>
      <c r="C224" s="8"/>
      <c r="D224" s="545" t="s">
        <v>31</v>
      </c>
      <c r="E224" s="545"/>
      <c r="F224" s="545"/>
      <c r="G224" s="545"/>
      <c r="H224" s="545"/>
      <c r="I224" s="545"/>
      <c r="J224" s="545"/>
      <c r="K224" s="545"/>
      <c r="L224" s="545"/>
      <c r="M224" s="545"/>
      <c r="N224" s="545"/>
      <c r="O224" s="545"/>
      <c r="P224" s="545"/>
      <c r="Q224" s="545"/>
      <c r="R224" s="545"/>
      <c r="S224" s="545"/>
      <c r="T224" s="545"/>
      <c r="U224" s="545"/>
      <c r="V224" s="545"/>
      <c r="W224" s="545"/>
      <c r="X224" s="646" t="s">
        <v>9</v>
      </c>
      <c r="Y224" s="647"/>
      <c r="Z224" s="647"/>
      <c r="AA224" s="647"/>
      <c r="AB224" s="647"/>
      <c r="AC224" s="647"/>
      <c r="AD224" s="647"/>
      <c r="AE224" s="647"/>
      <c r="AF224" s="647"/>
      <c r="AG224" s="647"/>
      <c r="AH224" s="647"/>
      <c r="AI224" s="647"/>
      <c r="AJ224" s="647"/>
      <c r="AK224" s="647"/>
      <c r="AL224" s="647"/>
      <c r="AM224" s="647"/>
      <c r="AN224" s="647"/>
      <c r="AO224" s="647"/>
      <c r="AP224" s="647"/>
      <c r="AQ224" s="648"/>
      <c r="AR224" s="8"/>
      <c r="AS224" s="8"/>
      <c r="AT224" s="8"/>
      <c r="AU224" s="8"/>
      <c r="AV224" s="8"/>
      <c r="AW224" s="8"/>
      <c r="AX224" s="8"/>
      <c r="AY224" s="8"/>
      <c r="AZ224" s="8"/>
      <c r="BA224" s="8"/>
      <c r="BB224" s="8"/>
      <c r="BC224" s="8"/>
      <c r="BD224" s="8"/>
      <c r="BE224" s="8"/>
      <c r="BF224" s="8"/>
      <c r="BG224" s="8"/>
      <c r="BH224" s="8"/>
      <c r="BI224" s="8"/>
      <c r="BJ224" s="8"/>
      <c r="BK224" s="8"/>
      <c r="BL224" s="8"/>
    </row>
    <row r="225" spans="2:67" s="9" customFormat="1" ht="9.9" customHeight="1">
      <c r="B225" s="8"/>
      <c r="C225" s="8"/>
      <c r="D225" s="545"/>
      <c r="E225" s="545"/>
      <c r="F225" s="545"/>
      <c r="G225" s="545"/>
      <c r="H225" s="545"/>
      <c r="I225" s="545"/>
      <c r="J225" s="545"/>
      <c r="K225" s="545"/>
      <c r="L225" s="545"/>
      <c r="M225" s="545"/>
      <c r="N225" s="545"/>
      <c r="O225" s="545"/>
      <c r="P225" s="545"/>
      <c r="Q225" s="545"/>
      <c r="R225" s="545"/>
      <c r="S225" s="545"/>
      <c r="T225" s="545"/>
      <c r="U225" s="545"/>
      <c r="V225" s="545"/>
      <c r="W225" s="545"/>
      <c r="X225" s="646"/>
      <c r="Y225" s="647"/>
      <c r="Z225" s="647"/>
      <c r="AA225" s="647"/>
      <c r="AB225" s="647"/>
      <c r="AC225" s="647"/>
      <c r="AD225" s="647"/>
      <c r="AE225" s="647"/>
      <c r="AF225" s="647"/>
      <c r="AG225" s="647"/>
      <c r="AH225" s="647"/>
      <c r="AI225" s="647"/>
      <c r="AJ225" s="647"/>
      <c r="AK225" s="647"/>
      <c r="AL225" s="647"/>
      <c r="AM225" s="647"/>
      <c r="AN225" s="647"/>
      <c r="AO225" s="647"/>
      <c r="AP225" s="647"/>
      <c r="AQ225" s="648"/>
      <c r="AR225" s="8"/>
      <c r="AS225" s="8"/>
      <c r="AT225" s="8"/>
      <c r="AU225" s="8"/>
      <c r="AV225" s="8"/>
      <c r="AW225" s="8"/>
      <c r="AX225" s="8"/>
      <c r="AY225" s="8"/>
      <c r="AZ225" s="8"/>
      <c r="BA225" s="8"/>
      <c r="BB225" s="8"/>
      <c r="BC225" s="8"/>
      <c r="BD225" s="8"/>
      <c r="BE225" s="8"/>
      <c r="BF225" s="8"/>
      <c r="BG225" s="8"/>
      <c r="BH225" s="8"/>
      <c r="BI225" s="8"/>
      <c r="BJ225" s="8"/>
      <c r="BK225" s="8"/>
      <c r="BL225" s="8"/>
    </row>
    <row r="226" spans="2:67" s="9" customFormat="1" ht="9.9" customHeight="1">
      <c r="B226" s="8"/>
      <c r="C226" s="8"/>
      <c r="D226" s="545" t="s">
        <v>8</v>
      </c>
      <c r="E226" s="545"/>
      <c r="F226" s="545"/>
      <c r="G226" s="545"/>
      <c r="H226" s="545"/>
      <c r="I226" s="545"/>
      <c r="J226" s="545"/>
      <c r="K226" s="545"/>
      <c r="L226" s="545"/>
      <c r="M226" s="545"/>
      <c r="N226" s="545"/>
      <c r="O226" s="545"/>
      <c r="P226" s="545"/>
      <c r="Q226" s="545"/>
      <c r="R226" s="545"/>
      <c r="S226" s="545"/>
      <c r="T226" s="545"/>
      <c r="U226" s="545"/>
      <c r="V226" s="545"/>
      <c r="W226" s="545"/>
      <c r="X226" s="646" t="s">
        <v>9</v>
      </c>
      <c r="Y226" s="647"/>
      <c r="Z226" s="647"/>
      <c r="AA226" s="647"/>
      <c r="AB226" s="647"/>
      <c r="AC226" s="647"/>
      <c r="AD226" s="647"/>
      <c r="AE226" s="647"/>
      <c r="AF226" s="647"/>
      <c r="AG226" s="647"/>
      <c r="AH226" s="647"/>
      <c r="AI226" s="647"/>
      <c r="AJ226" s="647"/>
      <c r="AK226" s="647"/>
      <c r="AL226" s="647"/>
      <c r="AM226" s="647"/>
      <c r="AN226" s="647"/>
      <c r="AO226" s="647"/>
      <c r="AP226" s="647"/>
      <c r="AQ226" s="648"/>
      <c r="AR226" s="8"/>
      <c r="AS226" s="8"/>
      <c r="AT226" s="8"/>
      <c r="AU226" s="8"/>
      <c r="AV226" s="8"/>
      <c r="AW226" s="8"/>
      <c r="AX226" s="8"/>
      <c r="AY226" s="8"/>
      <c r="AZ226" s="8"/>
      <c r="BA226" s="8"/>
      <c r="BB226" s="8"/>
      <c r="BC226" s="8"/>
      <c r="BD226" s="8"/>
      <c r="BE226" s="8"/>
      <c r="BF226" s="8"/>
      <c r="BG226" s="8"/>
      <c r="BH226" s="8"/>
      <c r="BI226" s="8"/>
      <c r="BJ226" s="8"/>
      <c r="BK226" s="8"/>
      <c r="BL226" s="8"/>
    </row>
    <row r="227" spans="2:67" s="9" customFormat="1" ht="9.9" customHeight="1">
      <c r="B227" s="8"/>
      <c r="C227" s="8"/>
      <c r="D227" s="545"/>
      <c r="E227" s="545"/>
      <c r="F227" s="545"/>
      <c r="G227" s="545"/>
      <c r="H227" s="545"/>
      <c r="I227" s="545"/>
      <c r="J227" s="545"/>
      <c r="K227" s="545"/>
      <c r="L227" s="545"/>
      <c r="M227" s="545"/>
      <c r="N227" s="545"/>
      <c r="O227" s="545"/>
      <c r="P227" s="545"/>
      <c r="Q227" s="545"/>
      <c r="R227" s="545"/>
      <c r="S227" s="545"/>
      <c r="T227" s="545"/>
      <c r="U227" s="545"/>
      <c r="V227" s="545"/>
      <c r="W227" s="545"/>
      <c r="X227" s="646"/>
      <c r="Y227" s="647"/>
      <c r="Z227" s="647"/>
      <c r="AA227" s="647"/>
      <c r="AB227" s="647"/>
      <c r="AC227" s="647"/>
      <c r="AD227" s="647"/>
      <c r="AE227" s="647"/>
      <c r="AF227" s="647"/>
      <c r="AG227" s="647"/>
      <c r="AH227" s="647"/>
      <c r="AI227" s="647"/>
      <c r="AJ227" s="647"/>
      <c r="AK227" s="647"/>
      <c r="AL227" s="647"/>
      <c r="AM227" s="647"/>
      <c r="AN227" s="647"/>
      <c r="AO227" s="647"/>
      <c r="AP227" s="647"/>
      <c r="AQ227" s="648"/>
      <c r="AR227" s="8"/>
      <c r="AS227" s="8"/>
      <c r="AT227" s="8"/>
      <c r="AU227" s="8"/>
      <c r="AV227" s="8"/>
      <c r="AW227" s="8"/>
      <c r="AX227" s="8"/>
      <c r="AY227" s="8"/>
      <c r="AZ227" s="8"/>
      <c r="BA227" s="8"/>
      <c r="BB227" s="8"/>
      <c r="BC227" s="8"/>
      <c r="BD227" s="8"/>
      <c r="BE227" s="8"/>
      <c r="BF227" s="8"/>
      <c r="BG227" s="8"/>
      <c r="BH227" s="8"/>
      <c r="BI227" s="8"/>
      <c r="BJ227" s="8"/>
      <c r="BK227" s="8"/>
      <c r="BL227" s="8"/>
    </row>
    <row r="228" spans="2:67" s="9" customFormat="1" ht="9.9" customHeight="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row>
    <row r="229" spans="2:67" s="9" customFormat="1" ht="9.9" customHeight="1">
      <c r="B229" s="8"/>
      <c r="C229" s="8"/>
      <c r="D229" s="8"/>
      <c r="E229" s="41" t="s">
        <v>69</v>
      </c>
      <c r="F229" s="8"/>
      <c r="G229" s="8"/>
      <c r="H229" s="40"/>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row>
    <row r="230" spans="2:67" s="9" customFormat="1" ht="9.9" customHeight="1">
      <c r="B230" s="8"/>
      <c r="C230" s="8"/>
      <c r="D230" s="8"/>
      <c r="E230" s="8"/>
      <c r="F230" s="36" t="s">
        <v>70</v>
      </c>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row>
    <row r="231" spans="2:67" s="9" customFormat="1" ht="9.9" customHeight="1">
      <c r="B231" s="8"/>
      <c r="C231" s="8"/>
      <c r="D231" s="8"/>
      <c r="E231" s="8"/>
      <c r="F231" s="8"/>
      <c r="G231" s="8"/>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row>
    <row r="232" spans="2:67" s="9" customFormat="1" ht="9.9" customHeight="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row>
    <row r="233" spans="2:67" s="9" customFormat="1" ht="9.9" customHeight="1">
      <c r="B233" s="8"/>
      <c r="C233" s="8"/>
      <c r="D233" s="8"/>
      <c r="E233" s="611" t="s">
        <v>10</v>
      </c>
      <c r="F233" s="522"/>
      <c r="G233" s="522"/>
      <c r="H233" s="522"/>
      <c r="I233" s="522"/>
      <c r="J233" s="522"/>
      <c r="K233" s="522"/>
      <c r="L233" s="591"/>
      <c r="M233" s="42"/>
      <c r="N233" s="649" t="s">
        <v>1019</v>
      </c>
      <c r="O233" s="649"/>
      <c r="P233" s="649"/>
      <c r="Q233" s="649"/>
      <c r="R233" s="649"/>
      <c r="S233" s="649"/>
      <c r="T233" s="649"/>
      <c r="U233" s="649"/>
      <c r="V233" s="649"/>
      <c r="W233" s="649"/>
      <c r="X233" s="649"/>
      <c r="Y233" s="649"/>
      <c r="Z233" s="649"/>
      <c r="AA233" s="649"/>
      <c r="AB233" s="649"/>
      <c r="AC233" s="649"/>
      <c r="AD233" s="649"/>
      <c r="AE233" s="649"/>
      <c r="AF233" s="649"/>
      <c r="AG233" s="649"/>
      <c r="AH233" s="649"/>
      <c r="AI233" s="649"/>
      <c r="AJ233" s="649"/>
      <c r="AK233" s="649"/>
      <c r="AL233" s="649"/>
      <c r="AM233" s="649"/>
      <c r="AN233" s="649"/>
      <c r="AO233" s="649"/>
      <c r="AP233" s="649"/>
      <c r="AQ233" s="649"/>
      <c r="AR233" s="649"/>
      <c r="AS233" s="649"/>
      <c r="AT233" s="649"/>
      <c r="AU233" s="649"/>
      <c r="AV233" s="649"/>
      <c r="AW233" s="650"/>
      <c r="AX233" s="8"/>
      <c r="AY233" s="8"/>
      <c r="AZ233" s="8"/>
      <c r="BA233" s="8"/>
      <c r="BB233" s="8"/>
      <c r="BC233" s="8"/>
      <c r="BD233" s="8"/>
      <c r="BE233" s="8"/>
      <c r="BF233" s="8"/>
      <c r="BG233" s="8"/>
      <c r="BH233" s="8"/>
      <c r="BI233" s="8"/>
      <c r="BJ233" s="8"/>
      <c r="BK233" s="8"/>
      <c r="BL233" s="8"/>
      <c r="BM233" s="8"/>
      <c r="BN233" s="8"/>
      <c r="BO233" s="8"/>
    </row>
    <row r="234" spans="2:67" s="9" customFormat="1" ht="9.9" customHeight="1">
      <c r="B234" s="8"/>
      <c r="C234" s="8"/>
      <c r="D234" s="8"/>
      <c r="E234" s="563"/>
      <c r="F234" s="523"/>
      <c r="G234" s="523"/>
      <c r="H234" s="523"/>
      <c r="I234" s="523"/>
      <c r="J234" s="523"/>
      <c r="K234" s="523"/>
      <c r="L234" s="541"/>
      <c r="M234" s="43"/>
      <c r="N234" s="651"/>
      <c r="O234" s="651"/>
      <c r="P234" s="651"/>
      <c r="Q234" s="651"/>
      <c r="R234" s="651"/>
      <c r="S234" s="651"/>
      <c r="T234" s="651"/>
      <c r="U234" s="651"/>
      <c r="V234" s="651"/>
      <c r="W234" s="651"/>
      <c r="X234" s="651"/>
      <c r="Y234" s="651"/>
      <c r="Z234" s="651"/>
      <c r="AA234" s="651"/>
      <c r="AB234" s="651"/>
      <c r="AC234" s="651"/>
      <c r="AD234" s="651"/>
      <c r="AE234" s="651"/>
      <c r="AF234" s="651"/>
      <c r="AG234" s="651"/>
      <c r="AH234" s="651"/>
      <c r="AI234" s="651"/>
      <c r="AJ234" s="651"/>
      <c r="AK234" s="651"/>
      <c r="AL234" s="651"/>
      <c r="AM234" s="651"/>
      <c r="AN234" s="651"/>
      <c r="AO234" s="651"/>
      <c r="AP234" s="651"/>
      <c r="AQ234" s="651"/>
      <c r="AR234" s="651"/>
      <c r="AS234" s="651"/>
      <c r="AT234" s="651"/>
      <c r="AU234" s="651"/>
      <c r="AV234" s="651"/>
      <c r="AW234" s="652"/>
      <c r="AX234" s="8"/>
      <c r="AY234" s="8"/>
      <c r="AZ234" s="8"/>
      <c r="BA234" s="8"/>
      <c r="BB234" s="8"/>
      <c r="BC234" s="8"/>
      <c r="BD234" s="8"/>
      <c r="BE234" s="8"/>
      <c r="BF234" s="8"/>
      <c r="BG234" s="8"/>
      <c r="BH234" s="8"/>
      <c r="BI234" s="8"/>
      <c r="BJ234" s="8"/>
      <c r="BK234" s="8"/>
      <c r="BL234" s="8"/>
      <c r="BM234" s="8"/>
    </row>
    <row r="235" spans="2:67" s="9" customFormat="1" ht="9.9" customHeight="1">
      <c r="B235" s="8"/>
      <c r="C235" s="8"/>
      <c r="D235" s="8"/>
      <c r="E235" s="612" t="s">
        <v>11</v>
      </c>
      <c r="F235" s="613"/>
      <c r="G235" s="613"/>
      <c r="H235" s="613"/>
      <c r="I235" s="613"/>
      <c r="J235" s="613"/>
      <c r="K235" s="613"/>
      <c r="L235" s="614"/>
      <c r="M235" s="43"/>
      <c r="N235" s="651"/>
      <c r="O235" s="651"/>
      <c r="P235" s="651"/>
      <c r="Q235" s="651"/>
      <c r="R235" s="651"/>
      <c r="S235" s="651"/>
      <c r="T235" s="651"/>
      <c r="U235" s="651"/>
      <c r="V235" s="651"/>
      <c r="W235" s="651"/>
      <c r="X235" s="651"/>
      <c r="Y235" s="651"/>
      <c r="Z235" s="651"/>
      <c r="AA235" s="651"/>
      <c r="AB235" s="651"/>
      <c r="AC235" s="651"/>
      <c r="AD235" s="651"/>
      <c r="AE235" s="651"/>
      <c r="AF235" s="651"/>
      <c r="AG235" s="651"/>
      <c r="AH235" s="651"/>
      <c r="AI235" s="651"/>
      <c r="AJ235" s="651"/>
      <c r="AK235" s="651"/>
      <c r="AL235" s="651"/>
      <c r="AM235" s="651"/>
      <c r="AN235" s="651"/>
      <c r="AO235" s="651"/>
      <c r="AP235" s="651"/>
      <c r="AQ235" s="651"/>
      <c r="AR235" s="651"/>
      <c r="AS235" s="651"/>
      <c r="AT235" s="651"/>
      <c r="AU235" s="651"/>
      <c r="AV235" s="651"/>
      <c r="AW235" s="652"/>
      <c r="AX235" s="8"/>
      <c r="AY235" s="8"/>
      <c r="AZ235" s="8"/>
      <c r="BA235" s="8"/>
      <c r="BB235" s="8"/>
      <c r="BC235" s="8"/>
      <c r="BD235" s="8"/>
      <c r="BE235" s="8"/>
      <c r="BF235" s="8"/>
      <c r="BG235" s="8"/>
      <c r="BH235" s="8"/>
      <c r="BI235" s="8"/>
      <c r="BJ235" s="8"/>
      <c r="BK235" s="8"/>
      <c r="BL235" s="8"/>
      <c r="BM235" s="8"/>
    </row>
    <row r="236" spans="2:67" s="9" customFormat="1" ht="9.9" customHeight="1">
      <c r="B236" s="8"/>
      <c r="C236" s="8"/>
      <c r="D236" s="8"/>
      <c r="E236" s="615"/>
      <c r="F236" s="616"/>
      <c r="G236" s="616"/>
      <c r="H236" s="616"/>
      <c r="I236" s="616"/>
      <c r="J236" s="616"/>
      <c r="K236" s="616"/>
      <c r="L236" s="617"/>
      <c r="M236" s="44"/>
      <c r="N236" s="653"/>
      <c r="O236" s="653"/>
      <c r="P236" s="653"/>
      <c r="Q236" s="653"/>
      <c r="R236" s="653"/>
      <c r="S236" s="653"/>
      <c r="T236" s="653"/>
      <c r="U236" s="653"/>
      <c r="V236" s="653"/>
      <c r="W236" s="653"/>
      <c r="X236" s="653"/>
      <c r="Y236" s="653"/>
      <c r="Z236" s="653"/>
      <c r="AA236" s="653"/>
      <c r="AB236" s="653"/>
      <c r="AC236" s="653"/>
      <c r="AD236" s="653"/>
      <c r="AE236" s="653"/>
      <c r="AF236" s="653"/>
      <c r="AG236" s="653"/>
      <c r="AH236" s="653"/>
      <c r="AI236" s="653"/>
      <c r="AJ236" s="653"/>
      <c r="AK236" s="653"/>
      <c r="AL236" s="653"/>
      <c r="AM236" s="653"/>
      <c r="AN236" s="653"/>
      <c r="AO236" s="653"/>
      <c r="AP236" s="653"/>
      <c r="AQ236" s="653"/>
      <c r="AR236" s="653"/>
      <c r="AS236" s="653"/>
      <c r="AT236" s="653"/>
      <c r="AU236" s="653"/>
      <c r="AV236" s="653"/>
      <c r="AW236" s="654"/>
      <c r="AX236" s="8"/>
      <c r="AY236" s="8"/>
      <c r="AZ236" s="8"/>
      <c r="BA236" s="8"/>
      <c r="BB236" s="8"/>
      <c r="BC236" s="8"/>
      <c r="BD236" s="8"/>
      <c r="BE236" s="8"/>
      <c r="BF236" s="8"/>
      <c r="BG236" s="8"/>
      <c r="BH236" s="8"/>
      <c r="BI236" s="8"/>
      <c r="BJ236" s="8"/>
      <c r="BK236" s="8"/>
      <c r="BL236" s="8"/>
      <c r="BM236" s="8"/>
    </row>
    <row r="237" spans="2:67" s="9" customFormat="1" ht="9.9" customHeight="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row>
    <row r="238" spans="2:67" s="9" customFormat="1" ht="9.9" customHeight="1">
      <c r="B238" s="8"/>
      <c r="C238" s="8"/>
      <c r="D238" s="8"/>
      <c r="E238" s="27" t="s">
        <v>51</v>
      </c>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row>
    <row r="239" spans="2:67" s="9" customFormat="1" ht="9.9" customHeight="1">
      <c r="B239" s="8"/>
      <c r="C239" s="8"/>
      <c r="D239" s="8"/>
      <c r="E239" s="27"/>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row>
    <row r="240" spans="2:67" s="9" customFormat="1" ht="9.9" customHeight="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row>
    <row r="241" spans="2:86" ht="9.75" customHeight="1">
      <c r="K241" s="1"/>
      <c r="M241"/>
      <c r="U241" s="1"/>
      <c r="W241"/>
      <c r="AE241" s="1"/>
      <c r="AG241"/>
      <c r="AO241" s="1"/>
      <c r="AQ241"/>
      <c r="BA241"/>
      <c r="BB241" s="1"/>
      <c r="BK241"/>
      <c r="BM241"/>
      <c r="BN241" s="1"/>
    </row>
    <row r="242" spans="2:86" ht="9.9" customHeight="1">
      <c r="B242" s="1"/>
      <c r="C242" s="1"/>
      <c r="D242" s="1"/>
      <c r="E242" s="1"/>
      <c r="F242" s="1"/>
      <c r="G242" s="5"/>
      <c r="H242" s="5"/>
      <c r="I242" s="5"/>
      <c r="J242" s="5"/>
      <c r="K242" s="5"/>
      <c r="L242" s="5"/>
      <c r="M242" s="5"/>
      <c r="N242" s="5"/>
      <c r="O242" s="5"/>
      <c r="P242" s="1"/>
      <c r="Q242" s="1"/>
      <c r="R242" s="1"/>
      <c r="S242" s="1"/>
      <c r="T242" s="1"/>
      <c r="U242" s="1"/>
      <c r="V242" s="1"/>
      <c r="X242" s="1"/>
      <c r="Y242" s="1"/>
      <c r="Z242" s="1"/>
      <c r="AA242" s="1"/>
      <c r="AB242" s="1"/>
      <c r="AC242" s="1"/>
      <c r="AD242" s="1"/>
      <c r="AE242" s="1"/>
      <c r="AF242" s="1"/>
      <c r="AH242" s="1"/>
      <c r="AI242" s="1"/>
      <c r="AJ242" s="1"/>
      <c r="AK242" s="1"/>
      <c r="AL242" s="1"/>
      <c r="AM242" s="1"/>
      <c r="AN242" s="1"/>
      <c r="AO242" s="1"/>
      <c r="AP242" s="1"/>
      <c r="AR242" s="1"/>
      <c r="AS242" s="1"/>
      <c r="AU242" s="5"/>
      <c r="AV242" s="5"/>
      <c r="AW242" s="5"/>
      <c r="AX242" s="5"/>
      <c r="AY242" s="5"/>
      <c r="AZ242" s="5"/>
      <c r="BA242" s="5"/>
      <c r="BB242" s="5"/>
      <c r="BC242" s="5"/>
      <c r="BD242" s="5"/>
      <c r="BE242" s="1"/>
      <c r="BF242" s="1"/>
      <c r="BG242" s="1"/>
      <c r="BH242" s="1"/>
      <c r="BI242" s="1"/>
      <c r="BJ242" s="1"/>
      <c r="BL242" s="1"/>
      <c r="BN242" s="1"/>
      <c r="BO242" s="1"/>
      <c r="BP242" s="1"/>
      <c r="BQ242" s="1"/>
      <c r="BR242" s="1"/>
      <c r="BS242" s="1"/>
      <c r="BT242" s="1"/>
      <c r="BU242" s="1"/>
      <c r="BV242" s="1"/>
      <c r="BW242" s="1"/>
      <c r="BX242" s="1"/>
      <c r="BY242" s="1"/>
      <c r="BZ242" s="1"/>
      <c r="CA242" s="1"/>
      <c r="CB242" s="1"/>
      <c r="CC242" s="1"/>
      <c r="CD242" s="1"/>
      <c r="CE242" s="1"/>
      <c r="CF242" s="1"/>
      <c r="CG242" s="1"/>
      <c r="CH242" s="1"/>
    </row>
    <row r="243" spans="2:86" ht="9.9" customHeight="1">
      <c r="B243" s="1"/>
      <c r="C243" s="1"/>
      <c r="D243" s="1"/>
      <c r="E243" s="1"/>
      <c r="F243" s="1"/>
      <c r="G243" s="5"/>
      <c r="H243" s="5"/>
      <c r="I243" s="5"/>
      <c r="J243" s="5"/>
      <c r="K243" s="5"/>
      <c r="L243" s="5"/>
      <c r="M243" s="5"/>
      <c r="N243" s="5"/>
      <c r="O243" s="5"/>
      <c r="P243" s="1"/>
      <c r="Q243" s="1"/>
      <c r="R243" s="1"/>
      <c r="S243" s="1"/>
      <c r="T243" s="1"/>
      <c r="U243" s="1"/>
      <c r="V243" s="1"/>
      <c r="X243" s="1"/>
      <c r="Y243" s="1"/>
      <c r="Z243" s="1"/>
      <c r="AA243" s="1"/>
      <c r="AB243" s="1"/>
      <c r="AC243" s="1"/>
      <c r="AD243" s="1"/>
      <c r="AE243" s="1"/>
      <c r="AF243" s="1"/>
      <c r="AH243" s="1"/>
      <c r="AI243" s="1"/>
      <c r="AJ243" s="1"/>
      <c r="AK243" s="1"/>
      <c r="AL243" s="1"/>
      <c r="AM243" s="1"/>
      <c r="AN243" s="1"/>
      <c r="AO243" s="1"/>
      <c r="AP243" s="1"/>
      <c r="AR243" s="1"/>
      <c r="AS243" s="1"/>
      <c r="AT243" s="5"/>
      <c r="AU243" s="5"/>
      <c r="AV243" s="5"/>
      <c r="AW243" s="5"/>
      <c r="AX243" s="5"/>
      <c r="AY243" s="5"/>
      <c r="AZ243" s="573" t="s">
        <v>42</v>
      </c>
      <c r="BA243" s="574"/>
      <c r="BB243" s="574"/>
      <c r="BC243" s="574"/>
      <c r="BD243" s="574"/>
      <c r="BE243" s="574"/>
      <c r="BF243" s="574"/>
      <c r="BG243" s="574"/>
      <c r="BH243" s="574"/>
      <c r="BI243" s="574"/>
      <c r="BJ243" s="575"/>
      <c r="BL243" s="1"/>
      <c r="BN243" s="1"/>
      <c r="BO243" s="1"/>
      <c r="BP243" s="1"/>
      <c r="BQ243" s="1"/>
      <c r="BR243" s="1"/>
      <c r="BS243" s="1"/>
      <c r="BT243" s="1"/>
      <c r="BU243" s="1"/>
      <c r="BV243" s="1"/>
      <c r="BW243" s="1"/>
      <c r="BX243" s="1"/>
      <c r="BY243" s="1"/>
      <c r="BZ243" s="1"/>
      <c r="CA243" s="1"/>
      <c r="CB243" s="1"/>
      <c r="CC243" s="1"/>
      <c r="CD243" s="1"/>
      <c r="CE243" s="1"/>
      <c r="CF243" s="1"/>
      <c r="CG243" s="1"/>
      <c r="CH243" s="1"/>
    </row>
    <row r="244" spans="2:86" ht="9.9" customHeight="1">
      <c r="B244" s="1"/>
      <c r="C244" s="1"/>
      <c r="D244" s="1"/>
      <c r="E244" s="1"/>
      <c r="F244" s="1"/>
      <c r="G244" s="5"/>
      <c r="H244" s="5"/>
      <c r="I244" s="5"/>
      <c r="J244" s="5"/>
      <c r="K244" s="5"/>
      <c r="L244" s="5"/>
      <c r="M244" s="5"/>
      <c r="O244" s="5"/>
      <c r="P244" s="5"/>
      <c r="Q244" s="5"/>
      <c r="R244" s="5"/>
      <c r="S244" s="580" t="s">
        <v>27</v>
      </c>
      <c r="T244" s="580"/>
      <c r="U244" s="580"/>
      <c r="V244" s="580"/>
      <c r="W244" s="580"/>
      <c r="X244" s="580"/>
      <c r="Y244" s="580"/>
      <c r="Z244" s="580"/>
      <c r="AA244" s="580"/>
      <c r="AB244" s="580"/>
      <c r="AC244" s="580"/>
      <c r="AD244" s="580"/>
      <c r="AE244" s="580"/>
      <c r="AF244" s="580"/>
      <c r="AG244" s="580"/>
      <c r="AH244" s="580"/>
      <c r="AI244" s="580"/>
      <c r="AJ244" s="580"/>
      <c r="AK244" s="580"/>
      <c r="AL244" s="580"/>
      <c r="AM244" s="580"/>
      <c r="AN244" s="580"/>
      <c r="AO244" s="580"/>
      <c r="AP244" s="580"/>
      <c r="AQ244" s="580"/>
      <c r="AR244" s="580"/>
      <c r="AS244" s="580"/>
      <c r="AT244" s="5"/>
      <c r="AU244" s="5"/>
      <c r="AV244" s="5"/>
      <c r="AW244" s="5"/>
      <c r="AX244" s="5"/>
      <c r="AY244" s="5"/>
      <c r="AZ244" s="576"/>
      <c r="BA244" s="577"/>
      <c r="BB244" s="577"/>
      <c r="BC244" s="577"/>
      <c r="BD244" s="577"/>
      <c r="BE244" s="577"/>
      <c r="BF244" s="577"/>
      <c r="BG244" s="577"/>
      <c r="BH244" s="577"/>
      <c r="BI244" s="577"/>
      <c r="BJ244" s="578"/>
      <c r="BL244" s="1"/>
      <c r="BN244" s="1"/>
      <c r="BO244" s="1"/>
      <c r="BP244" s="1"/>
      <c r="BQ244" s="1"/>
      <c r="BR244" s="1"/>
      <c r="BS244" s="1"/>
      <c r="BT244" s="1"/>
      <c r="BU244" s="1"/>
      <c r="BV244" s="1"/>
      <c r="BW244" s="1"/>
      <c r="BX244" s="1"/>
      <c r="BY244" s="1"/>
      <c r="BZ244" s="1"/>
      <c r="CA244" s="1"/>
      <c r="CB244" s="1"/>
      <c r="CC244" s="1"/>
      <c r="CD244" s="1"/>
      <c r="CE244" s="1"/>
      <c r="CF244" s="1"/>
      <c r="CG244" s="1"/>
      <c r="CH244" s="1"/>
    </row>
    <row r="245" spans="2:86" ht="9.9" customHeight="1">
      <c r="B245" s="1"/>
      <c r="C245" s="1"/>
      <c r="D245" s="1"/>
      <c r="E245" s="1"/>
      <c r="F245" s="1"/>
      <c r="G245" s="1"/>
      <c r="H245" s="1"/>
      <c r="I245" s="1"/>
      <c r="J245" s="1"/>
      <c r="K245" s="1"/>
      <c r="L245" s="1"/>
      <c r="N245" s="5"/>
      <c r="O245" s="5"/>
      <c r="P245" s="5"/>
      <c r="Q245" s="5"/>
      <c r="R245" s="5"/>
      <c r="S245" s="580"/>
      <c r="T245" s="580"/>
      <c r="U245" s="580"/>
      <c r="V245" s="580"/>
      <c r="W245" s="580"/>
      <c r="X245" s="580"/>
      <c r="Y245" s="580"/>
      <c r="Z245" s="580"/>
      <c r="AA245" s="580"/>
      <c r="AB245" s="580"/>
      <c r="AC245" s="580"/>
      <c r="AD245" s="580"/>
      <c r="AE245" s="580"/>
      <c r="AF245" s="580"/>
      <c r="AG245" s="580"/>
      <c r="AH245" s="580"/>
      <c r="AI245" s="580"/>
      <c r="AJ245" s="580"/>
      <c r="AK245" s="580"/>
      <c r="AL245" s="580"/>
      <c r="AM245" s="580"/>
      <c r="AN245" s="580"/>
      <c r="AO245" s="580"/>
      <c r="AP245" s="580"/>
      <c r="AQ245" s="580"/>
      <c r="AR245" s="580"/>
      <c r="AS245" s="580"/>
      <c r="AT245" s="1"/>
      <c r="AU245" s="1"/>
      <c r="AV245" s="1"/>
      <c r="AW245" s="1"/>
      <c r="AX245" s="1"/>
      <c r="AY245" s="1"/>
      <c r="AZ245" s="1"/>
      <c r="BB245" s="1"/>
      <c r="BC245" s="1"/>
      <c r="BD245" s="1"/>
      <c r="BE245" s="1"/>
      <c r="BF245" s="1"/>
      <c r="BG245" s="1"/>
      <c r="BH245" s="1"/>
      <c r="BI245" s="1"/>
      <c r="BJ245" s="1"/>
      <c r="BL245" s="1"/>
      <c r="BN245" s="1"/>
      <c r="BO245" s="1"/>
      <c r="BP245" s="1"/>
      <c r="BQ245" s="1"/>
      <c r="BR245" s="1"/>
      <c r="BS245" s="1"/>
      <c r="BT245" s="1"/>
      <c r="BU245" s="1"/>
      <c r="BV245" s="1"/>
      <c r="BW245" s="1"/>
      <c r="BX245" s="1"/>
      <c r="BY245" s="1"/>
      <c r="BZ245" s="1"/>
      <c r="CA245" s="1"/>
      <c r="CB245" s="1"/>
      <c r="CC245" s="1"/>
      <c r="CD245" s="1"/>
      <c r="CE245" s="1"/>
      <c r="CF245" s="1"/>
      <c r="CG245" s="1"/>
      <c r="CH245" s="1"/>
    </row>
    <row r="246" spans="2:86" ht="9.9" customHeight="1">
      <c r="B246" s="1"/>
      <c r="C246" s="581" t="s">
        <v>41</v>
      </c>
      <c r="D246" s="582"/>
      <c r="E246" s="582"/>
      <c r="F246" s="582"/>
      <c r="G246" s="582"/>
      <c r="H246" s="582"/>
      <c r="I246" s="582"/>
      <c r="J246" s="582"/>
      <c r="K246" s="583"/>
      <c r="L246" s="1"/>
      <c r="S246" s="580" t="s">
        <v>28</v>
      </c>
      <c r="T246" s="580"/>
      <c r="U246" s="580"/>
      <c r="V246" s="580"/>
      <c r="W246" s="580"/>
      <c r="X246" s="580"/>
      <c r="Y246" s="580"/>
      <c r="Z246" s="580"/>
      <c r="AA246" s="580"/>
      <c r="AB246" s="580"/>
      <c r="AC246" s="580"/>
      <c r="AD246" s="580"/>
      <c r="AE246" s="580"/>
      <c r="AF246" s="580"/>
      <c r="AG246" s="580"/>
      <c r="AH246" s="580"/>
      <c r="AI246" s="580"/>
      <c r="AJ246" s="580"/>
      <c r="AK246" s="580"/>
      <c r="AL246" s="580"/>
      <c r="AM246" s="580"/>
      <c r="AN246" s="580"/>
      <c r="AO246" s="580"/>
      <c r="AP246" s="580"/>
      <c r="AQ246" s="580"/>
      <c r="AR246" s="580"/>
      <c r="AS246" s="580"/>
      <c r="AT246" s="1"/>
      <c r="AU246" s="1"/>
      <c r="AV246" s="1"/>
      <c r="AW246" s="1"/>
      <c r="AX246" s="1"/>
      <c r="BA246"/>
      <c r="BB246" s="1"/>
      <c r="BE246" s="640" t="s">
        <v>52</v>
      </c>
      <c r="BF246" s="641"/>
      <c r="BG246" s="641"/>
      <c r="BH246" s="641"/>
      <c r="BI246" s="642"/>
      <c r="BJ246" s="102"/>
      <c r="BL246" s="1"/>
      <c r="BN246" s="1"/>
      <c r="BO246" s="1"/>
      <c r="BP246" s="1"/>
      <c r="BQ246" s="1"/>
      <c r="BR246" s="1"/>
      <c r="BS246" s="1"/>
      <c r="BT246" s="1"/>
      <c r="BU246" s="1"/>
      <c r="BV246" s="1"/>
      <c r="BW246" s="1"/>
      <c r="BX246" s="1"/>
      <c r="BY246" s="1"/>
      <c r="BZ246" s="1"/>
      <c r="CA246" s="1"/>
      <c r="CB246" s="1"/>
      <c r="CC246" s="1"/>
      <c r="CD246" s="1"/>
      <c r="CE246" s="1"/>
      <c r="CF246" s="1"/>
      <c r="CG246" s="1"/>
      <c r="CH246" s="1"/>
    </row>
    <row r="247" spans="2:86" ht="9.9" customHeight="1">
      <c r="B247" s="1"/>
      <c r="C247" s="584"/>
      <c r="D247" s="585"/>
      <c r="E247" s="585"/>
      <c r="F247" s="585"/>
      <c r="G247" s="585"/>
      <c r="H247" s="585"/>
      <c r="I247" s="585"/>
      <c r="J247" s="585"/>
      <c r="K247" s="586"/>
      <c r="L247" s="1"/>
      <c r="S247" s="580"/>
      <c r="T247" s="580"/>
      <c r="U247" s="580"/>
      <c r="V247" s="580"/>
      <c r="W247" s="580"/>
      <c r="X247" s="580"/>
      <c r="Y247" s="580"/>
      <c r="Z247" s="580"/>
      <c r="AA247" s="580"/>
      <c r="AB247" s="580"/>
      <c r="AC247" s="580"/>
      <c r="AD247" s="580"/>
      <c r="AE247" s="580"/>
      <c r="AF247" s="580"/>
      <c r="AG247" s="580"/>
      <c r="AH247" s="580"/>
      <c r="AI247" s="580"/>
      <c r="AJ247" s="580"/>
      <c r="AK247" s="580"/>
      <c r="AL247" s="580"/>
      <c r="AM247" s="580"/>
      <c r="AN247" s="580"/>
      <c r="AO247" s="580"/>
      <c r="AP247" s="580"/>
      <c r="AQ247" s="580"/>
      <c r="AR247" s="580"/>
      <c r="AS247" s="580"/>
      <c r="AT247" s="1"/>
      <c r="AU247" s="1"/>
      <c r="AV247" s="1"/>
      <c r="AW247" s="1"/>
      <c r="AX247" s="1"/>
      <c r="BA247"/>
      <c r="BB247" s="1"/>
      <c r="BE247" s="643"/>
      <c r="BF247" s="644"/>
      <c r="BG247" s="644"/>
      <c r="BH247" s="644"/>
      <c r="BI247" s="645"/>
      <c r="BJ247" s="102"/>
      <c r="BL247" s="1"/>
      <c r="BN247" s="1"/>
      <c r="BO247" s="1"/>
      <c r="BP247" s="1"/>
      <c r="BQ247" s="1"/>
      <c r="BR247" s="1"/>
      <c r="BS247" s="1"/>
      <c r="BT247" s="1"/>
      <c r="BU247" s="1"/>
      <c r="BV247" s="1"/>
      <c r="BW247" s="1"/>
      <c r="BX247" s="1"/>
      <c r="BY247" s="1"/>
      <c r="BZ247" s="1"/>
      <c r="CA247" s="1"/>
      <c r="CB247" s="1"/>
      <c r="CC247" s="1"/>
      <c r="CD247" s="1"/>
      <c r="CE247" s="1"/>
      <c r="CF247" s="1"/>
      <c r="CG247" s="1"/>
      <c r="CH247" s="1"/>
    </row>
    <row r="248" spans="2:86" ht="9.9" customHeight="1">
      <c r="B248" s="1"/>
      <c r="C248" s="5"/>
      <c r="D248" s="5"/>
      <c r="E248" s="5"/>
      <c r="F248" s="5"/>
      <c r="G248" s="5"/>
      <c r="H248" s="5"/>
      <c r="I248" s="5"/>
      <c r="J248" s="1"/>
      <c r="K248" s="1"/>
      <c r="L248" s="1"/>
      <c r="N248" s="1"/>
      <c r="O248" s="1"/>
      <c r="P248" s="1"/>
      <c r="Q248" s="1"/>
      <c r="R248" s="1"/>
      <c r="U248" s="1"/>
      <c r="W248"/>
      <c r="AE248" s="1"/>
      <c r="AG248"/>
      <c r="AH248" s="1"/>
      <c r="AI248" s="1"/>
      <c r="AJ248" s="1"/>
      <c r="AK248" s="1"/>
      <c r="AL248" s="1"/>
      <c r="AM248" s="1"/>
      <c r="AN248" s="1"/>
      <c r="AO248" s="1"/>
      <c r="AP248" s="1"/>
      <c r="AR248" s="1"/>
      <c r="AS248" s="1"/>
      <c r="AT248" s="1"/>
      <c r="AU248" s="1"/>
      <c r="AV248" s="1"/>
      <c r="AW248" s="1"/>
      <c r="AX248" s="1"/>
      <c r="AY248" s="1"/>
      <c r="AZ248" s="1"/>
      <c r="BB248" s="1"/>
      <c r="BC248" s="1"/>
      <c r="BD248" s="1"/>
      <c r="BE248" s="1"/>
      <c r="BF248" s="1"/>
      <c r="BG248" s="1"/>
      <c r="BH248" s="1"/>
      <c r="BI248" s="1"/>
      <c r="BJ248" s="1"/>
      <c r="BL248" s="1"/>
      <c r="BN248" s="1"/>
      <c r="BO248" s="1"/>
      <c r="BP248" s="1"/>
      <c r="BQ248" s="1"/>
      <c r="BR248" s="1"/>
      <c r="BS248" s="1"/>
      <c r="BT248" s="1"/>
      <c r="BU248" s="1"/>
      <c r="BV248" s="1"/>
      <c r="BW248" s="1"/>
      <c r="BX248" s="1"/>
      <c r="BY248" s="1"/>
      <c r="BZ248" s="1"/>
      <c r="CA248" s="1"/>
      <c r="CB248" s="1"/>
      <c r="CC248" s="1"/>
      <c r="CD248" s="1"/>
      <c r="CE248" s="1"/>
      <c r="CF248" s="1"/>
      <c r="CG248" s="1"/>
      <c r="CH248" s="1"/>
    </row>
    <row r="249" spans="2:86" s="9" customFormat="1" ht="9.9" customHeight="1">
      <c r="B249" s="8"/>
      <c r="C249" s="587" t="s">
        <v>23</v>
      </c>
      <c r="D249" s="522"/>
      <c r="E249" s="522"/>
      <c r="F249" s="522"/>
      <c r="G249" s="522"/>
      <c r="H249" s="522"/>
      <c r="I249" s="522"/>
      <c r="J249" s="522"/>
      <c r="K249" s="522"/>
      <c r="L249" s="522"/>
      <c r="M249" s="29"/>
      <c r="N249" s="30" t="s">
        <v>54</v>
      </c>
      <c r="O249" s="12"/>
      <c r="P249" s="13"/>
      <c r="Q249" s="97"/>
      <c r="R249" s="98" t="s">
        <v>46</v>
      </c>
      <c r="S249" s="14"/>
      <c r="T249" s="13"/>
      <c r="U249" s="97"/>
      <c r="V249" s="98" t="s">
        <v>47</v>
      </c>
      <c r="W249" s="14"/>
      <c r="X249" s="13"/>
      <c r="Y249" s="33"/>
      <c r="Z249" s="99" t="s">
        <v>48</v>
      </c>
      <c r="AA249" s="101"/>
      <c r="AB249" s="28"/>
      <c r="AC249" s="28"/>
      <c r="AE249" s="8"/>
      <c r="AH249" s="8"/>
      <c r="AI249" s="8"/>
      <c r="AJ249" s="8"/>
      <c r="AK249" s="8"/>
      <c r="AL249" s="8"/>
      <c r="AM249" s="8"/>
      <c r="AN249" s="8"/>
      <c r="AO249" s="8"/>
      <c r="AP249" s="8"/>
      <c r="AQ249" s="8"/>
      <c r="AR249" s="8"/>
      <c r="AS249" s="8"/>
      <c r="AT249" s="8"/>
      <c r="AU249" s="8"/>
      <c r="AV249" s="8"/>
      <c r="AX249" s="123"/>
      <c r="AY249" s="124"/>
      <c r="AZ249" s="124"/>
      <c r="BA249" s="124"/>
      <c r="BB249" s="124"/>
      <c r="BC249" s="124"/>
      <c r="BD249" s="124"/>
      <c r="BE249" s="124"/>
      <c r="BF249" s="124"/>
      <c r="BG249" s="124"/>
      <c r="BH249" s="124"/>
      <c r="BI249" s="125"/>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row>
    <row r="250" spans="2:86" s="9" customFormat="1" ht="9.9" customHeight="1">
      <c r="B250" s="8"/>
      <c r="C250" s="563"/>
      <c r="D250" s="523"/>
      <c r="E250" s="523"/>
      <c r="F250" s="523"/>
      <c r="G250" s="523"/>
      <c r="H250" s="523"/>
      <c r="I250" s="523"/>
      <c r="J250" s="523"/>
      <c r="K250" s="523"/>
      <c r="L250" s="523"/>
      <c r="M250" s="543" t="str">
        <f>$M$10</f>
        <v>R</v>
      </c>
      <c r="N250" s="588"/>
      <c r="O250" s="543" t="str">
        <f ca="1">$O$10</f>
        <v>0</v>
      </c>
      <c r="P250" s="501"/>
      <c r="Q250" s="500" t="str">
        <f ca="1">$Q$10</f>
        <v>7</v>
      </c>
      <c r="R250" s="501"/>
      <c r="S250" s="500" t="str">
        <f ca="1">$S$10</f>
        <v>0</v>
      </c>
      <c r="T250" s="501"/>
      <c r="U250" s="500" t="str">
        <f ca="1">$U$10</f>
        <v>5</v>
      </c>
      <c r="V250" s="501"/>
      <c r="W250" s="500" t="str">
        <f ca="1">$W$10</f>
        <v>0</v>
      </c>
      <c r="X250" s="501"/>
      <c r="Y250" s="500" t="str">
        <f ca="1">$Y$10</f>
        <v>1</v>
      </c>
      <c r="Z250" s="588"/>
      <c r="AA250" s="101"/>
      <c r="AB250" s="101"/>
      <c r="AC250" s="101"/>
      <c r="AD250" s="8"/>
      <c r="AE250" s="8"/>
      <c r="AF250" s="8"/>
      <c r="AG250" s="8"/>
      <c r="AH250" s="8"/>
      <c r="AI250" s="8"/>
      <c r="AJ250" s="8"/>
      <c r="AK250" s="8"/>
      <c r="AL250" s="8"/>
      <c r="AM250" s="8"/>
      <c r="AN250" s="8"/>
      <c r="AO250" s="8"/>
      <c r="AP250" s="8"/>
      <c r="AQ250" s="8"/>
      <c r="AR250" s="8"/>
      <c r="AS250" s="8"/>
      <c r="AT250" s="8"/>
      <c r="AU250" s="8"/>
      <c r="AV250" s="8"/>
      <c r="AX250" s="126"/>
      <c r="AY250" s="127"/>
      <c r="AZ250" s="127"/>
      <c r="BA250" s="127"/>
      <c r="BB250" s="127"/>
      <c r="BC250" s="127"/>
      <c r="BD250" s="127"/>
      <c r="BE250" s="127"/>
      <c r="BF250" s="127"/>
      <c r="BG250" s="127"/>
      <c r="BH250" s="127"/>
      <c r="BI250" s="12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row>
    <row r="251" spans="2:86" s="8" customFormat="1" ht="9.9" customHeight="1">
      <c r="C251" s="564"/>
      <c r="D251" s="524"/>
      <c r="E251" s="524"/>
      <c r="F251" s="524"/>
      <c r="G251" s="524"/>
      <c r="H251" s="524"/>
      <c r="I251" s="524"/>
      <c r="J251" s="524"/>
      <c r="K251" s="524"/>
      <c r="L251" s="524"/>
      <c r="M251" s="544"/>
      <c r="N251" s="589"/>
      <c r="O251" s="544"/>
      <c r="P251" s="515"/>
      <c r="Q251" s="514"/>
      <c r="R251" s="515"/>
      <c r="S251" s="514"/>
      <c r="T251" s="515"/>
      <c r="U251" s="514"/>
      <c r="V251" s="515"/>
      <c r="W251" s="514"/>
      <c r="X251" s="515"/>
      <c r="Y251" s="514"/>
      <c r="Z251" s="589"/>
      <c r="AA251" s="101"/>
      <c r="AB251" s="101"/>
      <c r="AC251" s="101"/>
      <c r="AX251" s="126"/>
      <c r="AY251" s="127"/>
      <c r="AZ251" s="127"/>
      <c r="BA251" s="127"/>
      <c r="BB251" s="127"/>
      <c r="BC251" s="127"/>
      <c r="BD251" s="127"/>
      <c r="BE251" s="127"/>
      <c r="BF251" s="127"/>
      <c r="BG251" s="127"/>
      <c r="BH251" s="127"/>
      <c r="BI251" s="128"/>
    </row>
    <row r="252" spans="2:86" s="9" customFormat="1" ht="9.9" customHeight="1">
      <c r="B252" s="8"/>
      <c r="K252" s="8"/>
      <c r="U252" s="8"/>
      <c r="AD252" s="8"/>
      <c r="AE252" s="8"/>
      <c r="AF252" s="8"/>
      <c r="AG252" s="8"/>
      <c r="AH252" s="8"/>
      <c r="AI252" s="8"/>
      <c r="AJ252" s="8"/>
      <c r="AK252" s="8"/>
      <c r="AL252" s="8"/>
      <c r="AM252" s="8"/>
      <c r="AN252" s="8"/>
      <c r="AO252" s="8"/>
      <c r="AP252" s="8"/>
      <c r="AQ252" s="8"/>
      <c r="AR252" s="8"/>
      <c r="AS252" s="8"/>
      <c r="AT252" s="8"/>
      <c r="AU252" s="8"/>
      <c r="AV252" s="8"/>
      <c r="AX252" s="126"/>
      <c r="AY252" s="127"/>
      <c r="AZ252" s="127"/>
      <c r="BA252" s="127"/>
      <c r="BB252" s="127"/>
      <c r="BC252" s="127"/>
      <c r="BD252" s="127"/>
      <c r="BE252" s="127"/>
      <c r="BF252" s="127"/>
      <c r="BG252" s="127"/>
      <c r="BH252" s="127"/>
      <c r="BI252" s="128"/>
      <c r="BJ252" s="8"/>
      <c r="BK252" s="8"/>
      <c r="BL252" s="8"/>
      <c r="BM252" s="8"/>
      <c r="BN252" s="8"/>
      <c r="BO252" s="8"/>
    </row>
    <row r="253" spans="2:86" s="9" customFormat="1" ht="9.9" customHeight="1">
      <c r="B253" s="8"/>
      <c r="C253" s="709"/>
      <c r="D253" s="709"/>
      <c r="E253" s="709"/>
      <c r="F253" s="709"/>
      <c r="G253" s="709"/>
      <c r="H253" s="709"/>
      <c r="I253" s="709"/>
      <c r="J253" s="709"/>
      <c r="K253" s="8"/>
      <c r="O253" s="11"/>
      <c r="P253" s="11"/>
      <c r="Q253" s="11"/>
      <c r="R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X253" s="126"/>
      <c r="AY253" s="127"/>
      <c r="AZ253" s="127"/>
      <c r="BA253" s="127"/>
      <c r="BB253" s="127"/>
      <c r="BC253" s="127"/>
      <c r="BD253" s="127"/>
      <c r="BE253" s="127"/>
      <c r="BF253" s="127"/>
      <c r="BG253" s="127"/>
      <c r="BH253" s="127"/>
      <c r="BI253" s="128"/>
      <c r="BJ253" s="8"/>
      <c r="BK253" s="8"/>
      <c r="BL253" s="8"/>
      <c r="BM253" s="8"/>
      <c r="BN253" s="8"/>
      <c r="BO253" s="8"/>
    </row>
    <row r="254" spans="2:86" s="9" customFormat="1" ht="9.9" customHeight="1">
      <c r="B254" s="8"/>
      <c r="C254" s="608"/>
      <c r="D254" s="608"/>
      <c r="E254" s="608"/>
      <c r="F254" s="608"/>
      <c r="G254" s="608"/>
      <c r="H254" s="608"/>
      <c r="I254" s="608"/>
      <c r="J254" s="608"/>
      <c r="K254" s="8"/>
      <c r="L254" s="8"/>
      <c r="M254" s="8"/>
      <c r="N254" s="11"/>
      <c r="O254" s="11"/>
      <c r="P254" s="11"/>
      <c r="Q254" s="11"/>
      <c r="R254" s="11"/>
      <c r="T254" s="11"/>
      <c r="U254" s="11"/>
      <c r="V254" s="11"/>
      <c r="W254" s="520" t="s">
        <v>55</v>
      </c>
      <c r="X254" s="520"/>
      <c r="Y254" s="520"/>
      <c r="Z254" s="520"/>
      <c r="AA254" s="520"/>
      <c r="AB254" s="520"/>
      <c r="AC254" s="520"/>
      <c r="AD254" s="520"/>
      <c r="AE254" s="520"/>
      <c r="AF254" s="520"/>
      <c r="AG254" s="520"/>
      <c r="AH254" s="520"/>
      <c r="AI254" s="520"/>
      <c r="AJ254" s="520"/>
      <c r="AK254" s="520"/>
      <c r="AL254" s="520"/>
      <c r="AM254" s="520"/>
      <c r="AN254" s="520"/>
      <c r="AO254" s="520"/>
      <c r="AP254" s="520"/>
      <c r="AQ254" s="520"/>
      <c r="AR254" s="520"/>
      <c r="AS254" s="520"/>
      <c r="AT254" s="11"/>
      <c r="AU254" s="11"/>
      <c r="AV254" s="11"/>
      <c r="AX254" s="126"/>
      <c r="AY254" s="127"/>
      <c r="AZ254" s="127"/>
      <c r="BA254" s="127"/>
      <c r="BB254" s="127"/>
      <c r="BC254" s="127"/>
      <c r="BD254" s="127"/>
      <c r="BE254" s="127"/>
      <c r="BF254" s="127"/>
      <c r="BG254" s="127"/>
      <c r="BH254" s="127"/>
      <c r="BI254" s="128"/>
      <c r="BJ254" s="8"/>
      <c r="BK254" s="8"/>
      <c r="BL254" s="8"/>
      <c r="BM254" s="8"/>
      <c r="BN254" s="8"/>
      <c r="BO254" s="8"/>
    </row>
    <row r="255" spans="2:86" s="9" customFormat="1" ht="9.9" customHeight="1">
      <c r="B255" s="8"/>
      <c r="C255" s="523"/>
      <c r="D255" s="523"/>
      <c r="E255" s="523"/>
      <c r="F255" s="523"/>
      <c r="G255" s="523"/>
      <c r="H255" s="523"/>
      <c r="I255" s="523"/>
      <c r="J255" s="523"/>
      <c r="K255" s="8"/>
      <c r="L255" s="8"/>
      <c r="N255" s="11"/>
      <c r="O255" s="11"/>
      <c r="P255" s="11"/>
      <c r="Q255" s="11"/>
      <c r="R255" s="11"/>
      <c r="S255" s="11"/>
      <c r="T255" s="11"/>
      <c r="U255" s="11"/>
      <c r="V255" s="11"/>
      <c r="W255" s="520"/>
      <c r="X255" s="520"/>
      <c r="Y255" s="520"/>
      <c r="Z255" s="520"/>
      <c r="AA255" s="520"/>
      <c r="AB255" s="520"/>
      <c r="AC255" s="520"/>
      <c r="AD255" s="520"/>
      <c r="AE255" s="520"/>
      <c r="AF255" s="520"/>
      <c r="AG255" s="520"/>
      <c r="AH255" s="520"/>
      <c r="AI255" s="520"/>
      <c r="AJ255" s="520"/>
      <c r="AK255" s="520"/>
      <c r="AL255" s="520"/>
      <c r="AM255" s="520"/>
      <c r="AN255" s="520"/>
      <c r="AO255" s="520"/>
      <c r="AP255" s="520"/>
      <c r="AQ255" s="520"/>
      <c r="AR255" s="520"/>
      <c r="AS255" s="520"/>
      <c r="AT255" s="11"/>
      <c r="AU255" s="11"/>
      <c r="AV255" s="11"/>
      <c r="AX255" s="126"/>
      <c r="AY255" s="127"/>
      <c r="AZ255" s="127"/>
      <c r="BA255" s="127"/>
      <c r="BB255" s="127"/>
      <c r="BC255" s="127"/>
      <c r="BD255" s="127"/>
      <c r="BE255" s="127"/>
      <c r="BF255" s="127"/>
      <c r="BG255" s="127"/>
      <c r="BH255" s="127"/>
      <c r="BI255" s="128"/>
      <c r="BJ255" s="8"/>
      <c r="BK255" s="8"/>
      <c r="BL255" s="8"/>
      <c r="BM255" s="8"/>
      <c r="BN255" s="8"/>
      <c r="BO255" s="8"/>
    </row>
    <row r="256" spans="2:86" s="9" customFormat="1" ht="9.9" customHeight="1">
      <c r="B256" s="8"/>
      <c r="C256" s="523"/>
      <c r="D256" s="523"/>
      <c r="E256" s="523"/>
      <c r="F256" s="523"/>
      <c r="G256" s="523"/>
      <c r="H256" s="523"/>
      <c r="I256" s="523"/>
      <c r="J256" s="523"/>
      <c r="K256" s="8"/>
      <c r="L256" s="8"/>
      <c r="S256" s="11"/>
      <c r="T256" s="11"/>
      <c r="U256" s="11"/>
      <c r="V256" s="11"/>
      <c r="W256" s="520"/>
      <c r="X256" s="520"/>
      <c r="Y256" s="520"/>
      <c r="Z256" s="520"/>
      <c r="AA256" s="520"/>
      <c r="AB256" s="520"/>
      <c r="AC256" s="520"/>
      <c r="AD256" s="520"/>
      <c r="AE256" s="520"/>
      <c r="AF256" s="520"/>
      <c r="AG256" s="520"/>
      <c r="AH256" s="520"/>
      <c r="AI256" s="520"/>
      <c r="AJ256" s="520"/>
      <c r="AK256" s="520"/>
      <c r="AL256" s="520"/>
      <c r="AM256" s="520"/>
      <c r="AN256" s="520"/>
      <c r="AO256" s="520"/>
      <c r="AP256" s="520"/>
      <c r="AQ256" s="520"/>
      <c r="AR256" s="520"/>
      <c r="AS256" s="520"/>
      <c r="AX256" s="129"/>
      <c r="AY256" s="130"/>
      <c r="AZ256" s="130"/>
      <c r="BA256" s="130"/>
      <c r="BB256" s="130"/>
      <c r="BC256" s="130"/>
      <c r="BD256" s="130"/>
      <c r="BE256" s="130"/>
      <c r="BF256" s="130"/>
      <c r="BG256" s="130"/>
      <c r="BH256" s="130"/>
      <c r="BI256" s="131"/>
      <c r="BL256" s="8"/>
      <c r="BM256" s="8"/>
      <c r="BN256" s="8"/>
      <c r="BO256" s="8"/>
    </row>
    <row r="257" spans="2:72" s="9" customFormat="1" ht="9.9" customHeight="1">
      <c r="B257" s="8"/>
      <c r="C257" s="523"/>
      <c r="D257" s="523"/>
      <c r="E257" s="523"/>
      <c r="F257" s="523"/>
      <c r="G257" s="523"/>
      <c r="H257" s="523"/>
      <c r="I257" s="523"/>
      <c r="J257" s="523"/>
      <c r="K257" s="8"/>
      <c r="L257" s="8"/>
      <c r="U257" s="8"/>
      <c r="V257" s="8"/>
      <c r="W257" s="8"/>
      <c r="X257" s="11"/>
      <c r="Y257" s="11"/>
      <c r="Z257" s="11"/>
      <c r="AA257" s="11"/>
      <c r="AB257" s="11"/>
      <c r="AC257" s="11"/>
      <c r="AD257" s="11"/>
      <c r="AE257" s="11"/>
      <c r="AF257" s="11"/>
      <c r="AG257" s="11"/>
      <c r="AH257" s="11"/>
      <c r="AI257" s="11"/>
      <c r="AJ257" s="11"/>
      <c r="AK257" s="11"/>
      <c r="AL257" s="8"/>
      <c r="AO257" s="8"/>
      <c r="AX257" s="694" t="s">
        <v>56</v>
      </c>
      <c r="AY257" s="694"/>
      <c r="AZ257" s="694"/>
      <c r="BA257" s="694"/>
      <c r="BB257" s="694"/>
      <c r="BC257" s="694"/>
      <c r="BD257" s="694"/>
      <c r="BE257" s="694"/>
      <c r="BF257" s="694"/>
      <c r="BG257" s="694"/>
      <c r="BH257" s="694"/>
      <c r="BI257" s="694"/>
      <c r="BL257" s="8"/>
      <c r="BM257" s="8"/>
      <c r="BN257" s="8"/>
      <c r="BO257" s="8"/>
    </row>
    <row r="258" spans="2:72" s="9" customFormat="1" ht="9.9" customHeight="1">
      <c r="B258" s="8"/>
      <c r="C258" s="523"/>
      <c r="D258" s="523"/>
      <c r="E258" s="523"/>
      <c r="F258" s="523"/>
      <c r="G258" s="523"/>
      <c r="H258" s="523"/>
      <c r="I258" s="523"/>
      <c r="J258" s="523"/>
      <c r="K258" s="8"/>
      <c r="L258" s="8"/>
      <c r="N258" s="698" t="s">
        <v>62</v>
      </c>
      <c r="O258" s="698"/>
      <c r="P258" s="698"/>
      <c r="Q258" s="698"/>
      <c r="R258" s="698"/>
      <c r="S258" s="698"/>
      <c r="T258" s="698"/>
      <c r="U258" s="698"/>
      <c r="V258" s="698"/>
      <c r="W258" s="698"/>
      <c r="X258" s="698"/>
      <c r="Y258" s="698"/>
      <c r="Z258" s="698"/>
      <c r="AA258" s="698"/>
      <c r="AB258" s="698"/>
      <c r="AC258" s="698"/>
      <c r="AD258" s="698"/>
      <c r="AE258" s="698"/>
      <c r="AF258" s="698"/>
      <c r="AG258" s="698"/>
      <c r="AH258" s="698"/>
      <c r="AI258" s="698"/>
      <c r="AJ258" s="698"/>
      <c r="AK258" s="698"/>
      <c r="AL258" s="698"/>
      <c r="AM258" s="698"/>
      <c r="AN258" s="698"/>
      <c r="AO258" s="698"/>
      <c r="AP258" s="698"/>
      <c r="AQ258" s="698"/>
      <c r="AX258" s="35"/>
      <c r="BB258" s="8"/>
      <c r="BL258" s="8"/>
      <c r="BM258" s="8"/>
      <c r="BN258" s="8"/>
      <c r="BO258" s="8"/>
    </row>
    <row r="259" spans="2:72" ht="9.9" customHeight="1">
      <c r="B259" s="1"/>
      <c r="K259" s="1"/>
      <c r="L259" s="1"/>
      <c r="M259"/>
      <c r="N259" s="699"/>
      <c r="O259" s="699"/>
      <c r="P259" s="699"/>
      <c r="Q259" s="699"/>
      <c r="R259" s="699"/>
      <c r="S259" s="699"/>
      <c r="T259" s="699"/>
      <c r="U259" s="699"/>
      <c r="V259" s="699"/>
      <c r="W259" s="699"/>
      <c r="X259" s="699"/>
      <c r="Y259" s="699"/>
      <c r="Z259" s="699"/>
      <c r="AA259" s="699"/>
      <c r="AB259" s="699"/>
      <c r="AC259" s="699"/>
      <c r="AD259" s="699"/>
      <c r="AE259" s="699"/>
      <c r="AF259" s="699"/>
      <c r="AG259" s="699"/>
      <c r="AH259" s="699"/>
      <c r="AI259" s="699"/>
      <c r="AJ259" s="699"/>
      <c r="AK259" s="699"/>
      <c r="AL259" s="699"/>
      <c r="AM259" s="699"/>
      <c r="AN259" s="699"/>
      <c r="AO259" s="699"/>
      <c r="AP259" s="699"/>
      <c r="AQ259" s="699"/>
      <c r="BA259"/>
      <c r="BB259" s="1"/>
      <c r="BK259"/>
      <c r="BL259" s="1"/>
      <c r="BN259" s="1"/>
      <c r="BO259" s="1"/>
    </row>
    <row r="260" spans="2:72" s="9" customFormat="1" ht="9.9" customHeight="1">
      <c r="B260" s="8"/>
      <c r="C260" s="565" t="s">
        <v>1023</v>
      </c>
      <c r="D260" s="566"/>
      <c r="E260" s="566"/>
      <c r="F260" s="566"/>
      <c r="G260" s="566"/>
      <c r="H260" s="566"/>
      <c r="I260" s="566"/>
      <c r="J260" s="566"/>
      <c r="K260" s="566"/>
      <c r="L260" s="567"/>
      <c r="M260" s="495" t="s">
        <v>29</v>
      </c>
      <c r="N260" s="496"/>
      <c r="O260" s="496"/>
      <c r="P260" s="496"/>
      <c r="Q260" s="496"/>
      <c r="R260" s="496"/>
      <c r="S260" s="496"/>
      <c r="T260" s="496"/>
      <c r="U260" s="496"/>
      <c r="V260" s="496"/>
      <c r="W260" s="496"/>
      <c r="X260" s="496"/>
      <c r="Y260" s="496"/>
      <c r="Z260" s="496"/>
      <c r="AA260" s="496"/>
      <c r="AB260" s="496"/>
      <c r="AC260" s="496"/>
      <c r="AD260" s="496"/>
      <c r="AE260" s="496"/>
      <c r="AF260" s="496"/>
      <c r="AG260" s="496"/>
      <c r="AH260" s="496"/>
      <c r="AI260" s="496"/>
      <c r="AJ260" s="496"/>
      <c r="AK260" s="496"/>
      <c r="AL260" s="496"/>
      <c r="AM260" s="496"/>
      <c r="AN260" s="496"/>
      <c r="AO260" s="496"/>
      <c r="AP260" s="496"/>
      <c r="AQ260" s="496"/>
      <c r="AR260" s="496"/>
      <c r="AS260" s="496"/>
      <c r="AT260" s="496"/>
      <c r="AU260" s="496"/>
      <c r="AV260" s="497"/>
      <c r="AW260" s="495" t="s">
        <v>1013</v>
      </c>
      <c r="AX260" s="496"/>
      <c r="AY260" s="496"/>
      <c r="AZ260" s="496"/>
      <c r="BA260" s="496"/>
      <c r="BB260" s="496"/>
      <c r="BC260" s="496"/>
      <c r="BD260" s="496"/>
      <c r="BE260" s="496"/>
      <c r="BF260" s="496"/>
      <c r="BG260" s="496"/>
      <c r="BH260" s="496"/>
      <c r="BI260" s="497"/>
      <c r="BJ260" s="8"/>
      <c r="BK260" s="8"/>
      <c r="BL260" s="8"/>
      <c r="BM260" s="8"/>
      <c r="BN260" s="8"/>
      <c r="BO260" s="8"/>
      <c r="BP260" s="8"/>
      <c r="BQ260" s="8"/>
      <c r="BR260" s="8"/>
      <c r="BS260" s="8"/>
      <c r="BT260" s="8"/>
    </row>
    <row r="261" spans="2:72" s="8" customFormat="1" ht="9.9" customHeight="1">
      <c r="C261" s="660" t="str">
        <f>$C$21</f>
        <v/>
      </c>
      <c r="D261" s="499"/>
      <c r="E261" s="498" t="str">
        <f>$E$21</f>
        <v/>
      </c>
      <c r="F261" s="499"/>
      <c r="G261" s="498" t="str">
        <f>$G$21</f>
        <v/>
      </c>
      <c r="H261" s="499"/>
      <c r="I261" s="498" t="str">
        <f>$I$21</f>
        <v/>
      </c>
      <c r="J261" s="499"/>
      <c r="K261" s="498" t="str">
        <f>$K$21</f>
        <v/>
      </c>
      <c r="L261" s="610"/>
      <c r="M261" s="677" t="str">
        <f>$M$21</f>
        <v/>
      </c>
      <c r="N261" s="678"/>
      <c r="O261" s="678"/>
      <c r="P261" s="678"/>
      <c r="Q261" s="678"/>
      <c r="R261" s="678"/>
      <c r="S261" s="678"/>
      <c r="T261" s="678"/>
      <c r="U261" s="678"/>
      <c r="V261" s="678"/>
      <c r="W261" s="678"/>
      <c r="X261" s="678"/>
      <c r="Y261" s="678"/>
      <c r="Z261" s="678"/>
      <c r="AA261" s="678"/>
      <c r="AB261" s="678"/>
      <c r="AC261" s="678"/>
      <c r="AD261" s="678"/>
      <c r="AE261" s="678"/>
      <c r="AF261" s="678"/>
      <c r="AG261" s="678"/>
      <c r="AH261" s="678"/>
      <c r="AI261" s="678"/>
      <c r="AJ261" s="678"/>
      <c r="AK261" s="678"/>
      <c r="AL261" s="678"/>
      <c r="AM261" s="678"/>
      <c r="AN261" s="678"/>
      <c r="AO261" s="678"/>
      <c r="AP261" s="678"/>
      <c r="AQ261" s="678"/>
      <c r="AR261" s="678"/>
      <c r="AS261" s="678"/>
      <c r="AT261" s="678"/>
      <c r="AU261" s="678"/>
      <c r="AV261" s="679"/>
      <c r="AW261" s="710" t="str">
        <f>$AW$21</f>
        <v/>
      </c>
      <c r="AX261" s="678"/>
      <c r="AY261" s="678"/>
      <c r="AZ261" s="678"/>
      <c r="BA261" s="678"/>
      <c r="BB261" s="678"/>
      <c r="BC261" s="678"/>
      <c r="BD261" s="678"/>
      <c r="BE261" s="678"/>
      <c r="BF261" s="678"/>
      <c r="BG261" s="678"/>
      <c r="BH261" s="678"/>
      <c r="BI261" s="679"/>
    </row>
    <row r="262" spans="2:72" s="9" customFormat="1" ht="9.9" customHeight="1">
      <c r="B262" s="8"/>
      <c r="C262" s="543"/>
      <c r="D262" s="501"/>
      <c r="E262" s="500"/>
      <c r="F262" s="501"/>
      <c r="G262" s="500"/>
      <c r="H262" s="501"/>
      <c r="I262" s="500"/>
      <c r="J262" s="501"/>
      <c r="K262" s="500"/>
      <c r="L262" s="588"/>
      <c r="M262" s="505"/>
      <c r="N262" s="506"/>
      <c r="O262" s="506"/>
      <c r="P262" s="506"/>
      <c r="Q262" s="506"/>
      <c r="R262" s="506"/>
      <c r="S262" s="506"/>
      <c r="T262" s="506"/>
      <c r="U262" s="506"/>
      <c r="V262" s="506"/>
      <c r="W262" s="506"/>
      <c r="X262" s="506"/>
      <c r="Y262" s="506"/>
      <c r="Z262" s="506"/>
      <c r="AA262" s="506"/>
      <c r="AB262" s="506"/>
      <c r="AC262" s="506"/>
      <c r="AD262" s="506"/>
      <c r="AE262" s="506"/>
      <c r="AF262" s="506"/>
      <c r="AG262" s="506"/>
      <c r="AH262" s="506"/>
      <c r="AI262" s="506"/>
      <c r="AJ262" s="506"/>
      <c r="AK262" s="506"/>
      <c r="AL262" s="506"/>
      <c r="AM262" s="506"/>
      <c r="AN262" s="506"/>
      <c r="AO262" s="506"/>
      <c r="AP262" s="506"/>
      <c r="AQ262" s="506"/>
      <c r="AR262" s="506"/>
      <c r="AS262" s="506"/>
      <c r="AT262" s="506"/>
      <c r="AU262" s="506"/>
      <c r="AV262" s="507"/>
      <c r="AW262" s="505"/>
      <c r="AX262" s="506"/>
      <c r="AY262" s="506"/>
      <c r="AZ262" s="506"/>
      <c r="BA262" s="506"/>
      <c r="BB262" s="506"/>
      <c r="BC262" s="506"/>
      <c r="BD262" s="506"/>
      <c r="BE262" s="506"/>
      <c r="BF262" s="506"/>
      <c r="BG262" s="506"/>
      <c r="BH262" s="506"/>
      <c r="BI262" s="507"/>
      <c r="BJ262" s="8"/>
      <c r="BK262" s="8"/>
      <c r="BL262" s="8"/>
      <c r="BM262" s="8"/>
      <c r="BN262" s="8"/>
      <c r="BO262" s="8"/>
      <c r="BP262" s="8"/>
      <c r="BQ262" s="8"/>
      <c r="BR262" s="8"/>
      <c r="BS262" s="8"/>
      <c r="BT262" s="8"/>
    </row>
    <row r="263" spans="2:72" s="9" customFormat="1" ht="9.9" customHeight="1">
      <c r="B263" s="8"/>
      <c r="C263" s="565" t="s">
        <v>1024</v>
      </c>
      <c r="D263" s="566"/>
      <c r="E263" s="566"/>
      <c r="F263" s="566"/>
      <c r="G263" s="566"/>
      <c r="H263" s="566"/>
      <c r="I263" s="566"/>
      <c r="J263" s="566"/>
      <c r="K263" s="566"/>
      <c r="L263" s="566"/>
      <c r="M263" s="566"/>
      <c r="N263" s="567"/>
      <c r="O263" s="495" t="s">
        <v>1038</v>
      </c>
      <c r="P263" s="496"/>
      <c r="Q263" s="496"/>
      <c r="R263" s="496"/>
      <c r="S263" s="496"/>
      <c r="T263" s="496"/>
      <c r="U263" s="496"/>
      <c r="V263" s="496"/>
      <c r="W263" s="496"/>
      <c r="X263" s="496"/>
      <c r="Y263" s="496"/>
      <c r="Z263" s="496"/>
      <c r="AA263" s="496"/>
      <c r="AB263" s="496"/>
      <c r="AC263" s="496"/>
      <c r="AD263" s="496"/>
      <c r="AE263" s="496"/>
      <c r="AF263" s="496"/>
      <c r="AG263" s="496"/>
      <c r="AH263" s="496"/>
      <c r="AI263" s="496"/>
      <c r="AJ263" s="496"/>
      <c r="AK263" s="496"/>
      <c r="AL263" s="496"/>
      <c r="AM263" s="496"/>
      <c r="AN263" s="496"/>
      <c r="AO263" s="496"/>
      <c r="AP263" s="496"/>
      <c r="AQ263" s="496"/>
      <c r="AR263" s="496"/>
      <c r="AS263" s="496"/>
      <c r="AT263" s="496"/>
      <c r="AU263" s="496"/>
      <c r="AV263" s="497"/>
      <c r="AW263" s="495" t="s">
        <v>1013</v>
      </c>
      <c r="AX263" s="496"/>
      <c r="AY263" s="496"/>
      <c r="AZ263" s="496"/>
      <c r="BA263" s="496"/>
      <c r="BB263" s="496"/>
      <c r="BC263" s="496"/>
      <c r="BD263" s="496"/>
      <c r="BE263" s="496"/>
      <c r="BF263" s="496"/>
      <c r="BG263" s="496"/>
      <c r="BH263" s="496"/>
      <c r="BI263" s="497"/>
      <c r="BJ263" s="8"/>
      <c r="BK263" s="8"/>
      <c r="BL263" s="8"/>
      <c r="BM263" s="8"/>
      <c r="BN263" s="8"/>
      <c r="BO263" s="8"/>
      <c r="BP263" s="8"/>
      <c r="BQ263" s="8"/>
      <c r="BR263" s="8"/>
      <c r="BS263" s="8"/>
      <c r="BT263" s="8"/>
    </row>
    <row r="264" spans="2:72" s="9" customFormat="1" ht="9.9" customHeight="1">
      <c r="B264" s="8"/>
      <c r="C264" s="660" t="str">
        <f>$C$24</f>
        <v/>
      </c>
      <c r="D264" s="499"/>
      <c r="E264" s="498" t="str">
        <f>$E$24</f>
        <v/>
      </c>
      <c r="F264" s="499"/>
      <c r="G264" s="498" t="str">
        <f>$G$24</f>
        <v/>
      </c>
      <c r="H264" s="499"/>
      <c r="I264" s="498" t="str">
        <f>$I$24</f>
        <v/>
      </c>
      <c r="J264" s="499"/>
      <c r="K264" s="498" t="str">
        <f>$K$24</f>
        <v/>
      </c>
      <c r="L264" s="499"/>
      <c r="M264" s="498" t="str">
        <f>$M$24</f>
        <v/>
      </c>
      <c r="N264" s="610"/>
      <c r="O264" s="508" t="s">
        <v>1020</v>
      </c>
      <c r="P264" s="509"/>
      <c r="Q264" s="711" t="str">
        <f>$Q$24</f>
        <v/>
      </c>
      <c r="R264" s="510"/>
      <c r="S264" s="510"/>
      <c r="T264" s="118" t="s">
        <v>1021</v>
      </c>
      <c r="U264" s="711" t="str">
        <f>$U$24</f>
        <v/>
      </c>
      <c r="V264" s="510"/>
      <c r="W264" s="510"/>
      <c r="X264" s="510"/>
      <c r="Y264" s="120"/>
      <c r="Z264" s="511" t="str">
        <f>$Z$24</f>
        <v/>
      </c>
      <c r="AA264" s="511"/>
      <c r="AB264" s="511"/>
      <c r="AC264" s="511"/>
      <c r="AD264" s="512" t="str">
        <f>$AD$24</f>
        <v/>
      </c>
      <c r="AE264" s="512"/>
      <c r="AF264" s="512"/>
      <c r="AG264" s="512"/>
      <c r="AH264" s="512"/>
      <c r="AI264" s="512"/>
      <c r="AJ264" s="512"/>
      <c r="AK264" s="512"/>
      <c r="AL264" s="512"/>
      <c r="AM264" s="512"/>
      <c r="AN264" s="512"/>
      <c r="AO264" s="512"/>
      <c r="AP264" s="512"/>
      <c r="AQ264" s="512"/>
      <c r="AR264" s="512"/>
      <c r="AS264" s="512"/>
      <c r="AT264" s="512"/>
      <c r="AU264" s="512"/>
      <c r="AV264" s="513"/>
      <c r="AW264" s="710" t="str">
        <f>$AW$24</f>
        <v/>
      </c>
      <c r="AX264" s="678"/>
      <c r="AY264" s="678"/>
      <c r="AZ264" s="678"/>
      <c r="BA264" s="678"/>
      <c r="BB264" s="678"/>
      <c r="BC264" s="678"/>
      <c r="BD264" s="678"/>
      <c r="BE264" s="678"/>
      <c r="BF264" s="678"/>
      <c r="BG264" s="678"/>
      <c r="BH264" s="678"/>
      <c r="BI264" s="679"/>
      <c r="BJ264" s="8"/>
      <c r="BK264" s="8"/>
      <c r="BL264" s="8"/>
      <c r="BM264" s="8"/>
      <c r="BN264" s="8"/>
      <c r="BO264" s="8"/>
      <c r="BP264" s="8"/>
      <c r="BQ264" s="8"/>
      <c r="BR264" s="8"/>
      <c r="BS264" s="8"/>
      <c r="BT264" s="8"/>
    </row>
    <row r="265" spans="2:72" s="9" customFormat="1" ht="9.9" customHeight="1">
      <c r="B265" s="8"/>
      <c r="C265" s="543"/>
      <c r="D265" s="501"/>
      <c r="E265" s="500"/>
      <c r="F265" s="501"/>
      <c r="G265" s="500"/>
      <c r="H265" s="501"/>
      <c r="I265" s="500"/>
      <c r="J265" s="501"/>
      <c r="K265" s="500"/>
      <c r="L265" s="501"/>
      <c r="M265" s="500"/>
      <c r="N265" s="588"/>
      <c r="O265" s="502" t="str">
        <f>$O$25</f>
        <v/>
      </c>
      <c r="P265" s="503"/>
      <c r="Q265" s="503"/>
      <c r="R265" s="503"/>
      <c r="S265" s="503"/>
      <c r="T265" s="503"/>
      <c r="U265" s="503"/>
      <c r="V265" s="503"/>
      <c r="W265" s="503"/>
      <c r="X265" s="503"/>
      <c r="Y265" s="503"/>
      <c r="Z265" s="503"/>
      <c r="AA265" s="503"/>
      <c r="AB265" s="503"/>
      <c r="AC265" s="503"/>
      <c r="AD265" s="503"/>
      <c r="AE265" s="503"/>
      <c r="AF265" s="503"/>
      <c r="AG265" s="503"/>
      <c r="AH265" s="503"/>
      <c r="AI265" s="503"/>
      <c r="AJ265" s="503"/>
      <c r="AK265" s="503"/>
      <c r="AL265" s="503"/>
      <c r="AM265" s="503"/>
      <c r="AN265" s="503"/>
      <c r="AO265" s="503"/>
      <c r="AP265" s="503"/>
      <c r="AQ265" s="503"/>
      <c r="AR265" s="503"/>
      <c r="AS265" s="503"/>
      <c r="AT265" s="503"/>
      <c r="AU265" s="503"/>
      <c r="AV265" s="504"/>
      <c r="AW265" s="749"/>
      <c r="AX265" s="503"/>
      <c r="AY265" s="503"/>
      <c r="AZ265" s="503"/>
      <c r="BA265" s="503"/>
      <c r="BB265" s="503"/>
      <c r="BC265" s="503"/>
      <c r="BD265" s="503"/>
      <c r="BE265" s="503"/>
      <c r="BF265" s="503"/>
      <c r="BG265" s="503"/>
      <c r="BH265" s="503"/>
      <c r="BI265" s="504"/>
      <c r="BJ265" s="8"/>
      <c r="BK265" s="8"/>
      <c r="BL265" s="8"/>
      <c r="BM265" s="8"/>
      <c r="BN265" s="8"/>
      <c r="BO265" s="8"/>
      <c r="BP265" s="8"/>
      <c r="BQ265" s="8"/>
      <c r="BR265" s="8"/>
      <c r="BS265" s="8"/>
      <c r="BT265" s="8"/>
    </row>
    <row r="266" spans="2:72" s="9" customFormat="1" ht="9.9" customHeight="1">
      <c r="B266" s="8"/>
      <c r="C266" s="544"/>
      <c r="D266" s="515"/>
      <c r="E266" s="514"/>
      <c r="F266" s="515"/>
      <c r="G266" s="514"/>
      <c r="H266" s="515"/>
      <c r="I266" s="514"/>
      <c r="J266" s="515"/>
      <c r="K266" s="514"/>
      <c r="L266" s="515"/>
      <c r="M266" s="514"/>
      <c r="N266" s="589"/>
      <c r="O266" s="505"/>
      <c r="P266" s="506"/>
      <c r="Q266" s="506"/>
      <c r="R266" s="506"/>
      <c r="S266" s="506"/>
      <c r="T266" s="506"/>
      <c r="U266" s="506"/>
      <c r="V266" s="506"/>
      <c r="W266" s="506"/>
      <c r="X266" s="506"/>
      <c r="Y266" s="506"/>
      <c r="Z266" s="506"/>
      <c r="AA266" s="506"/>
      <c r="AB266" s="506"/>
      <c r="AC266" s="506"/>
      <c r="AD266" s="506"/>
      <c r="AE266" s="506"/>
      <c r="AF266" s="506"/>
      <c r="AG266" s="506"/>
      <c r="AH266" s="506"/>
      <c r="AI266" s="506"/>
      <c r="AJ266" s="506"/>
      <c r="AK266" s="506"/>
      <c r="AL266" s="506"/>
      <c r="AM266" s="506"/>
      <c r="AN266" s="506"/>
      <c r="AO266" s="506"/>
      <c r="AP266" s="506"/>
      <c r="AQ266" s="506"/>
      <c r="AR266" s="506"/>
      <c r="AS266" s="506"/>
      <c r="AT266" s="506"/>
      <c r="AU266" s="506"/>
      <c r="AV266" s="507"/>
      <c r="AW266" s="505"/>
      <c r="AX266" s="506"/>
      <c r="AY266" s="506"/>
      <c r="AZ266" s="506"/>
      <c r="BA266" s="506"/>
      <c r="BB266" s="506"/>
      <c r="BC266" s="506"/>
      <c r="BD266" s="506"/>
      <c r="BE266" s="506"/>
      <c r="BF266" s="506"/>
      <c r="BG266" s="506"/>
      <c r="BH266" s="506"/>
      <c r="BI266" s="507"/>
      <c r="BJ266" s="8"/>
      <c r="BK266" s="8"/>
      <c r="BL266" s="8"/>
      <c r="BM266" s="8"/>
      <c r="BN266" s="8"/>
      <c r="BO266" s="8"/>
      <c r="BP266" s="8"/>
      <c r="BQ266" s="8"/>
      <c r="BR266" s="8"/>
      <c r="BS266" s="8"/>
      <c r="BT266" s="8"/>
    </row>
    <row r="267" spans="2:72" s="9" customFormat="1" ht="9.9" customHeight="1" thickBot="1">
      <c r="B267" s="8"/>
      <c r="C267" s="495" t="s">
        <v>1018</v>
      </c>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c r="AC267" s="496"/>
      <c r="AD267" s="496"/>
      <c r="AE267" s="496"/>
      <c r="AF267" s="496"/>
      <c r="AG267" s="496"/>
      <c r="AH267" s="496"/>
      <c r="AI267" s="496"/>
      <c r="AJ267" s="496"/>
      <c r="AK267" s="496"/>
      <c r="AL267" s="496"/>
      <c r="AM267" s="496"/>
      <c r="AN267" s="496"/>
      <c r="AO267" s="496"/>
      <c r="AP267" s="496"/>
      <c r="AQ267" s="496"/>
      <c r="AR267" s="496"/>
      <c r="AS267" s="496"/>
      <c r="AT267" s="496"/>
      <c r="AU267" s="496"/>
      <c r="AV267" s="496"/>
      <c r="AW267" s="496"/>
      <c r="AX267" s="496"/>
      <c r="AY267" s="496"/>
      <c r="AZ267" s="496"/>
      <c r="BA267" s="496"/>
      <c r="BB267" s="497"/>
      <c r="BC267" s="695" t="s">
        <v>17</v>
      </c>
      <c r="BD267" s="696"/>
      <c r="BE267" s="696"/>
      <c r="BF267" s="696"/>
      <c r="BG267" s="696"/>
      <c r="BH267" s="696"/>
      <c r="BI267" s="697"/>
      <c r="BJ267" s="8"/>
      <c r="BK267" s="8"/>
      <c r="BL267" s="8"/>
      <c r="BM267" s="8"/>
      <c r="BN267" s="8"/>
      <c r="BO267" s="8"/>
      <c r="BP267" s="8"/>
      <c r="BQ267" s="8"/>
      <c r="BR267" s="8"/>
      <c r="BS267" s="8"/>
      <c r="BT267" s="8"/>
    </row>
    <row r="268" spans="2:72" s="9" customFormat="1" ht="9.9" customHeight="1" thickTop="1">
      <c r="B268" s="8"/>
      <c r="C268" s="706" t="str">
        <f>$C$28</f>
        <v/>
      </c>
      <c r="D268" s="572"/>
      <c r="E268" s="498" t="str">
        <f>$E$28</f>
        <v/>
      </c>
      <c r="F268" s="499"/>
      <c r="G268" s="498" t="str">
        <f>$G$28</f>
        <v/>
      </c>
      <c r="H268" s="499"/>
      <c r="I268" s="526" t="str">
        <f>$I$28</f>
        <v/>
      </c>
      <c r="J268" s="499"/>
      <c r="K268" s="498" t="str">
        <f>$K$28</f>
        <v/>
      </c>
      <c r="L268" s="499"/>
      <c r="M268" s="498" t="str">
        <f>$M$28</f>
        <v/>
      </c>
      <c r="N268" s="499"/>
      <c r="O268" s="498" t="str">
        <f>$O$28</f>
        <v/>
      </c>
      <c r="P268" s="499"/>
      <c r="Q268" s="498" t="str">
        <f>$Q$28</f>
        <v/>
      </c>
      <c r="R268" s="499"/>
      <c r="S268" s="498" t="str">
        <f>$S$28</f>
        <v/>
      </c>
      <c r="T268" s="499"/>
      <c r="U268" s="498" t="str">
        <f>$U$28</f>
        <v/>
      </c>
      <c r="V268" s="499"/>
      <c r="W268" s="498" t="str">
        <f>$W$28</f>
        <v/>
      </c>
      <c r="X268" s="499"/>
      <c r="Y268" s="498" t="str">
        <f>$Y$28</f>
        <v/>
      </c>
      <c r="Z268" s="499"/>
      <c r="AA268" s="498" t="str">
        <f>$AA$28</f>
        <v/>
      </c>
      <c r="AB268" s="499"/>
      <c r="AC268" s="498" t="str">
        <f>$AC$28</f>
        <v/>
      </c>
      <c r="AD268" s="499"/>
      <c r="AE268" s="498" t="str">
        <f>$AE$28</f>
        <v/>
      </c>
      <c r="AF268" s="499"/>
      <c r="AG268" s="498" t="str">
        <f>$AG$28</f>
        <v/>
      </c>
      <c r="AH268" s="499"/>
      <c r="AI268" s="498" t="str">
        <f>$AI$28</f>
        <v/>
      </c>
      <c r="AJ268" s="499"/>
      <c r="AK268" s="498" t="str">
        <f>$AK$28</f>
        <v/>
      </c>
      <c r="AL268" s="499"/>
      <c r="AM268" s="498" t="str">
        <f>$AM$28</f>
        <v/>
      </c>
      <c r="AN268" s="499"/>
      <c r="AO268" s="498" t="str">
        <f>$AO$28</f>
        <v/>
      </c>
      <c r="AP268" s="499"/>
      <c r="AQ268" s="498" t="str">
        <f>$AQ$28</f>
        <v/>
      </c>
      <c r="AR268" s="499"/>
      <c r="AS268" s="498" t="str">
        <f>$AS$28</f>
        <v/>
      </c>
      <c r="AT268" s="526"/>
      <c r="AU268" s="498" t="str">
        <f>$AU$28</f>
        <v/>
      </c>
      <c r="AV268" s="499"/>
      <c r="AW268" s="498" t="str">
        <f>$AW$28</f>
        <v/>
      </c>
      <c r="AX268" s="499"/>
      <c r="AY268" s="526" t="str">
        <f>$AY$28</f>
        <v/>
      </c>
      <c r="AZ268" s="499"/>
      <c r="BA268" s="498" t="str">
        <f>$BA$28</f>
        <v/>
      </c>
      <c r="BB268" s="526"/>
      <c r="BC268" s="138"/>
      <c r="BD268" s="139"/>
      <c r="BE268" s="139"/>
      <c r="BF268" s="139"/>
      <c r="BG268" s="139"/>
      <c r="BH268" s="139"/>
      <c r="BI268" s="140"/>
      <c r="BJ268" s="8"/>
      <c r="BK268" s="8"/>
      <c r="BL268" s="8"/>
      <c r="BM268" s="8"/>
      <c r="BN268" s="8"/>
      <c r="BO268" s="8"/>
      <c r="BP268" s="8"/>
      <c r="BQ268" s="8"/>
      <c r="BR268" s="8"/>
      <c r="BS268" s="8"/>
      <c r="BT268" s="8"/>
    </row>
    <row r="269" spans="2:72" s="9" customFormat="1" ht="9.9" customHeight="1">
      <c r="B269" s="8"/>
      <c r="C269" s="706"/>
      <c r="D269" s="572"/>
      <c r="E269" s="514"/>
      <c r="F269" s="515"/>
      <c r="G269" s="514"/>
      <c r="H269" s="515"/>
      <c r="I269" s="528"/>
      <c r="J269" s="515"/>
      <c r="K269" s="514"/>
      <c r="L269" s="515"/>
      <c r="M269" s="514"/>
      <c r="N269" s="515"/>
      <c r="O269" s="514"/>
      <c r="P269" s="515"/>
      <c r="Q269" s="514"/>
      <c r="R269" s="515"/>
      <c r="S269" s="514"/>
      <c r="T269" s="515"/>
      <c r="U269" s="514"/>
      <c r="V269" s="515"/>
      <c r="W269" s="514"/>
      <c r="X269" s="515"/>
      <c r="Y269" s="514"/>
      <c r="Z269" s="515"/>
      <c r="AA269" s="514"/>
      <c r="AB269" s="515"/>
      <c r="AC269" s="514"/>
      <c r="AD269" s="515"/>
      <c r="AE269" s="514"/>
      <c r="AF269" s="515"/>
      <c r="AG269" s="514"/>
      <c r="AH269" s="515"/>
      <c r="AI269" s="514"/>
      <c r="AJ269" s="515"/>
      <c r="AK269" s="514"/>
      <c r="AL269" s="515"/>
      <c r="AM269" s="514"/>
      <c r="AN269" s="515"/>
      <c r="AO269" s="514"/>
      <c r="AP269" s="515"/>
      <c r="AQ269" s="514"/>
      <c r="AR269" s="515"/>
      <c r="AS269" s="514"/>
      <c r="AT269" s="528"/>
      <c r="AU269" s="514"/>
      <c r="AV269" s="515"/>
      <c r="AW269" s="514"/>
      <c r="AX269" s="515"/>
      <c r="AY269" s="528"/>
      <c r="AZ269" s="515"/>
      <c r="BA269" s="514"/>
      <c r="BB269" s="528"/>
      <c r="BC269" s="141"/>
      <c r="BD269" s="122"/>
      <c r="BE269" s="122"/>
      <c r="BF269" s="122"/>
      <c r="BG269" s="122"/>
      <c r="BH269" s="122"/>
      <c r="BI269" s="142"/>
      <c r="BJ269" s="8"/>
      <c r="BK269" s="8"/>
      <c r="BL269" s="8"/>
      <c r="BM269" s="8"/>
      <c r="BN269" s="8"/>
      <c r="BO269" s="8"/>
      <c r="BP269" s="8"/>
      <c r="BQ269" s="8"/>
      <c r="BR269" s="8"/>
      <c r="BS269" s="8"/>
      <c r="BT269" s="8"/>
    </row>
    <row r="270" spans="2:72" s="9" customFormat="1" ht="9.9" customHeight="1">
      <c r="B270" s="8"/>
      <c r="C270" s="750" t="str">
        <f>$C$180</f>
        <v/>
      </c>
      <c r="D270" s="751"/>
      <c r="E270" s="751"/>
      <c r="F270" s="751"/>
      <c r="G270" s="751"/>
      <c r="H270" s="751"/>
      <c r="I270" s="752"/>
      <c r="J270" s="752"/>
      <c r="K270" s="752"/>
      <c r="L270" s="752"/>
      <c r="M270" s="752"/>
      <c r="N270" s="752"/>
      <c r="O270" s="752"/>
      <c r="P270" s="752"/>
      <c r="Q270" s="752"/>
      <c r="R270" s="752"/>
      <c r="S270" s="752"/>
      <c r="T270" s="752"/>
      <c r="U270" s="752"/>
      <c r="V270" s="752"/>
      <c r="W270" s="752"/>
      <c r="X270" s="752"/>
      <c r="Y270" s="752"/>
      <c r="Z270" s="752"/>
      <c r="AA270" s="752"/>
      <c r="AB270" s="752"/>
      <c r="AC270" s="752"/>
      <c r="AD270" s="752"/>
      <c r="AE270" s="752"/>
      <c r="AF270" s="752"/>
      <c r="AG270" s="752"/>
      <c r="AH270" s="752"/>
      <c r="AI270" s="752"/>
      <c r="AJ270" s="752"/>
      <c r="AK270" s="752"/>
      <c r="AL270" s="752"/>
      <c r="AM270" s="752"/>
      <c r="AN270" s="752"/>
      <c r="AO270" s="752"/>
      <c r="AP270" s="752"/>
      <c r="AQ270" s="752"/>
      <c r="AR270" s="752"/>
      <c r="AS270" s="752"/>
      <c r="AT270" s="752"/>
      <c r="AU270" s="752"/>
      <c r="AV270" s="752"/>
      <c r="AW270" s="752"/>
      <c r="AX270" s="522" t="s">
        <v>59</v>
      </c>
      <c r="AY270" s="525" t="str">
        <f>$AY$30</f>
        <v/>
      </c>
      <c r="AZ270" s="526"/>
      <c r="BA270" s="526"/>
      <c r="BB270" s="522" t="s">
        <v>58</v>
      </c>
      <c r="BC270" s="141"/>
      <c r="BD270" s="122"/>
      <c r="BE270" s="122"/>
      <c r="BF270" s="122"/>
      <c r="BG270" s="122"/>
      <c r="BH270" s="122"/>
      <c r="BI270" s="142"/>
      <c r="BJ270" s="8"/>
      <c r="BK270" s="8"/>
      <c r="BL270" s="8"/>
      <c r="BM270" s="8"/>
      <c r="BN270" s="8"/>
      <c r="BO270" s="8"/>
      <c r="BP270" s="8"/>
      <c r="BQ270" s="8"/>
      <c r="BR270" s="8"/>
      <c r="BS270" s="8"/>
      <c r="BT270" s="8"/>
    </row>
    <row r="271" spans="2:72" s="8" customFormat="1" ht="9.9" customHeight="1">
      <c r="C271" s="753"/>
      <c r="D271" s="751"/>
      <c r="E271" s="751"/>
      <c r="F271" s="751"/>
      <c r="G271" s="751"/>
      <c r="H271" s="751"/>
      <c r="I271" s="751"/>
      <c r="J271" s="751"/>
      <c r="K271" s="751"/>
      <c r="L271" s="751"/>
      <c r="M271" s="751"/>
      <c r="N271" s="751"/>
      <c r="O271" s="751"/>
      <c r="P271" s="751"/>
      <c r="Q271" s="751"/>
      <c r="R271" s="751"/>
      <c r="S271" s="751"/>
      <c r="T271" s="751"/>
      <c r="U271" s="751"/>
      <c r="V271" s="751"/>
      <c r="W271" s="751"/>
      <c r="X271" s="751"/>
      <c r="Y271" s="751"/>
      <c r="Z271" s="751"/>
      <c r="AA271" s="751"/>
      <c r="AB271" s="751"/>
      <c r="AC271" s="751"/>
      <c r="AD271" s="751"/>
      <c r="AE271" s="751"/>
      <c r="AF271" s="751"/>
      <c r="AG271" s="751"/>
      <c r="AH271" s="751"/>
      <c r="AI271" s="751"/>
      <c r="AJ271" s="751"/>
      <c r="AK271" s="751"/>
      <c r="AL271" s="751"/>
      <c r="AM271" s="751"/>
      <c r="AN271" s="751"/>
      <c r="AO271" s="751"/>
      <c r="AP271" s="751"/>
      <c r="AQ271" s="751"/>
      <c r="AR271" s="751"/>
      <c r="AS271" s="751"/>
      <c r="AT271" s="751"/>
      <c r="AU271" s="751"/>
      <c r="AV271" s="751"/>
      <c r="AW271" s="751"/>
      <c r="AX271" s="523"/>
      <c r="AY271" s="527"/>
      <c r="AZ271" s="527"/>
      <c r="BA271" s="527"/>
      <c r="BB271" s="523"/>
      <c r="BC271" s="141"/>
      <c r="BD271" s="122"/>
      <c r="BE271" s="122"/>
      <c r="BF271" s="122"/>
      <c r="BG271" s="122"/>
      <c r="BH271" s="122"/>
      <c r="BI271" s="142"/>
    </row>
    <row r="272" spans="2:72" s="9" customFormat="1" ht="9.9" customHeight="1" thickBot="1">
      <c r="B272" s="8"/>
      <c r="C272" s="754"/>
      <c r="D272" s="755"/>
      <c r="E272" s="755"/>
      <c r="F272" s="755"/>
      <c r="G272" s="755"/>
      <c r="H272" s="755"/>
      <c r="I272" s="755"/>
      <c r="J272" s="755"/>
      <c r="K272" s="755"/>
      <c r="L272" s="755"/>
      <c r="M272" s="755"/>
      <c r="N272" s="755"/>
      <c r="O272" s="755"/>
      <c r="P272" s="755"/>
      <c r="Q272" s="755"/>
      <c r="R272" s="755"/>
      <c r="S272" s="755"/>
      <c r="T272" s="755"/>
      <c r="U272" s="755"/>
      <c r="V272" s="755"/>
      <c r="W272" s="755"/>
      <c r="X272" s="755"/>
      <c r="Y272" s="755"/>
      <c r="Z272" s="755"/>
      <c r="AA272" s="755"/>
      <c r="AB272" s="755"/>
      <c r="AC272" s="755"/>
      <c r="AD272" s="755"/>
      <c r="AE272" s="755"/>
      <c r="AF272" s="755"/>
      <c r="AG272" s="755"/>
      <c r="AH272" s="755"/>
      <c r="AI272" s="755"/>
      <c r="AJ272" s="755"/>
      <c r="AK272" s="755"/>
      <c r="AL272" s="755"/>
      <c r="AM272" s="755"/>
      <c r="AN272" s="755"/>
      <c r="AO272" s="755"/>
      <c r="AP272" s="755"/>
      <c r="AQ272" s="755"/>
      <c r="AR272" s="755"/>
      <c r="AS272" s="755"/>
      <c r="AT272" s="755"/>
      <c r="AU272" s="755"/>
      <c r="AV272" s="755"/>
      <c r="AW272" s="755"/>
      <c r="AX272" s="524"/>
      <c r="AY272" s="528"/>
      <c r="AZ272" s="528"/>
      <c r="BA272" s="528"/>
      <c r="BB272" s="524"/>
      <c r="BC272" s="143"/>
      <c r="BD272" s="144"/>
      <c r="BE272" s="144"/>
      <c r="BF272" s="144"/>
      <c r="BG272" s="144"/>
      <c r="BH272" s="144"/>
      <c r="BI272" s="145"/>
      <c r="BJ272" s="8"/>
      <c r="BK272" s="8"/>
      <c r="BL272" s="8"/>
      <c r="BM272" s="8"/>
      <c r="BN272" s="8"/>
      <c r="BO272" s="8"/>
      <c r="BP272" s="8"/>
      <c r="BQ272" s="8"/>
      <c r="BR272" s="8"/>
      <c r="BS272" s="8"/>
      <c r="BT272" s="8"/>
    </row>
    <row r="273" spans="2:67" s="9" customFormat="1" ht="9.9" customHeight="1" thickTop="1">
      <c r="B273" s="8"/>
      <c r="C273" s="565" t="s">
        <v>1025</v>
      </c>
      <c r="D273" s="566"/>
      <c r="E273" s="566"/>
      <c r="F273" s="566"/>
      <c r="G273" s="566"/>
      <c r="H273" s="566"/>
      <c r="I273" s="566"/>
      <c r="J273" s="566"/>
      <c r="K273" s="566"/>
      <c r="L273" s="566"/>
      <c r="M273" s="566"/>
      <c r="N273" s="566"/>
      <c r="O273" s="566"/>
      <c r="P273" s="567"/>
      <c r="Q273" s="8"/>
      <c r="R273" s="8"/>
      <c r="S273" s="8"/>
      <c r="T273" s="8"/>
      <c r="U273" s="8"/>
      <c r="V273" s="8"/>
      <c r="W273" s="8"/>
      <c r="X273" s="8"/>
      <c r="Y273" s="8"/>
      <c r="Z273" s="8"/>
      <c r="AA273" s="8"/>
      <c r="AB273" s="8"/>
      <c r="AC273" s="8"/>
      <c r="AD273" s="8"/>
      <c r="AE273" s="8"/>
      <c r="AF273" s="8"/>
      <c r="AG273" s="8"/>
      <c r="AH273" s="8"/>
      <c r="AI273" s="8"/>
      <c r="AJ273" s="8"/>
      <c r="AK273" s="8"/>
      <c r="AL273" s="756" t="s">
        <v>57</v>
      </c>
      <c r="AM273" s="756"/>
      <c r="AN273" s="756"/>
      <c r="AO273" s="756"/>
      <c r="AP273" s="756"/>
      <c r="AQ273" s="756"/>
      <c r="AR273" s="756"/>
      <c r="AS273" s="756"/>
      <c r="AT273" s="756"/>
      <c r="AU273" s="756"/>
      <c r="AV273" s="756"/>
      <c r="AW273" s="756"/>
      <c r="AX273" s="756"/>
      <c r="AY273" s="756"/>
      <c r="AZ273" s="756"/>
      <c r="BA273" s="756"/>
      <c r="BB273" s="756"/>
      <c r="BC273" s="521"/>
      <c r="BD273" s="521"/>
      <c r="BE273" s="521"/>
      <c r="BF273" s="521"/>
      <c r="BG273" s="521"/>
      <c r="BH273" s="8"/>
      <c r="BI273" s="8"/>
      <c r="BJ273" s="8"/>
      <c r="BK273" s="8"/>
      <c r="BL273" s="8"/>
    </row>
    <row r="274" spans="2:67" s="9" customFormat="1" ht="9.9" customHeight="1">
      <c r="B274" s="8"/>
      <c r="C274" s="38"/>
      <c r="D274" s="30" t="s">
        <v>61</v>
      </c>
      <c r="E274" s="14"/>
      <c r="F274" s="13"/>
      <c r="G274" s="538" t="s">
        <v>46</v>
      </c>
      <c r="H274" s="539"/>
      <c r="I274" s="14"/>
      <c r="J274" s="13"/>
      <c r="K274" s="538" t="s">
        <v>47</v>
      </c>
      <c r="L274" s="539"/>
      <c r="M274" s="14"/>
      <c r="N274" s="13"/>
      <c r="O274" s="538" t="s">
        <v>48</v>
      </c>
      <c r="P274" s="540"/>
      <c r="Q274" s="8"/>
      <c r="R274" s="8"/>
      <c r="S274" s="8"/>
      <c r="T274" s="15"/>
      <c r="U274" s="16"/>
      <c r="V274" s="16"/>
      <c r="W274" s="16"/>
      <c r="X274" s="16"/>
      <c r="Y274" s="16"/>
      <c r="Z274" s="16"/>
      <c r="AA274" s="16"/>
      <c r="AB274" s="16"/>
      <c r="AC274" s="16"/>
      <c r="AD274" s="16"/>
      <c r="AE274" s="16"/>
      <c r="AF274" s="16"/>
      <c r="AG274" s="16"/>
      <c r="AH274" s="16"/>
      <c r="AI274" s="16"/>
      <c r="AJ274" s="16"/>
      <c r="AK274" s="16"/>
      <c r="AL274" s="521"/>
      <c r="AM274" s="521"/>
      <c r="AN274" s="521"/>
      <c r="AO274" s="521"/>
      <c r="AP274" s="521"/>
      <c r="AQ274" s="521"/>
      <c r="AR274" s="521"/>
      <c r="AS274" s="521"/>
      <c r="AT274" s="521"/>
      <c r="AU274" s="521"/>
      <c r="AV274" s="521"/>
      <c r="AW274" s="521"/>
      <c r="AX274" s="521"/>
      <c r="AY274" s="521"/>
      <c r="AZ274" s="521"/>
      <c r="BA274" s="521"/>
      <c r="BB274" s="521"/>
      <c r="BC274" s="521"/>
      <c r="BD274" s="521"/>
      <c r="BE274" s="521"/>
      <c r="BF274" s="521"/>
      <c r="BG274" s="521"/>
      <c r="BH274" s="8"/>
      <c r="BI274" s="8"/>
      <c r="BJ274" s="8"/>
      <c r="BK274" s="8"/>
      <c r="BL274" s="8"/>
    </row>
    <row r="275" spans="2:67" s="9" customFormat="1" ht="9.9" customHeight="1">
      <c r="B275" s="8"/>
      <c r="C275" s="543" t="str">
        <f>$C$35</f>
        <v/>
      </c>
      <c r="D275" s="588"/>
      <c r="E275" s="543" t="str">
        <f>$E$35</f>
        <v/>
      </c>
      <c r="F275" s="501"/>
      <c r="G275" s="661" t="str">
        <f>$G$35</f>
        <v/>
      </c>
      <c r="H275" s="703"/>
      <c r="I275" s="500" t="str">
        <f>$I$35</f>
        <v/>
      </c>
      <c r="J275" s="501"/>
      <c r="K275" s="661" t="str">
        <f>$K$35</f>
        <v/>
      </c>
      <c r="L275" s="703"/>
      <c r="M275" s="500" t="str">
        <f>$M$35</f>
        <v/>
      </c>
      <c r="N275" s="501"/>
      <c r="O275" s="661" t="str">
        <f>$O$35</f>
        <v/>
      </c>
      <c r="P275" s="662"/>
      <c r="Q275" s="8"/>
      <c r="R275" s="8"/>
      <c r="S275" s="8"/>
      <c r="T275" s="15"/>
      <c r="U275" s="16"/>
      <c r="V275" s="16"/>
      <c r="W275" s="16"/>
      <c r="X275" s="16"/>
      <c r="Y275" s="16"/>
      <c r="Z275" s="16"/>
      <c r="AA275" s="16"/>
      <c r="AB275" s="16"/>
      <c r="AC275" s="16"/>
      <c r="AD275" s="16"/>
      <c r="AE275" s="16"/>
      <c r="AF275" s="16"/>
      <c r="AG275" s="16"/>
      <c r="AH275" s="16"/>
      <c r="AI275" s="16"/>
      <c r="AJ275" s="16"/>
      <c r="AK275" s="16"/>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c r="BF275" s="103"/>
      <c r="BG275" s="103"/>
      <c r="BH275" s="8"/>
      <c r="BI275" s="8"/>
      <c r="BJ275" s="8"/>
      <c r="BK275" s="8"/>
      <c r="BL275" s="8"/>
    </row>
    <row r="276" spans="2:67" s="9" customFormat="1" ht="9.9" customHeight="1">
      <c r="B276" s="8"/>
      <c r="C276" s="544"/>
      <c r="D276" s="589"/>
      <c r="E276" s="544"/>
      <c r="F276" s="515"/>
      <c r="G276" s="663"/>
      <c r="H276" s="704"/>
      <c r="I276" s="514"/>
      <c r="J276" s="515"/>
      <c r="K276" s="663"/>
      <c r="L276" s="704"/>
      <c r="M276" s="514"/>
      <c r="N276" s="515"/>
      <c r="O276" s="663"/>
      <c r="P276" s="664"/>
      <c r="Q276" s="8"/>
      <c r="R276" s="8"/>
      <c r="S276" s="8"/>
      <c r="T276" s="15"/>
      <c r="U276" s="16"/>
      <c r="V276" s="16"/>
      <c r="W276" s="16"/>
      <c r="X276" s="16"/>
      <c r="Y276" s="16"/>
      <c r="Z276" s="16"/>
      <c r="AA276" s="16"/>
      <c r="AB276" s="16"/>
      <c r="AC276" s="16"/>
      <c r="AD276" s="16"/>
      <c r="AE276" s="16"/>
      <c r="AF276" s="16"/>
      <c r="AG276" s="16"/>
      <c r="AH276" s="16"/>
      <c r="AI276" s="16"/>
      <c r="AJ276" s="16"/>
      <c r="AK276" s="16"/>
      <c r="AL276" s="16"/>
      <c r="AM276" s="16"/>
      <c r="AN276" s="15"/>
      <c r="AO276" s="15"/>
      <c r="AP276" s="15"/>
      <c r="AQ276" s="36"/>
      <c r="AR276" s="36"/>
      <c r="AS276" s="36"/>
      <c r="AT276" s="36"/>
      <c r="AU276" s="36"/>
      <c r="AV276" s="36"/>
      <c r="AW276" s="36"/>
      <c r="AX276" s="36"/>
      <c r="AY276" s="36"/>
      <c r="AZ276" s="36"/>
      <c r="BA276" s="36"/>
      <c r="BB276" s="36"/>
      <c r="BC276" s="36"/>
      <c r="BD276" s="8"/>
      <c r="BE276" s="8"/>
      <c r="BF276" s="8"/>
      <c r="BG276" s="8"/>
      <c r="BH276" s="8"/>
      <c r="BI276" s="8"/>
      <c r="BJ276" s="8"/>
      <c r="BK276" s="8"/>
      <c r="BL276" s="8"/>
    </row>
    <row r="277" spans="2:67" s="9" customFormat="1" ht="9.9" customHeight="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row>
    <row r="278" spans="2:67" s="9" customFormat="1" ht="9.9" customHeight="1">
      <c r="B278" s="8"/>
      <c r="C278" s="8"/>
      <c r="D278" s="693" t="s">
        <v>63</v>
      </c>
      <c r="E278" s="693"/>
      <c r="F278" s="693"/>
      <c r="G278" s="693"/>
      <c r="H278" s="693"/>
      <c r="I278" s="693"/>
      <c r="J278" s="693"/>
      <c r="K278" s="693"/>
      <c r="L278" s="693"/>
      <c r="M278" s="693"/>
      <c r="N278" s="693"/>
      <c r="O278" s="693"/>
      <c r="P278" s="693"/>
      <c r="Q278" s="693"/>
      <c r="R278" s="693"/>
      <c r="S278" s="693"/>
      <c r="T278" s="693"/>
      <c r="U278" s="693"/>
      <c r="V278" s="693"/>
      <c r="W278" s="693"/>
      <c r="X278" s="693"/>
      <c r="Y278" s="693"/>
      <c r="Z278" s="693"/>
      <c r="AA278" s="693"/>
      <c r="AB278" s="693"/>
      <c r="AC278" s="693"/>
      <c r="AD278" s="693"/>
      <c r="AE278" s="693"/>
      <c r="AF278" s="693"/>
      <c r="AG278" s="693"/>
      <c r="AH278" s="693"/>
      <c r="AI278" s="693"/>
      <c r="AJ278" s="693"/>
      <c r="AK278" s="693"/>
      <c r="AL278" s="693"/>
      <c r="AM278" s="693"/>
      <c r="AN278" s="693"/>
      <c r="AO278" s="693"/>
      <c r="AP278" s="693"/>
      <c r="AQ278" s="693"/>
      <c r="AR278" s="693"/>
      <c r="AS278" s="693"/>
      <c r="AT278" s="693"/>
      <c r="AU278" s="693"/>
      <c r="AV278" s="693"/>
      <c r="AW278" s="693"/>
      <c r="AX278" s="693"/>
      <c r="AY278" s="693"/>
      <c r="AZ278" s="693"/>
      <c r="BA278" s="693"/>
      <c r="BB278" s="693"/>
      <c r="BC278" s="693"/>
      <c r="BD278" s="693"/>
      <c r="BE278" s="693"/>
      <c r="BF278" s="693"/>
      <c r="BG278" s="693"/>
      <c r="BH278" s="693"/>
      <c r="BI278" s="693"/>
      <c r="BJ278" s="100"/>
      <c r="BK278" s="100"/>
      <c r="BL278" s="8"/>
      <c r="BM278" s="8"/>
      <c r="BN278" s="8"/>
      <c r="BO278" s="8"/>
    </row>
    <row r="279" spans="2:67" s="9" customFormat="1" ht="9.9" customHeight="1">
      <c r="B279" s="8"/>
      <c r="C279" s="8"/>
      <c r="D279" s="693"/>
      <c r="E279" s="693"/>
      <c r="F279" s="693"/>
      <c r="G279" s="693"/>
      <c r="H279" s="693"/>
      <c r="I279" s="693"/>
      <c r="J279" s="693"/>
      <c r="K279" s="693"/>
      <c r="L279" s="693"/>
      <c r="M279" s="693"/>
      <c r="N279" s="693"/>
      <c r="O279" s="693"/>
      <c r="P279" s="693"/>
      <c r="Q279" s="693"/>
      <c r="R279" s="693"/>
      <c r="S279" s="693"/>
      <c r="T279" s="693"/>
      <c r="U279" s="693"/>
      <c r="V279" s="693"/>
      <c r="W279" s="693"/>
      <c r="X279" s="693"/>
      <c r="Y279" s="693"/>
      <c r="Z279" s="693"/>
      <c r="AA279" s="693"/>
      <c r="AB279" s="693"/>
      <c r="AC279" s="693"/>
      <c r="AD279" s="693"/>
      <c r="AE279" s="693"/>
      <c r="AF279" s="693"/>
      <c r="AG279" s="693"/>
      <c r="AH279" s="693"/>
      <c r="AI279" s="693"/>
      <c r="AJ279" s="693"/>
      <c r="AK279" s="693"/>
      <c r="AL279" s="693"/>
      <c r="AM279" s="693"/>
      <c r="AN279" s="693"/>
      <c r="AO279" s="693"/>
      <c r="AP279" s="693"/>
      <c r="AQ279" s="693"/>
      <c r="AR279" s="693"/>
      <c r="AS279" s="693"/>
      <c r="AT279" s="693"/>
      <c r="AU279" s="693"/>
      <c r="AV279" s="693"/>
      <c r="AW279" s="693"/>
      <c r="AX279" s="693"/>
      <c r="AY279" s="693"/>
      <c r="AZ279" s="693"/>
      <c r="BA279" s="693"/>
      <c r="BB279" s="693"/>
      <c r="BC279" s="693"/>
      <c r="BD279" s="693"/>
      <c r="BE279" s="693"/>
      <c r="BF279" s="693"/>
      <c r="BG279" s="693"/>
      <c r="BH279" s="693"/>
      <c r="BI279" s="693"/>
      <c r="BJ279" s="100"/>
      <c r="BK279" s="100"/>
      <c r="BL279" s="8"/>
      <c r="BM279" s="8"/>
      <c r="BN279" s="8"/>
      <c r="BO279" s="8"/>
    </row>
    <row r="280" spans="2:67" s="9" customFormat="1" ht="9.9" customHeight="1">
      <c r="B280" s="8"/>
      <c r="C280" s="8"/>
      <c r="D280" s="693"/>
      <c r="E280" s="693"/>
      <c r="F280" s="693"/>
      <c r="G280" s="693"/>
      <c r="H280" s="693"/>
      <c r="I280" s="693"/>
      <c r="J280" s="693"/>
      <c r="K280" s="693"/>
      <c r="L280" s="693"/>
      <c r="M280" s="693"/>
      <c r="N280" s="693"/>
      <c r="O280" s="693"/>
      <c r="P280" s="693"/>
      <c r="Q280" s="693"/>
      <c r="R280" s="693"/>
      <c r="S280" s="693"/>
      <c r="T280" s="693"/>
      <c r="U280" s="693"/>
      <c r="V280" s="693"/>
      <c r="W280" s="693"/>
      <c r="X280" s="693"/>
      <c r="Y280" s="693"/>
      <c r="Z280" s="693"/>
      <c r="AA280" s="693"/>
      <c r="AB280" s="693"/>
      <c r="AC280" s="693"/>
      <c r="AD280" s="693"/>
      <c r="AE280" s="693"/>
      <c r="AF280" s="693"/>
      <c r="AG280" s="693"/>
      <c r="AH280" s="693"/>
      <c r="AI280" s="693"/>
      <c r="AJ280" s="693"/>
      <c r="AK280" s="693"/>
      <c r="AL280" s="693"/>
      <c r="AM280" s="693"/>
      <c r="AN280" s="693"/>
      <c r="AO280" s="693"/>
      <c r="AP280" s="693"/>
      <c r="AQ280" s="693"/>
      <c r="AR280" s="693"/>
      <c r="AS280" s="693"/>
      <c r="AT280" s="693"/>
      <c r="AU280" s="693"/>
      <c r="AV280" s="693"/>
      <c r="AW280" s="693"/>
      <c r="AX280" s="693"/>
      <c r="AY280" s="693"/>
      <c r="AZ280" s="693"/>
      <c r="BA280" s="693"/>
      <c r="BB280" s="693"/>
      <c r="BC280" s="693"/>
      <c r="BD280" s="693"/>
      <c r="BE280" s="693"/>
      <c r="BF280" s="693"/>
      <c r="BG280" s="693"/>
      <c r="BH280" s="693"/>
      <c r="BI280" s="693"/>
      <c r="BJ280" s="100"/>
      <c r="BK280" s="100"/>
      <c r="BL280" s="8"/>
      <c r="BM280" s="8"/>
      <c r="BN280" s="8"/>
      <c r="BO280" s="8"/>
    </row>
    <row r="281" spans="2:67" s="9" customFormat="1" ht="9.9" customHeight="1">
      <c r="B281" s="8"/>
      <c r="C281" s="8"/>
      <c r="D281" s="693"/>
      <c r="E281" s="693"/>
      <c r="F281" s="693"/>
      <c r="G281" s="693"/>
      <c r="H281" s="693"/>
      <c r="I281" s="693"/>
      <c r="J281" s="693"/>
      <c r="K281" s="693"/>
      <c r="L281" s="693"/>
      <c r="M281" s="693"/>
      <c r="N281" s="693"/>
      <c r="O281" s="693"/>
      <c r="P281" s="693"/>
      <c r="Q281" s="693"/>
      <c r="R281" s="693"/>
      <c r="S281" s="693"/>
      <c r="T281" s="693"/>
      <c r="U281" s="693"/>
      <c r="V281" s="693"/>
      <c r="W281" s="693"/>
      <c r="X281" s="693"/>
      <c r="Y281" s="693"/>
      <c r="Z281" s="693"/>
      <c r="AA281" s="693"/>
      <c r="AB281" s="693"/>
      <c r="AC281" s="693"/>
      <c r="AD281" s="693"/>
      <c r="AE281" s="693"/>
      <c r="AF281" s="693"/>
      <c r="AG281" s="693"/>
      <c r="AH281" s="693"/>
      <c r="AI281" s="693"/>
      <c r="AJ281" s="693"/>
      <c r="AK281" s="693"/>
      <c r="AL281" s="693"/>
      <c r="AM281" s="693"/>
      <c r="AN281" s="693"/>
      <c r="AO281" s="693"/>
      <c r="AP281" s="693"/>
      <c r="AQ281" s="693"/>
      <c r="AR281" s="693"/>
      <c r="AS281" s="693"/>
      <c r="AT281" s="693"/>
      <c r="AU281" s="693"/>
      <c r="AV281" s="693"/>
      <c r="AW281" s="693"/>
      <c r="AX281" s="693"/>
      <c r="AY281" s="693"/>
      <c r="AZ281" s="693"/>
      <c r="BA281" s="693"/>
      <c r="BB281" s="693"/>
      <c r="BC281" s="693"/>
      <c r="BD281" s="693"/>
      <c r="BE281" s="693"/>
      <c r="BF281" s="693"/>
      <c r="BG281" s="693"/>
      <c r="BH281" s="693"/>
      <c r="BI281" s="693"/>
      <c r="BJ281" s="100"/>
      <c r="BK281" s="100"/>
      <c r="BL281" s="8"/>
      <c r="BM281" s="8"/>
      <c r="BN281" s="8"/>
      <c r="BO281" s="8"/>
    </row>
    <row r="282" spans="2:67" s="8" customFormat="1" ht="9.9" customHeight="1">
      <c r="D282" s="693"/>
      <c r="E282" s="693"/>
      <c r="F282" s="693"/>
      <c r="G282" s="693"/>
      <c r="H282" s="693"/>
      <c r="I282" s="693"/>
      <c r="J282" s="693"/>
      <c r="K282" s="693"/>
      <c r="L282" s="693"/>
      <c r="M282" s="693"/>
      <c r="N282" s="693"/>
      <c r="O282" s="693"/>
      <c r="P282" s="693"/>
      <c r="Q282" s="693"/>
      <c r="R282" s="693"/>
      <c r="S282" s="693"/>
      <c r="T282" s="693"/>
      <c r="U282" s="693"/>
      <c r="V282" s="693"/>
      <c r="W282" s="693"/>
      <c r="X282" s="693"/>
      <c r="Y282" s="693"/>
      <c r="Z282" s="693"/>
      <c r="AA282" s="693"/>
      <c r="AB282" s="693"/>
      <c r="AC282" s="693"/>
      <c r="AD282" s="693"/>
      <c r="AE282" s="693"/>
      <c r="AF282" s="693"/>
      <c r="AG282" s="693"/>
      <c r="AH282" s="693"/>
      <c r="AI282" s="693"/>
      <c r="AJ282" s="693"/>
      <c r="AK282" s="693"/>
      <c r="AL282" s="693"/>
      <c r="AM282" s="693"/>
      <c r="AN282" s="693"/>
      <c r="AO282" s="693"/>
      <c r="AP282" s="693"/>
      <c r="AQ282" s="693"/>
      <c r="AR282" s="693"/>
      <c r="AS282" s="693"/>
      <c r="AT282" s="693"/>
      <c r="AU282" s="693"/>
      <c r="AV282" s="693"/>
      <c r="AW282" s="693"/>
      <c r="AX282" s="693"/>
      <c r="AY282" s="693"/>
      <c r="AZ282" s="693"/>
      <c r="BA282" s="693"/>
      <c r="BB282" s="693"/>
      <c r="BC282" s="693"/>
      <c r="BD282" s="693"/>
      <c r="BE282" s="693"/>
      <c r="BF282" s="693"/>
      <c r="BG282" s="693"/>
      <c r="BH282" s="693"/>
      <c r="BI282" s="693"/>
      <c r="BJ282" s="100"/>
      <c r="BK282" s="100"/>
    </row>
    <row r="283" spans="2:67" s="9" customFormat="1" ht="9.9" customHeight="1">
      <c r="B283" s="8"/>
      <c r="C283" s="604" t="s">
        <v>26</v>
      </c>
      <c r="D283" s="604"/>
      <c r="E283" s="604"/>
      <c r="F283" s="604"/>
      <c r="G283" s="604"/>
      <c r="H283" s="604"/>
      <c r="I283" s="604"/>
      <c r="J283" s="18"/>
      <c r="K283" s="1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row>
    <row r="284" spans="2:67" s="9" customFormat="1" ht="9.9" customHeight="1">
      <c r="B284" s="8"/>
      <c r="C284" s="605"/>
      <c r="D284" s="605"/>
      <c r="E284" s="605"/>
      <c r="F284" s="605"/>
      <c r="G284" s="605"/>
      <c r="H284" s="605"/>
      <c r="I284" s="605"/>
      <c r="J284" s="19"/>
      <c r="K284" s="19"/>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row>
    <row r="285" spans="2:67" s="9" customFormat="1" ht="9.9" customHeight="1">
      <c r="B285" s="8"/>
      <c r="C285" s="599" t="s">
        <v>1016</v>
      </c>
      <c r="D285" s="600"/>
      <c r="E285" s="599" t="s">
        <v>1015</v>
      </c>
      <c r="F285" s="600"/>
      <c r="G285" s="684" t="s">
        <v>16</v>
      </c>
      <c r="H285" s="685"/>
      <c r="I285" s="685"/>
      <c r="J285" s="685"/>
      <c r="K285" s="685"/>
      <c r="L285" s="685"/>
      <c r="M285" s="685"/>
      <c r="N285" s="686"/>
      <c r="O285" s="668" t="s">
        <v>53</v>
      </c>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69"/>
      <c r="AL285" s="669"/>
      <c r="AM285" s="669"/>
      <c r="AN285" s="670"/>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row>
    <row r="286" spans="2:67" s="9" customFormat="1" ht="9.9" customHeight="1">
      <c r="B286" s="8"/>
      <c r="C286" s="680"/>
      <c r="D286" s="681"/>
      <c r="E286" s="680"/>
      <c r="F286" s="681"/>
      <c r="G286" s="687"/>
      <c r="H286" s="688"/>
      <c r="I286" s="688"/>
      <c r="J286" s="688"/>
      <c r="K286" s="688"/>
      <c r="L286" s="688"/>
      <c r="M286" s="688"/>
      <c r="N286" s="689"/>
      <c r="O286" s="671"/>
      <c r="P286" s="672"/>
      <c r="Q286" s="672"/>
      <c r="R286" s="672"/>
      <c r="S286" s="672"/>
      <c r="T286" s="672"/>
      <c r="U286" s="672"/>
      <c r="V286" s="672"/>
      <c r="W286" s="672"/>
      <c r="X286" s="672"/>
      <c r="Y286" s="672"/>
      <c r="Z286" s="672"/>
      <c r="AA286" s="672"/>
      <c r="AB286" s="672"/>
      <c r="AC286" s="672"/>
      <c r="AD286" s="672"/>
      <c r="AE286" s="672"/>
      <c r="AF286" s="672"/>
      <c r="AG286" s="672"/>
      <c r="AH286" s="672"/>
      <c r="AI286" s="672"/>
      <c r="AJ286" s="672"/>
      <c r="AK286" s="672"/>
      <c r="AL286" s="672"/>
      <c r="AM286" s="672"/>
      <c r="AN286" s="673"/>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row>
    <row r="287" spans="2:67" s="9" customFormat="1" ht="9.9" customHeight="1">
      <c r="B287" s="8"/>
      <c r="C287" s="601"/>
      <c r="D287" s="602"/>
      <c r="E287" s="601"/>
      <c r="F287" s="602"/>
      <c r="G287" s="690"/>
      <c r="H287" s="691"/>
      <c r="I287" s="691"/>
      <c r="J287" s="691"/>
      <c r="K287" s="691"/>
      <c r="L287" s="691"/>
      <c r="M287" s="691"/>
      <c r="N287" s="692"/>
      <c r="O287" s="674"/>
      <c r="P287" s="675"/>
      <c r="Q287" s="675"/>
      <c r="R287" s="675"/>
      <c r="S287" s="675"/>
      <c r="T287" s="675"/>
      <c r="U287" s="675"/>
      <c r="V287" s="675"/>
      <c r="W287" s="675"/>
      <c r="X287" s="675"/>
      <c r="Y287" s="675"/>
      <c r="Z287" s="675"/>
      <c r="AA287" s="675"/>
      <c r="AB287" s="675"/>
      <c r="AC287" s="675"/>
      <c r="AD287" s="675"/>
      <c r="AE287" s="675"/>
      <c r="AF287" s="675"/>
      <c r="AG287" s="675"/>
      <c r="AH287" s="675"/>
      <c r="AI287" s="675"/>
      <c r="AJ287" s="675"/>
      <c r="AK287" s="675"/>
      <c r="AL287" s="675"/>
      <c r="AM287" s="675"/>
      <c r="AN287" s="676"/>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row>
    <row r="288" spans="2:67" s="9" customFormat="1" ht="9.9" customHeight="1">
      <c r="B288" s="8"/>
      <c r="C288" s="682" t="s">
        <v>64</v>
      </c>
      <c r="D288" s="682"/>
      <c r="E288" s="683">
        <v>1</v>
      </c>
      <c r="F288" s="683"/>
      <c r="G288" s="571" t="str">
        <f>$G$48</f>
        <v/>
      </c>
      <c r="H288" s="359"/>
      <c r="I288" s="572" t="str">
        <f>$I$48</f>
        <v/>
      </c>
      <c r="J288" s="572"/>
      <c r="K288" s="572" t="str">
        <f>$K$48</f>
        <v/>
      </c>
      <c r="L288" s="572"/>
      <c r="M288" s="361" t="str">
        <f>$M$48</f>
        <v/>
      </c>
      <c r="N288" s="571"/>
      <c r="O288" s="677" t="str">
        <f>$O$48</f>
        <v/>
      </c>
      <c r="P288" s="678"/>
      <c r="Q288" s="678"/>
      <c r="R288" s="678"/>
      <c r="S288" s="678"/>
      <c r="T288" s="678"/>
      <c r="U288" s="678"/>
      <c r="V288" s="678"/>
      <c r="W288" s="678"/>
      <c r="X288" s="678"/>
      <c r="Y288" s="678"/>
      <c r="Z288" s="678"/>
      <c r="AA288" s="678"/>
      <c r="AB288" s="678"/>
      <c r="AC288" s="678"/>
      <c r="AD288" s="678"/>
      <c r="AE288" s="678"/>
      <c r="AF288" s="678"/>
      <c r="AG288" s="678"/>
      <c r="AH288" s="678"/>
      <c r="AI288" s="678"/>
      <c r="AJ288" s="678"/>
      <c r="AK288" s="678"/>
      <c r="AL288" s="678"/>
      <c r="AM288" s="678"/>
      <c r="AN288" s="679"/>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row>
    <row r="289" spans="2:67" s="9" customFormat="1" ht="9.9" customHeight="1">
      <c r="B289" s="8"/>
      <c r="C289" s="682"/>
      <c r="D289" s="682"/>
      <c r="E289" s="683"/>
      <c r="F289" s="683"/>
      <c r="G289" s="571"/>
      <c r="H289" s="359"/>
      <c r="I289" s="572"/>
      <c r="J289" s="572"/>
      <c r="K289" s="572"/>
      <c r="L289" s="572"/>
      <c r="M289" s="361"/>
      <c r="N289" s="571"/>
      <c r="O289" s="502"/>
      <c r="P289" s="503"/>
      <c r="Q289" s="503"/>
      <c r="R289" s="503"/>
      <c r="S289" s="503"/>
      <c r="T289" s="503"/>
      <c r="U289" s="503"/>
      <c r="V289" s="503"/>
      <c r="W289" s="503"/>
      <c r="X289" s="503"/>
      <c r="Y289" s="503"/>
      <c r="Z289" s="503"/>
      <c r="AA289" s="503"/>
      <c r="AB289" s="503"/>
      <c r="AC289" s="503"/>
      <c r="AD289" s="503"/>
      <c r="AE289" s="503"/>
      <c r="AF289" s="503"/>
      <c r="AG289" s="503"/>
      <c r="AH289" s="503"/>
      <c r="AI289" s="503"/>
      <c r="AJ289" s="503"/>
      <c r="AK289" s="503"/>
      <c r="AL289" s="503"/>
      <c r="AM289" s="503"/>
      <c r="AN289" s="504"/>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row>
    <row r="290" spans="2:67" s="9" customFormat="1" ht="9.9" customHeight="1">
      <c r="B290" s="8"/>
      <c r="C290" s="682"/>
      <c r="D290" s="682"/>
      <c r="E290" s="683"/>
      <c r="F290" s="683"/>
      <c r="G290" s="571"/>
      <c r="H290" s="359"/>
      <c r="I290" s="572"/>
      <c r="J290" s="572"/>
      <c r="K290" s="572"/>
      <c r="L290" s="572"/>
      <c r="M290" s="361"/>
      <c r="N290" s="571"/>
      <c r="O290" s="505"/>
      <c r="P290" s="506"/>
      <c r="Q290" s="506"/>
      <c r="R290" s="506"/>
      <c r="S290" s="506"/>
      <c r="T290" s="506"/>
      <c r="U290" s="506"/>
      <c r="V290" s="506"/>
      <c r="W290" s="506"/>
      <c r="X290" s="506"/>
      <c r="Y290" s="506"/>
      <c r="Z290" s="506"/>
      <c r="AA290" s="506"/>
      <c r="AB290" s="506"/>
      <c r="AC290" s="506"/>
      <c r="AD290" s="506"/>
      <c r="AE290" s="506"/>
      <c r="AF290" s="506"/>
      <c r="AG290" s="506"/>
      <c r="AH290" s="506"/>
      <c r="AI290" s="506"/>
      <c r="AJ290" s="506"/>
      <c r="AK290" s="506"/>
      <c r="AL290" s="506"/>
      <c r="AM290" s="506"/>
      <c r="AN290" s="507"/>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row>
    <row r="291" spans="2:67" s="9" customFormat="1" ht="9.9" customHeight="1">
      <c r="B291" s="8"/>
      <c r="C291" s="564" t="s">
        <v>12</v>
      </c>
      <c r="D291" s="524"/>
      <c r="E291" s="524"/>
      <c r="F291" s="524"/>
      <c r="G291" s="524"/>
      <c r="H291" s="524"/>
      <c r="I291" s="524"/>
      <c r="J291" s="524"/>
      <c r="K291" s="524"/>
      <c r="L291" s="524"/>
      <c r="M291" s="524"/>
      <c r="N291" s="524"/>
      <c r="O291" s="665"/>
      <c r="P291" s="666"/>
      <c r="Q291" s="495" t="s">
        <v>65</v>
      </c>
      <c r="R291" s="496"/>
      <c r="S291" s="496"/>
      <c r="T291" s="496"/>
      <c r="U291" s="496"/>
      <c r="V291" s="496"/>
      <c r="W291" s="496"/>
      <c r="X291" s="496"/>
      <c r="Y291" s="496"/>
      <c r="Z291" s="496"/>
      <c r="AA291" s="496"/>
      <c r="AB291" s="496"/>
      <c r="AC291" s="496"/>
      <c r="AD291" s="496"/>
      <c r="AE291" s="496"/>
      <c r="AF291" s="496"/>
      <c r="AG291" s="496"/>
      <c r="AH291" s="496"/>
      <c r="AI291" s="496"/>
      <c r="AJ291" s="496"/>
      <c r="AK291" s="496"/>
      <c r="AL291" s="496"/>
      <c r="AM291" s="496"/>
      <c r="AN291" s="496"/>
      <c r="AO291" s="496"/>
      <c r="AP291" s="496"/>
      <c r="AQ291" s="496"/>
      <c r="AR291" s="496"/>
      <c r="AS291" s="496"/>
      <c r="AT291" s="496"/>
      <c r="AU291" s="496"/>
      <c r="AV291" s="496"/>
      <c r="AW291" s="496"/>
      <c r="AX291" s="496"/>
      <c r="AY291" s="496"/>
      <c r="AZ291" s="497"/>
      <c r="BA291" s="8"/>
      <c r="BB291" s="8"/>
      <c r="BC291" s="8"/>
      <c r="BD291" s="8"/>
      <c r="BE291" s="8"/>
      <c r="BF291" s="8"/>
      <c r="BG291" s="8"/>
      <c r="BH291" s="8"/>
      <c r="BI291" s="8"/>
      <c r="BJ291" s="8"/>
      <c r="BK291" s="8"/>
      <c r="BL291" s="8"/>
    </row>
    <row r="292" spans="2:67" s="8" customFormat="1" ht="9.9" customHeight="1">
      <c r="C292" s="667"/>
      <c r="D292" s="665"/>
      <c r="E292" s="665"/>
      <c r="F292" s="665"/>
      <c r="G292" s="665"/>
      <c r="H292" s="665"/>
      <c r="I292" s="665"/>
      <c r="J292" s="665"/>
      <c r="K292" s="665"/>
      <c r="L292" s="665"/>
      <c r="M292" s="665"/>
      <c r="N292" s="665"/>
      <c r="O292" s="665"/>
      <c r="P292" s="666"/>
      <c r="Q292" s="495" t="s">
        <v>14</v>
      </c>
      <c r="R292" s="496"/>
      <c r="S292" s="496"/>
      <c r="T292" s="496"/>
      <c r="U292" s="496"/>
      <c r="V292" s="496"/>
      <c r="W292" s="496"/>
      <c r="X292" s="496"/>
      <c r="Y292" s="496"/>
      <c r="Z292" s="496"/>
      <c r="AA292" s="496"/>
      <c r="AB292" s="497"/>
      <c r="AC292" s="495" t="s">
        <v>67</v>
      </c>
      <c r="AD292" s="496"/>
      <c r="AE292" s="496"/>
      <c r="AF292" s="496"/>
      <c r="AG292" s="496"/>
      <c r="AH292" s="496"/>
      <c r="AI292" s="496"/>
      <c r="AJ292" s="496"/>
      <c r="AK292" s="496"/>
      <c r="AL292" s="496"/>
      <c r="AM292" s="496"/>
      <c r="AN292" s="497"/>
      <c r="AO292" s="495" t="s">
        <v>66</v>
      </c>
      <c r="AP292" s="496"/>
      <c r="AQ292" s="496"/>
      <c r="AR292" s="496"/>
      <c r="AS292" s="496"/>
      <c r="AT292" s="496"/>
      <c r="AU292" s="496"/>
      <c r="AV292" s="496"/>
      <c r="AW292" s="496"/>
      <c r="AX292" s="496"/>
      <c r="AY292" s="496"/>
      <c r="AZ292" s="497"/>
    </row>
    <row r="293" spans="2:67" s="9" customFormat="1" ht="9.9" customHeight="1">
      <c r="B293" s="8"/>
      <c r="C293" s="38"/>
      <c r="D293" s="39" t="s">
        <v>61</v>
      </c>
      <c r="E293" s="12"/>
      <c r="F293" s="13"/>
      <c r="G293" s="538" t="s">
        <v>46</v>
      </c>
      <c r="H293" s="539"/>
      <c r="I293" s="14"/>
      <c r="J293" s="13"/>
      <c r="K293" s="538" t="s">
        <v>47</v>
      </c>
      <c r="L293" s="539"/>
      <c r="M293" s="14"/>
      <c r="N293" s="13"/>
      <c r="O293" s="538" t="s">
        <v>48</v>
      </c>
      <c r="P293" s="540"/>
      <c r="Q293" s="20"/>
      <c r="R293" s="21"/>
      <c r="S293" s="22"/>
      <c r="T293" s="21"/>
      <c r="U293" s="538" t="s">
        <v>49</v>
      </c>
      <c r="V293" s="539"/>
      <c r="W293" s="23"/>
      <c r="X293" s="24"/>
      <c r="Y293" s="25"/>
      <c r="Z293" s="26"/>
      <c r="AA293" s="538" t="s">
        <v>50</v>
      </c>
      <c r="AB293" s="540"/>
      <c r="AC293" s="12"/>
      <c r="AD293" s="13"/>
      <c r="AE293" s="14"/>
      <c r="AF293" s="13"/>
      <c r="AG293" s="538" t="s">
        <v>49</v>
      </c>
      <c r="AH293" s="539"/>
      <c r="AI293" s="23"/>
      <c r="AJ293" s="24"/>
      <c r="AK293" s="25"/>
      <c r="AL293" s="26"/>
      <c r="AM293" s="538" t="s">
        <v>50</v>
      </c>
      <c r="AN293" s="540"/>
      <c r="AO293" s="12"/>
      <c r="AP293" s="13"/>
      <c r="AQ293" s="14"/>
      <c r="AR293" s="13"/>
      <c r="AS293" s="538" t="s">
        <v>49</v>
      </c>
      <c r="AT293" s="539"/>
      <c r="AU293" s="23"/>
      <c r="AV293" s="24"/>
      <c r="AW293" s="25"/>
      <c r="AX293" s="26"/>
      <c r="AY293" s="538" t="s">
        <v>50</v>
      </c>
      <c r="AZ293" s="540"/>
      <c r="BA293" s="8"/>
      <c r="BB293" s="8"/>
      <c r="BC293" s="8"/>
      <c r="BD293" s="8"/>
      <c r="BE293" s="8"/>
      <c r="BF293" s="8"/>
      <c r="BG293" s="8"/>
      <c r="BH293" s="8"/>
      <c r="BI293" s="8"/>
      <c r="BJ293" s="8"/>
      <c r="BK293" s="8"/>
      <c r="BL293" s="8"/>
    </row>
    <row r="294" spans="2:67" s="9" customFormat="1" ht="9.9" customHeight="1">
      <c r="B294" s="8"/>
      <c r="C294" s="563" t="str">
        <f ca="1">$C$54</f>
        <v>R</v>
      </c>
      <c r="D294" s="541"/>
      <c r="E294" s="563" t="str">
        <f ca="1">$E$54</f>
        <v>0</v>
      </c>
      <c r="F294" s="517"/>
      <c r="G294" s="516" t="str">
        <f ca="1">$G$54</f>
        <v>7</v>
      </c>
      <c r="H294" s="517"/>
      <c r="I294" s="516" t="str">
        <f ca="1">$I$54</f>
        <v>0</v>
      </c>
      <c r="J294" s="517"/>
      <c r="K294" s="516" t="str">
        <f ca="1">$K$54</f>
        <v>9</v>
      </c>
      <c r="L294" s="517"/>
      <c r="M294" s="516" t="str">
        <f ca="1">$M$54</f>
        <v>1</v>
      </c>
      <c r="N294" s="517"/>
      <c r="O294" s="516" t="str">
        <f ca="1">$O$54</f>
        <v>7</v>
      </c>
      <c r="P294" s="541"/>
      <c r="Q294" s="727" t="str">
        <f>$Q$54</f>
        <v/>
      </c>
      <c r="R294" s="728"/>
      <c r="S294" s="731" t="str">
        <f>$S$54</f>
        <v/>
      </c>
      <c r="T294" s="728"/>
      <c r="U294" s="723">
        <f>$U$54</f>
        <v>0</v>
      </c>
      <c r="V294" s="724"/>
      <c r="W294" s="516">
        <v>0</v>
      </c>
      <c r="X294" s="517"/>
      <c r="Y294" s="516">
        <v>0</v>
      </c>
      <c r="Z294" s="517"/>
      <c r="AA294" s="516">
        <v>0</v>
      </c>
      <c r="AB294" s="541"/>
      <c r="AC294" s="543" t="str">
        <f>$AC$54</f>
        <v/>
      </c>
      <c r="AD294" s="501"/>
      <c r="AE294" s="500" t="str">
        <f>$AE$54</f>
        <v/>
      </c>
      <c r="AF294" s="501"/>
      <c r="AG294" s="500" t="str">
        <f>$AG$54</f>
        <v/>
      </c>
      <c r="AH294" s="501"/>
      <c r="AI294" s="516">
        <v>0</v>
      </c>
      <c r="AJ294" s="517"/>
      <c r="AK294" s="516">
        <v>0</v>
      </c>
      <c r="AL294" s="517"/>
      <c r="AM294" s="516">
        <v>0</v>
      </c>
      <c r="AN294" s="541"/>
      <c r="AO294" s="543" t="str">
        <f>$AO$54</f>
        <v/>
      </c>
      <c r="AP294" s="501"/>
      <c r="AQ294" s="500" t="str">
        <f>$AQ$54</f>
        <v/>
      </c>
      <c r="AR294" s="501"/>
      <c r="AS294" s="500" t="str">
        <f>$AS$54</f>
        <v/>
      </c>
      <c r="AT294" s="501"/>
      <c r="AU294" s="516">
        <v>0</v>
      </c>
      <c r="AV294" s="517"/>
      <c r="AW294" s="516">
        <v>0</v>
      </c>
      <c r="AX294" s="517"/>
      <c r="AY294" s="516">
        <v>0</v>
      </c>
      <c r="AZ294" s="541"/>
      <c r="BA294" s="8"/>
      <c r="BB294" s="8"/>
      <c r="BC294" s="8"/>
      <c r="BD294" s="8"/>
      <c r="BE294" s="8"/>
      <c r="BF294" s="8"/>
      <c r="BG294" s="8"/>
      <c r="BH294" s="8"/>
      <c r="BI294" s="8"/>
      <c r="BJ294" s="8"/>
      <c r="BK294" s="8"/>
      <c r="BL294" s="8"/>
    </row>
    <row r="295" spans="2:67" s="9" customFormat="1" ht="9.9" customHeight="1">
      <c r="B295" s="8"/>
      <c r="C295" s="564"/>
      <c r="D295" s="542"/>
      <c r="E295" s="564"/>
      <c r="F295" s="519"/>
      <c r="G295" s="518"/>
      <c r="H295" s="519"/>
      <c r="I295" s="518"/>
      <c r="J295" s="519"/>
      <c r="K295" s="518"/>
      <c r="L295" s="519"/>
      <c r="M295" s="518"/>
      <c r="N295" s="519"/>
      <c r="O295" s="518"/>
      <c r="P295" s="542"/>
      <c r="Q295" s="729"/>
      <c r="R295" s="730"/>
      <c r="S295" s="732"/>
      <c r="T295" s="730"/>
      <c r="U295" s="725"/>
      <c r="V295" s="726"/>
      <c r="W295" s="518"/>
      <c r="X295" s="519"/>
      <c r="Y295" s="518"/>
      <c r="Z295" s="519"/>
      <c r="AA295" s="518"/>
      <c r="AB295" s="542"/>
      <c r="AC295" s="544"/>
      <c r="AD295" s="515"/>
      <c r="AE295" s="514"/>
      <c r="AF295" s="515"/>
      <c r="AG295" s="514"/>
      <c r="AH295" s="515"/>
      <c r="AI295" s="518"/>
      <c r="AJ295" s="519"/>
      <c r="AK295" s="518"/>
      <c r="AL295" s="519"/>
      <c r="AM295" s="518"/>
      <c r="AN295" s="542"/>
      <c r="AO295" s="544"/>
      <c r="AP295" s="515"/>
      <c r="AQ295" s="514"/>
      <c r="AR295" s="515"/>
      <c r="AS295" s="514"/>
      <c r="AT295" s="515"/>
      <c r="AU295" s="518"/>
      <c r="AV295" s="519"/>
      <c r="AW295" s="518"/>
      <c r="AX295" s="519"/>
      <c r="AY295" s="518"/>
      <c r="AZ295" s="542"/>
      <c r="BA295" s="8"/>
      <c r="BB295" s="8"/>
      <c r="BC295" s="8"/>
      <c r="BD295" s="8"/>
      <c r="BE295" s="8"/>
      <c r="BF295" s="8"/>
      <c r="BG295" s="8"/>
      <c r="BH295" s="8"/>
      <c r="BI295" s="8"/>
      <c r="BJ295" s="8"/>
      <c r="BK295" s="8"/>
      <c r="BL295" s="8"/>
    </row>
    <row r="296" spans="2:67" s="9" customFormat="1" ht="9.9" customHeight="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row>
    <row r="297" spans="2:67" s="9" customFormat="1" ht="9.9" customHeight="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row>
    <row r="298" spans="2:67" s="9" customFormat="1" ht="9.9" customHeight="1">
      <c r="B298" s="8"/>
      <c r="C298" s="8"/>
      <c r="D298" s="545" t="s">
        <v>0</v>
      </c>
      <c r="E298" s="545"/>
      <c r="F298" s="545"/>
      <c r="G298" s="545"/>
      <c r="H298" s="545"/>
      <c r="I298" s="545"/>
      <c r="J298" s="545"/>
      <c r="K298" s="545"/>
      <c r="L298" s="545"/>
      <c r="M298" s="545"/>
      <c r="N298" s="545"/>
      <c r="O298" s="545"/>
      <c r="P298" s="545"/>
      <c r="Q298" s="545"/>
      <c r="R298" s="545"/>
      <c r="S298" s="545"/>
      <c r="T298" s="545"/>
      <c r="U298" s="545"/>
      <c r="V298" s="545"/>
      <c r="W298" s="545"/>
      <c r="X298" s="592" t="s">
        <v>68</v>
      </c>
      <c r="Y298" s="593"/>
      <c r="Z298" s="593"/>
      <c r="AA298" s="593"/>
      <c r="AB298" s="593"/>
      <c r="AC298" s="593"/>
      <c r="AD298" s="593"/>
      <c r="AE298" s="593"/>
      <c r="AF298" s="593"/>
      <c r="AG298" s="593"/>
      <c r="AH298" s="593"/>
      <c r="AI298" s="593"/>
      <c r="AJ298" s="593"/>
      <c r="AK298" s="593"/>
      <c r="AL298" s="593"/>
      <c r="AM298" s="593"/>
      <c r="AN298" s="593"/>
      <c r="AO298" s="593"/>
      <c r="AP298" s="593"/>
      <c r="AQ298" s="594"/>
      <c r="AR298" s="8"/>
      <c r="AS298" s="8"/>
      <c r="AT298" s="8"/>
      <c r="AU298" s="8"/>
      <c r="AV298" s="8"/>
      <c r="AW298" s="8"/>
      <c r="AX298" s="8"/>
      <c r="AY298" s="8"/>
      <c r="AZ298" s="8"/>
      <c r="BA298" s="8"/>
      <c r="BB298" s="8"/>
      <c r="BC298" s="8"/>
      <c r="BD298" s="8"/>
      <c r="BE298" s="8"/>
      <c r="BF298" s="8"/>
      <c r="BG298" s="8"/>
      <c r="BH298" s="8"/>
      <c r="BI298" s="8"/>
      <c r="BJ298" s="8"/>
      <c r="BK298" s="8"/>
      <c r="BL298" s="8"/>
    </row>
    <row r="299" spans="2:67" s="9" customFormat="1" ht="9.9" customHeight="1" thickBot="1">
      <c r="B299" s="8"/>
      <c r="C299" s="8"/>
      <c r="D299" s="606"/>
      <c r="E299" s="606"/>
      <c r="F299" s="606"/>
      <c r="G299" s="606"/>
      <c r="H299" s="606"/>
      <c r="I299" s="606"/>
      <c r="J299" s="606"/>
      <c r="K299" s="606"/>
      <c r="L299" s="606"/>
      <c r="M299" s="606"/>
      <c r="N299" s="606"/>
      <c r="O299" s="606"/>
      <c r="P299" s="606"/>
      <c r="Q299" s="606"/>
      <c r="R299" s="606"/>
      <c r="S299" s="606"/>
      <c r="T299" s="606"/>
      <c r="U299" s="606"/>
      <c r="V299" s="606"/>
      <c r="W299" s="606"/>
      <c r="X299" s="637"/>
      <c r="Y299" s="638"/>
      <c r="Z299" s="638"/>
      <c r="AA299" s="638"/>
      <c r="AB299" s="638"/>
      <c r="AC299" s="638"/>
      <c r="AD299" s="638"/>
      <c r="AE299" s="638"/>
      <c r="AF299" s="638"/>
      <c r="AG299" s="638"/>
      <c r="AH299" s="638"/>
      <c r="AI299" s="638"/>
      <c r="AJ299" s="638"/>
      <c r="AK299" s="638"/>
      <c r="AL299" s="638"/>
      <c r="AM299" s="638"/>
      <c r="AN299" s="638"/>
      <c r="AO299" s="638"/>
      <c r="AP299" s="638"/>
      <c r="AQ299" s="639"/>
      <c r="AR299" s="8"/>
      <c r="AS299" s="8"/>
      <c r="AT299" s="8"/>
      <c r="AU299" s="8"/>
      <c r="AV299" s="8"/>
      <c r="AW299" s="8"/>
      <c r="AX299" s="8"/>
      <c r="AY299" s="8"/>
      <c r="AZ299" s="8"/>
      <c r="BA299" s="8"/>
      <c r="BB299" s="8"/>
      <c r="BC299" s="8"/>
      <c r="BD299" s="8"/>
      <c r="BE299" s="8"/>
      <c r="BF299" s="8"/>
      <c r="BG299" s="8"/>
      <c r="BH299" s="8"/>
      <c r="BI299" s="8"/>
      <c r="BJ299" s="8"/>
      <c r="BK299" s="8"/>
      <c r="BL299" s="8"/>
    </row>
    <row r="300" spans="2:67" s="9" customFormat="1" ht="9.9" customHeight="1" thickTop="1">
      <c r="B300" s="8"/>
      <c r="C300" s="8"/>
      <c r="D300" s="603" t="s">
        <v>1</v>
      </c>
      <c r="E300" s="603"/>
      <c r="F300" s="603"/>
      <c r="G300" s="603"/>
      <c r="H300" s="603"/>
      <c r="I300" s="603"/>
      <c r="J300" s="603"/>
      <c r="K300" s="603"/>
      <c r="L300" s="603"/>
      <c r="M300" s="603"/>
      <c r="N300" s="603"/>
      <c r="O300" s="603"/>
      <c r="P300" s="603"/>
      <c r="Q300" s="603"/>
      <c r="R300" s="603"/>
      <c r="S300" s="603"/>
      <c r="T300" s="603"/>
      <c r="U300" s="603"/>
      <c r="V300" s="603"/>
      <c r="W300" s="603"/>
      <c r="X300" s="635" t="s">
        <v>9</v>
      </c>
      <c r="Y300" s="490"/>
      <c r="Z300" s="490"/>
      <c r="AA300" s="490"/>
      <c r="AB300" s="490"/>
      <c r="AC300" s="490"/>
      <c r="AD300" s="490"/>
      <c r="AE300" s="490"/>
      <c r="AF300" s="490"/>
      <c r="AG300" s="490"/>
      <c r="AH300" s="490"/>
      <c r="AI300" s="490"/>
      <c r="AJ300" s="490"/>
      <c r="AK300" s="490"/>
      <c r="AL300" s="490"/>
      <c r="AM300" s="490"/>
      <c r="AN300" s="490"/>
      <c r="AO300" s="490"/>
      <c r="AP300" s="490"/>
      <c r="AQ300" s="636"/>
      <c r="AR300" s="8"/>
      <c r="AS300" s="8"/>
      <c r="AT300" s="8"/>
      <c r="AU300" s="8"/>
      <c r="AV300" s="8"/>
      <c r="AW300" s="8"/>
      <c r="AX300" s="8"/>
      <c r="AY300" s="8"/>
      <c r="AZ300" s="8"/>
      <c r="BA300" s="8"/>
      <c r="BB300" s="8"/>
      <c r="BC300" s="8"/>
      <c r="BD300" s="8"/>
      <c r="BE300" s="8"/>
      <c r="BF300" s="8"/>
      <c r="BG300" s="8"/>
      <c r="BH300" s="8"/>
      <c r="BI300" s="8"/>
      <c r="BJ300" s="8"/>
      <c r="BK300" s="8"/>
      <c r="BL300" s="8"/>
    </row>
    <row r="301" spans="2:67" s="9" customFormat="1" ht="9.9" customHeight="1">
      <c r="B301" s="8"/>
      <c r="C301" s="8"/>
      <c r="D301" s="545"/>
      <c r="E301" s="545"/>
      <c r="F301" s="545"/>
      <c r="G301" s="545"/>
      <c r="H301" s="545"/>
      <c r="I301" s="545"/>
      <c r="J301" s="545"/>
      <c r="K301" s="545"/>
      <c r="L301" s="545"/>
      <c r="M301" s="545"/>
      <c r="N301" s="545"/>
      <c r="O301" s="545"/>
      <c r="P301" s="545"/>
      <c r="Q301" s="545"/>
      <c r="R301" s="545"/>
      <c r="S301" s="545"/>
      <c r="T301" s="545"/>
      <c r="U301" s="545"/>
      <c r="V301" s="545"/>
      <c r="W301" s="545"/>
      <c r="X301" s="595"/>
      <c r="Y301" s="596"/>
      <c r="Z301" s="596"/>
      <c r="AA301" s="596"/>
      <c r="AB301" s="596"/>
      <c r="AC301" s="596"/>
      <c r="AD301" s="596"/>
      <c r="AE301" s="596"/>
      <c r="AF301" s="596"/>
      <c r="AG301" s="596"/>
      <c r="AH301" s="596"/>
      <c r="AI301" s="596"/>
      <c r="AJ301" s="596"/>
      <c r="AK301" s="596"/>
      <c r="AL301" s="596"/>
      <c r="AM301" s="596"/>
      <c r="AN301" s="596"/>
      <c r="AO301" s="596"/>
      <c r="AP301" s="596"/>
      <c r="AQ301" s="597"/>
      <c r="AR301" s="8"/>
      <c r="AS301" s="8"/>
      <c r="AT301" s="8"/>
      <c r="AU301" s="8"/>
      <c r="AV301" s="8"/>
      <c r="AW301" s="8"/>
      <c r="AX301" s="8"/>
      <c r="AY301" s="8"/>
      <c r="AZ301" s="8"/>
      <c r="BA301" s="8"/>
      <c r="BB301" s="8"/>
      <c r="BC301" s="8"/>
      <c r="BD301" s="8"/>
      <c r="BE301" s="8"/>
      <c r="BF301" s="8"/>
      <c r="BG301" s="8"/>
      <c r="BH301" s="8"/>
      <c r="BI301" s="8"/>
      <c r="BJ301" s="8"/>
      <c r="BK301" s="8"/>
      <c r="BL301" s="8"/>
    </row>
    <row r="302" spans="2:67" s="8" customFormat="1" ht="9.9" customHeight="1">
      <c r="D302" s="545" t="s">
        <v>2</v>
      </c>
      <c r="E302" s="545"/>
      <c r="F302" s="545"/>
      <c r="G302" s="545"/>
      <c r="H302" s="545"/>
      <c r="I302" s="545"/>
      <c r="J302" s="545"/>
      <c r="K302" s="545"/>
      <c r="L302" s="545"/>
      <c r="M302" s="545"/>
      <c r="N302" s="545"/>
      <c r="O302" s="545"/>
      <c r="P302" s="545"/>
      <c r="Q302" s="545"/>
      <c r="R302" s="545"/>
      <c r="S302" s="545"/>
      <c r="T302" s="545"/>
      <c r="U302" s="545"/>
      <c r="V302" s="545"/>
      <c r="W302" s="545"/>
      <c r="X302" s="658" t="s">
        <v>36</v>
      </c>
      <c r="Y302" s="659"/>
      <c r="Z302" s="659"/>
      <c r="AA302" s="659"/>
      <c r="AB302" s="659"/>
      <c r="AC302" s="546"/>
      <c r="AD302" s="546"/>
      <c r="AE302" s="546"/>
      <c r="AF302" s="546"/>
      <c r="AG302" s="546"/>
      <c r="AH302" s="633" t="s">
        <v>37</v>
      </c>
      <c r="AI302" s="633"/>
      <c r="AJ302" s="546"/>
      <c r="AK302" s="546"/>
      <c r="AL302" s="633" t="s">
        <v>38</v>
      </c>
      <c r="AM302" s="633"/>
      <c r="AN302" s="546"/>
      <c r="AO302" s="546"/>
      <c r="AP302" s="633" t="s">
        <v>39</v>
      </c>
      <c r="AQ302" s="634"/>
    </row>
    <row r="303" spans="2:67" s="9" customFormat="1" ht="9.9" customHeight="1">
      <c r="B303" s="8"/>
      <c r="C303" s="8"/>
      <c r="D303" s="545"/>
      <c r="E303" s="545"/>
      <c r="F303" s="545"/>
      <c r="G303" s="545"/>
      <c r="H303" s="545"/>
      <c r="I303" s="545"/>
      <c r="J303" s="545"/>
      <c r="K303" s="545"/>
      <c r="L303" s="545"/>
      <c r="M303" s="545"/>
      <c r="N303" s="545"/>
      <c r="O303" s="545"/>
      <c r="P303" s="545"/>
      <c r="Q303" s="545"/>
      <c r="R303" s="545"/>
      <c r="S303" s="545"/>
      <c r="T303" s="545"/>
      <c r="U303" s="545"/>
      <c r="V303" s="545"/>
      <c r="W303" s="545"/>
      <c r="X303" s="655" t="s">
        <v>40</v>
      </c>
      <c r="Y303" s="656"/>
      <c r="Z303" s="656"/>
      <c r="AA303" s="656"/>
      <c r="AB303" s="656"/>
      <c r="AC303" s="656"/>
      <c r="AD303" s="656"/>
      <c r="AE303" s="656"/>
      <c r="AF303" s="656"/>
      <c r="AG303" s="656"/>
      <c r="AH303" s="656"/>
      <c r="AI303" s="656"/>
      <c r="AJ303" s="656"/>
      <c r="AK303" s="656"/>
      <c r="AL303" s="656"/>
      <c r="AM303" s="656"/>
      <c r="AN303" s="656"/>
      <c r="AO303" s="656"/>
      <c r="AP303" s="656"/>
      <c r="AQ303" s="657"/>
      <c r="AR303" s="8"/>
      <c r="AS303" s="8"/>
      <c r="AT303" s="8"/>
      <c r="AU303" s="8"/>
      <c r="AV303" s="8"/>
      <c r="AW303" s="8"/>
      <c r="AX303" s="8"/>
      <c r="AY303" s="8"/>
      <c r="AZ303" s="8"/>
      <c r="BA303" s="8"/>
      <c r="BB303" s="8"/>
      <c r="BC303" s="8"/>
      <c r="BD303" s="8"/>
      <c r="BE303" s="8"/>
      <c r="BF303" s="8"/>
      <c r="BG303" s="8"/>
      <c r="BH303" s="8"/>
      <c r="BI303" s="8"/>
      <c r="BJ303" s="8"/>
      <c r="BK303" s="8"/>
      <c r="BL303" s="8"/>
    </row>
    <row r="304" spans="2:67" s="9" customFormat="1" ht="9.9" customHeight="1">
      <c r="B304" s="8"/>
      <c r="C304" s="8"/>
      <c r="D304" s="545" t="s">
        <v>3</v>
      </c>
      <c r="E304" s="545"/>
      <c r="F304" s="545"/>
      <c r="G304" s="545"/>
      <c r="H304" s="545"/>
      <c r="I304" s="545"/>
      <c r="J304" s="545"/>
      <c r="K304" s="545"/>
      <c r="L304" s="545"/>
      <c r="M304" s="545"/>
      <c r="N304" s="545"/>
      <c r="O304" s="545"/>
      <c r="P304" s="545"/>
      <c r="Q304" s="545"/>
      <c r="R304" s="545"/>
      <c r="S304" s="545"/>
      <c r="T304" s="545"/>
      <c r="U304" s="545"/>
      <c r="V304" s="545"/>
      <c r="W304" s="545"/>
      <c r="X304" s="646" t="s">
        <v>9</v>
      </c>
      <c r="Y304" s="647"/>
      <c r="Z304" s="647"/>
      <c r="AA304" s="647"/>
      <c r="AB304" s="647"/>
      <c r="AC304" s="647"/>
      <c r="AD304" s="647"/>
      <c r="AE304" s="647"/>
      <c r="AF304" s="647"/>
      <c r="AG304" s="647"/>
      <c r="AH304" s="647"/>
      <c r="AI304" s="647"/>
      <c r="AJ304" s="647"/>
      <c r="AK304" s="647"/>
      <c r="AL304" s="647"/>
      <c r="AM304" s="647"/>
      <c r="AN304" s="647"/>
      <c r="AO304" s="647"/>
      <c r="AP304" s="647"/>
      <c r="AQ304" s="648"/>
      <c r="AR304" s="8"/>
      <c r="AS304" s="8"/>
      <c r="AT304" s="8"/>
      <c r="AU304" s="8"/>
      <c r="AV304" s="8"/>
      <c r="AW304" s="8"/>
      <c r="AX304" s="8"/>
      <c r="AY304" s="8"/>
      <c r="AZ304" s="8"/>
      <c r="BA304" s="8"/>
      <c r="BB304" s="8"/>
      <c r="BC304" s="8"/>
      <c r="BD304" s="8"/>
      <c r="BE304" s="8"/>
      <c r="BF304" s="8"/>
      <c r="BG304" s="8"/>
      <c r="BH304" s="8"/>
      <c r="BI304" s="8"/>
      <c r="BJ304" s="8"/>
      <c r="BK304" s="8"/>
      <c r="BL304" s="8"/>
    </row>
    <row r="305" spans="2:67" s="9" customFormat="1" ht="9.9" customHeight="1">
      <c r="B305" s="8"/>
      <c r="C305" s="8"/>
      <c r="D305" s="545"/>
      <c r="E305" s="545"/>
      <c r="F305" s="545"/>
      <c r="G305" s="545"/>
      <c r="H305" s="545"/>
      <c r="I305" s="545"/>
      <c r="J305" s="545"/>
      <c r="K305" s="545"/>
      <c r="L305" s="545"/>
      <c r="M305" s="545"/>
      <c r="N305" s="545"/>
      <c r="O305" s="545"/>
      <c r="P305" s="545"/>
      <c r="Q305" s="545"/>
      <c r="R305" s="545"/>
      <c r="S305" s="545"/>
      <c r="T305" s="545"/>
      <c r="U305" s="545"/>
      <c r="V305" s="545"/>
      <c r="W305" s="545"/>
      <c r="X305" s="646"/>
      <c r="Y305" s="647"/>
      <c r="Z305" s="647"/>
      <c r="AA305" s="647"/>
      <c r="AB305" s="647"/>
      <c r="AC305" s="647"/>
      <c r="AD305" s="647"/>
      <c r="AE305" s="647"/>
      <c r="AF305" s="647"/>
      <c r="AG305" s="647"/>
      <c r="AH305" s="647"/>
      <c r="AI305" s="647"/>
      <c r="AJ305" s="647"/>
      <c r="AK305" s="647"/>
      <c r="AL305" s="647"/>
      <c r="AM305" s="647"/>
      <c r="AN305" s="647"/>
      <c r="AO305" s="647"/>
      <c r="AP305" s="647"/>
      <c r="AQ305" s="648"/>
      <c r="AR305" s="8"/>
      <c r="AS305" s="8"/>
      <c r="AT305" s="8"/>
      <c r="AU305" s="8"/>
      <c r="AV305" s="8"/>
      <c r="AW305" s="8"/>
      <c r="AX305" s="8"/>
      <c r="AY305" s="8"/>
      <c r="AZ305" s="8"/>
      <c r="BA305" s="8"/>
      <c r="BB305" s="8"/>
      <c r="BC305" s="8"/>
      <c r="BD305" s="8"/>
      <c r="BE305" s="8"/>
      <c r="BF305" s="8"/>
      <c r="BG305" s="8"/>
      <c r="BH305" s="8"/>
      <c r="BI305" s="8"/>
      <c r="BJ305" s="8"/>
      <c r="BK305" s="8"/>
      <c r="BL305" s="8"/>
    </row>
    <row r="306" spans="2:67" s="9" customFormat="1" ht="9.9" customHeight="1">
      <c r="B306" s="8"/>
      <c r="C306" s="8"/>
      <c r="D306" s="618" t="s">
        <v>4</v>
      </c>
      <c r="E306" s="619"/>
      <c r="F306" s="619"/>
      <c r="G306" s="619"/>
      <c r="H306" s="619"/>
      <c r="I306" s="619"/>
      <c r="J306" s="619"/>
      <c r="K306" s="619"/>
      <c r="L306" s="619"/>
      <c r="M306" s="619"/>
      <c r="N306" s="619"/>
      <c r="O306" s="619"/>
      <c r="P306" s="619"/>
      <c r="Q306" s="619"/>
      <c r="R306" s="619"/>
      <c r="S306" s="619"/>
      <c r="T306" s="619"/>
      <c r="U306" s="619"/>
      <c r="V306" s="619"/>
      <c r="W306" s="620"/>
      <c r="X306" s="646"/>
      <c r="Y306" s="647"/>
      <c r="Z306" s="647"/>
      <c r="AA306" s="647"/>
      <c r="AB306" s="647"/>
      <c r="AC306" s="647"/>
      <c r="AD306" s="647"/>
      <c r="AE306" s="647"/>
      <c r="AF306" s="647"/>
      <c r="AG306" s="647"/>
      <c r="AH306" s="647"/>
      <c r="AI306" s="647"/>
      <c r="AJ306" s="647"/>
      <c r="AK306" s="647"/>
      <c r="AL306" s="647"/>
      <c r="AM306" s="647"/>
      <c r="AN306" s="647"/>
      <c r="AO306" s="647"/>
      <c r="AP306" s="647"/>
      <c r="AQ306" s="648"/>
      <c r="AR306" s="8"/>
      <c r="AS306" s="8"/>
      <c r="AT306" s="8"/>
      <c r="AU306" s="8"/>
      <c r="AV306" s="8"/>
      <c r="AW306" s="8"/>
      <c r="AX306" s="8"/>
      <c r="AY306" s="8"/>
      <c r="AZ306" s="8"/>
      <c r="BA306" s="8"/>
      <c r="BB306" s="8"/>
      <c r="BC306" s="8"/>
      <c r="BD306" s="8"/>
      <c r="BE306" s="8"/>
      <c r="BF306" s="8"/>
      <c r="BG306" s="8"/>
      <c r="BH306" s="8"/>
      <c r="BI306" s="8"/>
      <c r="BJ306" s="8"/>
      <c r="BK306" s="8"/>
      <c r="BL306" s="8"/>
    </row>
    <row r="307" spans="2:67" s="9" customFormat="1" ht="9.9" customHeight="1">
      <c r="B307" s="8"/>
      <c r="C307" s="8"/>
      <c r="D307" s="621"/>
      <c r="E307" s="622"/>
      <c r="F307" s="622"/>
      <c r="G307" s="622"/>
      <c r="H307" s="622"/>
      <c r="I307" s="622"/>
      <c r="J307" s="622"/>
      <c r="K307" s="622"/>
      <c r="L307" s="622"/>
      <c r="M307" s="622"/>
      <c r="N307" s="622"/>
      <c r="O307" s="622"/>
      <c r="P307" s="622"/>
      <c r="Q307" s="622"/>
      <c r="R307" s="622"/>
      <c r="S307" s="622"/>
      <c r="T307" s="622"/>
      <c r="U307" s="622"/>
      <c r="V307" s="622"/>
      <c r="W307" s="623"/>
      <c r="X307" s="646"/>
      <c r="Y307" s="647"/>
      <c r="Z307" s="647"/>
      <c r="AA307" s="647"/>
      <c r="AB307" s="647"/>
      <c r="AC307" s="647"/>
      <c r="AD307" s="647"/>
      <c r="AE307" s="647"/>
      <c r="AF307" s="647"/>
      <c r="AG307" s="647"/>
      <c r="AH307" s="647"/>
      <c r="AI307" s="647"/>
      <c r="AJ307" s="647"/>
      <c r="AK307" s="647"/>
      <c r="AL307" s="647"/>
      <c r="AM307" s="647"/>
      <c r="AN307" s="647"/>
      <c r="AO307" s="647"/>
      <c r="AP307" s="647"/>
      <c r="AQ307" s="648"/>
      <c r="AR307" s="8"/>
      <c r="AS307" s="8"/>
      <c r="AT307" s="8"/>
      <c r="AU307" s="8"/>
      <c r="AV307" s="8"/>
      <c r="AW307" s="8"/>
      <c r="AX307" s="8"/>
      <c r="AY307" s="8"/>
      <c r="AZ307" s="8"/>
      <c r="BA307" s="8"/>
      <c r="BB307" s="8"/>
      <c r="BC307" s="8"/>
      <c r="BD307" s="8"/>
      <c r="BE307" s="8"/>
      <c r="BF307" s="8"/>
      <c r="BG307" s="8"/>
      <c r="BH307" s="8"/>
      <c r="BI307" s="8"/>
      <c r="BJ307" s="8"/>
      <c r="BK307" s="8"/>
      <c r="BL307" s="8"/>
    </row>
    <row r="308" spans="2:67" s="9" customFormat="1" ht="9.9" customHeight="1">
      <c r="B308" s="8"/>
      <c r="C308" s="8"/>
      <c r="D308" s="545" t="s">
        <v>5</v>
      </c>
      <c r="E308" s="545"/>
      <c r="F308" s="545"/>
      <c r="G308" s="545"/>
      <c r="H308" s="545"/>
      <c r="I308" s="545"/>
      <c r="J308" s="545"/>
      <c r="K308" s="545"/>
      <c r="L308" s="545"/>
      <c r="M308" s="545"/>
      <c r="N308" s="545"/>
      <c r="O308" s="545"/>
      <c r="P308" s="545"/>
      <c r="Q308" s="545"/>
      <c r="R308" s="545"/>
      <c r="S308" s="545"/>
      <c r="T308" s="545"/>
      <c r="U308" s="545"/>
      <c r="V308" s="545"/>
      <c r="W308" s="545"/>
      <c r="X308" s="646"/>
      <c r="Y308" s="647"/>
      <c r="Z308" s="647"/>
      <c r="AA308" s="647"/>
      <c r="AB308" s="647"/>
      <c r="AC308" s="647"/>
      <c r="AD308" s="647"/>
      <c r="AE308" s="647"/>
      <c r="AF308" s="647"/>
      <c r="AG308" s="647"/>
      <c r="AH308" s="647"/>
      <c r="AI308" s="647"/>
      <c r="AJ308" s="647"/>
      <c r="AK308" s="647"/>
      <c r="AL308" s="647"/>
      <c r="AM308" s="647"/>
      <c r="AN308" s="647"/>
      <c r="AO308" s="647"/>
      <c r="AP308" s="647"/>
      <c r="AQ308" s="648"/>
      <c r="AR308" s="8"/>
      <c r="AS308" s="8"/>
      <c r="AT308" s="8"/>
      <c r="AU308" s="8"/>
      <c r="AV308" s="8"/>
      <c r="AW308" s="8"/>
      <c r="AX308" s="8"/>
      <c r="AY308" s="8"/>
      <c r="AZ308" s="8"/>
      <c r="BA308" s="8"/>
      <c r="BB308" s="8"/>
      <c r="BC308" s="8"/>
      <c r="BD308" s="8"/>
      <c r="BE308" s="8"/>
      <c r="BF308" s="8"/>
      <c r="BG308" s="8"/>
      <c r="BH308" s="8"/>
      <c r="BI308" s="8"/>
      <c r="BJ308" s="8"/>
      <c r="BK308" s="8"/>
      <c r="BL308" s="8"/>
    </row>
    <row r="309" spans="2:67" s="9" customFormat="1" ht="9.9" customHeight="1">
      <c r="B309" s="8"/>
      <c r="C309" s="8"/>
      <c r="D309" s="545"/>
      <c r="E309" s="545"/>
      <c r="F309" s="545"/>
      <c r="G309" s="545"/>
      <c r="H309" s="545"/>
      <c r="I309" s="545"/>
      <c r="J309" s="545"/>
      <c r="K309" s="545"/>
      <c r="L309" s="545"/>
      <c r="M309" s="545"/>
      <c r="N309" s="545"/>
      <c r="O309" s="545"/>
      <c r="P309" s="545"/>
      <c r="Q309" s="545"/>
      <c r="R309" s="545"/>
      <c r="S309" s="545"/>
      <c r="T309" s="545"/>
      <c r="U309" s="545"/>
      <c r="V309" s="545"/>
      <c r="W309" s="545"/>
      <c r="X309" s="646"/>
      <c r="Y309" s="647"/>
      <c r="Z309" s="647"/>
      <c r="AA309" s="647"/>
      <c r="AB309" s="647"/>
      <c r="AC309" s="647"/>
      <c r="AD309" s="647"/>
      <c r="AE309" s="647"/>
      <c r="AF309" s="647"/>
      <c r="AG309" s="647"/>
      <c r="AH309" s="647"/>
      <c r="AI309" s="647"/>
      <c r="AJ309" s="647"/>
      <c r="AK309" s="647"/>
      <c r="AL309" s="647"/>
      <c r="AM309" s="647"/>
      <c r="AN309" s="647"/>
      <c r="AO309" s="647"/>
      <c r="AP309" s="647"/>
      <c r="AQ309" s="648"/>
      <c r="AR309" s="8"/>
      <c r="AS309" s="8"/>
      <c r="AT309" s="8"/>
      <c r="AU309" s="8"/>
      <c r="AV309" s="8"/>
      <c r="AW309" s="8"/>
      <c r="AX309" s="8"/>
      <c r="AY309" s="8"/>
      <c r="AZ309" s="8"/>
      <c r="BA309" s="8"/>
      <c r="BB309" s="8"/>
      <c r="BC309" s="8"/>
      <c r="BD309" s="8"/>
      <c r="BE309" s="8"/>
      <c r="BF309" s="8"/>
      <c r="BG309" s="8"/>
      <c r="BH309" s="8"/>
      <c r="BI309" s="8"/>
      <c r="BJ309" s="8"/>
      <c r="BK309" s="8"/>
      <c r="BL309" s="8"/>
    </row>
    <row r="310" spans="2:67" s="9" customFormat="1" ht="9.9" customHeight="1">
      <c r="B310" s="8"/>
      <c r="C310" s="8"/>
      <c r="D310" s="545" t="s">
        <v>6</v>
      </c>
      <c r="E310" s="545"/>
      <c r="F310" s="545"/>
      <c r="G310" s="545"/>
      <c r="H310" s="545"/>
      <c r="I310" s="545"/>
      <c r="J310" s="545"/>
      <c r="K310" s="545"/>
      <c r="L310" s="545"/>
      <c r="M310" s="545"/>
      <c r="N310" s="545"/>
      <c r="O310" s="545"/>
      <c r="P310" s="545"/>
      <c r="Q310" s="545"/>
      <c r="R310" s="545"/>
      <c r="S310" s="545"/>
      <c r="T310" s="545"/>
      <c r="U310" s="545"/>
      <c r="V310" s="545"/>
      <c r="W310" s="545"/>
      <c r="X310" s="646"/>
      <c r="Y310" s="647"/>
      <c r="Z310" s="647"/>
      <c r="AA310" s="647"/>
      <c r="AB310" s="647"/>
      <c r="AC310" s="647"/>
      <c r="AD310" s="647"/>
      <c r="AE310" s="647"/>
      <c r="AF310" s="647"/>
      <c r="AG310" s="647"/>
      <c r="AH310" s="647"/>
      <c r="AI310" s="647"/>
      <c r="AJ310" s="647"/>
      <c r="AK310" s="647"/>
      <c r="AL310" s="647"/>
      <c r="AM310" s="647"/>
      <c r="AN310" s="647"/>
      <c r="AO310" s="647"/>
      <c r="AP310" s="647"/>
      <c r="AQ310" s="648"/>
      <c r="AR310" s="8"/>
      <c r="AS310" s="8"/>
      <c r="AT310" s="8"/>
      <c r="AU310" s="8"/>
      <c r="AV310" s="8"/>
      <c r="AW310" s="8"/>
      <c r="AX310" s="8"/>
      <c r="AY310" s="8"/>
      <c r="AZ310" s="8"/>
      <c r="BA310" s="8"/>
      <c r="BB310" s="8"/>
      <c r="BC310" s="8"/>
      <c r="BD310" s="8"/>
      <c r="BE310" s="8"/>
      <c r="BF310" s="8"/>
      <c r="BG310" s="8"/>
      <c r="BH310" s="8"/>
      <c r="BI310" s="8"/>
      <c r="BJ310" s="8"/>
      <c r="BK310" s="8"/>
      <c r="BL310" s="8"/>
    </row>
    <row r="311" spans="2:67" s="9" customFormat="1" ht="9.9" customHeight="1">
      <c r="B311" s="8"/>
      <c r="C311" s="8"/>
      <c r="D311" s="545"/>
      <c r="E311" s="545"/>
      <c r="F311" s="545"/>
      <c r="G311" s="545"/>
      <c r="H311" s="545"/>
      <c r="I311" s="545"/>
      <c r="J311" s="545"/>
      <c r="K311" s="545"/>
      <c r="L311" s="545"/>
      <c r="M311" s="545"/>
      <c r="N311" s="545"/>
      <c r="O311" s="545"/>
      <c r="P311" s="545"/>
      <c r="Q311" s="545"/>
      <c r="R311" s="545"/>
      <c r="S311" s="545"/>
      <c r="T311" s="545"/>
      <c r="U311" s="545"/>
      <c r="V311" s="545"/>
      <c r="W311" s="545"/>
      <c r="X311" s="646"/>
      <c r="Y311" s="647"/>
      <c r="Z311" s="647"/>
      <c r="AA311" s="647"/>
      <c r="AB311" s="647"/>
      <c r="AC311" s="647"/>
      <c r="AD311" s="647"/>
      <c r="AE311" s="647"/>
      <c r="AF311" s="647"/>
      <c r="AG311" s="647"/>
      <c r="AH311" s="647"/>
      <c r="AI311" s="647"/>
      <c r="AJ311" s="647"/>
      <c r="AK311" s="647"/>
      <c r="AL311" s="647"/>
      <c r="AM311" s="647"/>
      <c r="AN311" s="647"/>
      <c r="AO311" s="647"/>
      <c r="AP311" s="647"/>
      <c r="AQ311" s="648"/>
      <c r="AR311" s="8"/>
      <c r="AS311" s="8"/>
      <c r="AT311" s="8"/>
      <c r="AU311" s="8"/>
      <c r="AV311" s="8"/>
      <c r="AW311" s="8"/>
      <c r="AX311" s="8"/>
      <c r="AY311" s="8"/>
      <c r="AZ311" s="8"/>
      <c r="BA311" s="8"/>
      <c r="BB311" s="8"/>
      <c r="BC311" s="8"/>
      <c r="BD311" s="8"/>
      <c r="BE311" s="8"/>
      <c r="BF311" s="8"/>
      <c r="BG311" s="8"/>
      <c r="BH311" s="8"/>
      <c r="BI311" s="8"/>
      <c r="BJ311" s="8"/>
      <c r="BK311" s="8"/>
      <c r="BL311" s="8"/>
    </row>
    <row r="312" spans="2:67" s="8" customFormat="1" ht="9.9" customHeight="1">
      <c r="D312" s="545" t="s">
        <v>7</v>
      </c>
      <c r="E312" s="545"/>
      <c r="F312" s="545"/>
      <c r="G312" s="545"/>
      <c r="H312" s="545"/>
      <c r="I312" s="545"/>
      <c r="J312" s="545"/>
      <c r="K312" s="545"/>
      <c r="L312" s="545"/>
      <c r="M312" s="545"/>
      <c r="N312" s="545"/>
      <c r="O312" s="545"/>
      <c r="P312" s="545"/>
      <c r="Q312" s="545"/>
      <c r="R312" s="545"/>
      <c r="S312" s="545"/>
      <c r="T312" s="545"/>
      <c r="U312" s="545"/>
      <c r="V312" s="545"/>
      <c r="W312" s="545"/>
      <c r="X312" s="646" t="s">
        <v>9</v>
      </c>
      <c r="Y312" s="647"/>
      <c r="Z312" s="647"/>
      <c r="AA312" s="647"/>
      <c r="AB312" s="647"/>
      <c r="AC312" s="647"/>
      <c r="AD312" s="647"/>
      <c r="AE312" s="647"/>
      <c r="AF312" s="647"/>
      <c r="AG312" s="647"/>
      <c r="AH312" s="647"/>
      <c r="AI312" s="647"/>
      <c r="AJ312" s="647"/>
      <c r="AK312" s="647"/>
      <c r="AL312" s="647"/>
      <c r="AM312" s="647"/>
      <c r="AN312" s="647"/>
      <c r="AO312" s="647"/>
      <c r="AP312" s="647"/>
      <c r="AQ312" s="648"/>
    </row>
    <row r="313" spans="2:67" s="9" customFormat="1" ht="9.9" customHeight="1">
      <c r="B313" s="8"/>
      <c r="C313" s="8"/>
      <c r="D313" s="545"/>
      <c r="E313" s="545"/>
      <c r="F313" s="545"/>
      <c r="G313" s="545"/>
      <c r="H313" s="545"/>
      <c r="I313" s="545"/>
      <c r="J313" s="545"/>
      <c r="K313" s="545"/>
      <c r="L313" s="545"/>
      <c r="M313" s="545"/>
      <c r="N313" s="545"/>
      <c r="O313" s="545"/>
      <c r="P313" s="545"/>
      <c r="Q313" s="545"/>
      <c r="R313" s="545"/>
      <c r="S313" s="545"/>
      <c r="T313" s="545"/>
      <c r="U313" s="545"/>
      <c r="V313" s="545"/>
      <c r="W313" s="545"/>
      <c r="X313" s="646"/>
      <c r="Y313" s="647"/>
      <c r="Z313" s="647"/>
      <c r="AA313" s="647"/>
      <c r="AB313" s="647"/>
      <c r="AC313" s="647"/>
      <c r="AD313" s="647"/>
      <c r="AE313" s="647"/>
      <c r="AF313" s="647"/>
      <c r="AG313" s="647"/>
      <c r="AH313" s="647"/>
      <c r="AI313" s="647"/>
      <c r="AJ313" s="647"/>
      <c r="AK313" s="647"/>
      <c r="AL313" s="647"/>
      <c r="AM313" s="647"/>
      <c r="AN313" s="647"/>
      <c r="AO313" s="647"/>
      <c r="AP313" s="647"/>
      <c r="AQ313" s="648"/>
      <c r="AR313" s="8"/>
      <c r="AS313" s="8"/>
      <c r="AT313" s="8"/>
      <c r="AU313" s="8"/>
      <c r="AV313" s="8"/>
      <c r="AW313" s="8"/>
      <c r="AX313" s="8"/>
      <c r="AY313" s="8"/>
      <c r="AZ313" s="8"/>
      <c r="BA313" s="8"/>
      <c r="BB313" s="8"/>
      <c r="BC313" s="8"/>
      <c r="BD313" s="8"/>
      <c r="BE313" s="8"/>
      <c r="BF313" s="8"/>
      <c r="BG313" s="8"/>
      <c r="BH313" s="8"/>
      <c r="BI313" s="8"/>
      <c r="BJ313" s="8"/>
      <c r="BK313" s="8"/>
      <c r="BL313" s="8"/>
    </row>
    <row r="314" spans="2:67" s="9" customFormat="1" ht="9.9" customHeight="1">
      <c r="B314" s="8"/>
      <c r="C314" s="8"/>
      <c r="D314" s="545" t="s">
        <v>31</v>
      </c>
      <c r="E314" s="545"/>
      <c r="F314" s="545"/>
      <c r="G314" s="545"/>
      <c r="H314" s="545"/>
      <c r="I314" s="545"/>
      <c r="J314" s="545"/>
      <c r="K314" s="545"/>
      <c r="L314" s="545"/>
      <c r="M314" s="545"/>
      <c r="N314" s="545"/>
      <c r="O314" s="545"/>
      <c r="P314" s="545"/>
      <c r="Q314" s="545"/>
      <c r="R314" s="545"/>
      <c r="S314" s="545"/>
      <c r="T314" s="545"/>
      <c r="U314" s="545"/>
      <c r="V314" s="545"/>
      <c r="W314" s="545"/>
      <c r="X314" s="646" t="s">
        <v>9</v>
      </c>
      <c r="Y314" s="647"/>
      <c r="Z314" s="647"/>
      <c r="AA314" s="647"/>
      <c r="AB314" s="647"/>
      <c r="AC314" s="647"/>
      <c r="AD314" s="647"/>
      <c r="AE314" s="647"/>
      <c r="AF314" s="647"/>
      <c r="AG314" s="647"/>
      <c r="AH314" s="647"/>
      <c r="AI314" s="647"/>
      <c r="AJ314" s="647"/>
      <c r="AK314" s="647"/>
      <c r="AL314" s="647"/>
      <c r="AM314" s="647"/>
      <c r="AN314" s="647"/>
      <c r="AO314" s="647"/>
      <c r="AP314" s="647"/>
      <c r="AQ314" s="648"/>
      <c r="AR314" s="8"/>
      <c r="AS314" s="8"/>
      <c r="AT314" s="8"/>
      <c r="AU314" s="8"/>
      <c r="AV314" s="8"/>
      <c r="AW314" s="8"/>
      <c r="AX314" s="8"/>
      <c r="AY314" s="8"/>
      <c r="AZ314" s="8"/>
      <c r="BA314" s="8"/>
      <c r="BB314" s="8"/>
      <c r="BC314" s="8"/>
      <c r="BD314" s="8"/>
      <c r="BE314" s="8"/>
      <c r="BF314" s="8"/>
      <c r="BG314" s="8"/>
      <c r="BH314" s="8"/>
      <c r="BI314" s="8"/>
      <c r="BJ314" s="8"/>
      <c r="BK314" s="8"/>
      <c r="BL314" s="8"/>
    </row>
    <row r="315" spans="2:67" s="9" customFormat="1" ht="9.9" customHeight="1">
      <c r="B315" s="8"/>
      <c r="C315" s="8"/>
      <c r="D315" s="545"/>
      <c r="E315" s="545"/>
      <c r="F315" s="545"/>
      <c r="G315" s="545"/>
      <c r="H315" s="545"/>
      <c r="I315" s="545"/>
      <c r="J315" s="545"/>
      <c r="K315" s="545"/>
      <c r="L315" s="545"/>
      <c r="M315" s="545"/>
      <c r="N315" s="545"/>
      <c r="O315" s="545"/>
      <c r="P315" s="545"/>
      <c r="Q315" s="545"/>
      <c r="R315" s="545"/>
      <c r="S315" s="545"/>
      <c r="T315" s="545"/>
      <c r="U315" s="545"/>
      <c r="V315" s="545"/>
      <c r="W315" s="545"/>
      <c r="X315" s="646"/>
      <c r="Y315" s="647"/>
      <c r="Z315" s="647"/>
      <c r="AA315" s="647"/>
      <c r="AB315" s="647"/>
      <c r="AC315" s="647"/>
      <c r="AD315" s="647"/>
      <c r="AE315" s="647"/>
      <c r="AF315" s="647"/>
      <c r="AG315" s="647"/>
      <c r="AH315" s="647"/>
      <c r="AI315" s="647"/>
      <c r="AJ315" s="647"/>
      <c r="AK315" s="647"/>
      <c r="AL315" s="647"/>
      <c r="AM315" s="647"/>
      <c r="AN315" s="647"/>
      <c r="AO315" s="647"/>
      <c r="AP315" s="647"/>
      <c r="AQ315" s="648"/>
      <c r="AR315" s="8"/>
      <c r="AS315" s="8"/>
      <c r="AT315" s="8"/>
      <c r="AU315" s="8"/>
      <c r="AV315" s="8"/>
      <c r="AW315" s="8"/>
      <c r="AX315" s="8"/>
      <c r="AY315" s="8"/>
      <c r="AZ315" s="8"/>
      <c r="BA315" s="8"/>
      <c r="BB315" s="8"/>
      <c r="BC315" s="8"/>
      <c r="BD315" s="8"/>
      <c r="BE315" s="8"/>
      <c r="BF315" s="8"/>
      <c r="BG315" s="8"/>
      <c r="BH315" s="8"/>
      <c r="BI315" s="8"/>
      <c r="BJ315" s="8"/>
      <c r="BK315" s="8"/>
      <c r="BL315" s="8"/>
    </row>
    <row r="316" spans="2:67" s="9" customFormat="1" ht="9.9" customHeight="1">
      <c r="B316" s="8"/>
      <c r="C316" s="8"/>
      <c r="D316" s="545" t="s">
        <v>8</v>
      </c>
      <c r="E316" s="545"/>
      <c r="F316" s="545"/>
      <c r="G316" s="545"/>
      <c r="H316" s="545"/>
      <c r="I316" s="545"/>
      <c r="J316" s="545"/>
      <c r="K316" s="545"/>
      <c r="L316" s="545"/>
      <c r="M316" s="545"/>
      <c r="N316" s="545"/>
      <c r="O316" s="545"/>
      <c r="P316" s="545"/>
      <c r="Q316" s="545"/>
      <c r="R316" s="545"/>
      <c r="S316" s="545"/>
      <c r="T316" s="545"/>
      <c r="U316" s="545"/>
      <c r="V316" s="545"/>
      <c r="W316" s="545"/>
      <c r="X316" s="646" t="s">
        <v>9</v>
      </c>
      <c r="Y316" s="647"/>
      <c r="Z316" s="647"/>
      <c r="AA316" s="647"/>
      <c r="AB316" s="647"/>
      <c r="AC316" s="647"/>
      <c r="AD316" s="647"/>
      <c r="AE316" s="647"/>
      <c r="AF316" s="647"/>
      <c r="AG316" s="647"/>
      <c r="AH316" s="647"/>
      <c r="AI316" s="647"/>
      <c r="AJ316" s="647"/>
      <c r="AK316" s="647"/>
      <c r="AL316" s="647"/>
      <c r="AM316" s="647"/>
      <c r="AN316" s="647"/>
      <c r="AO316" s="647"/>
      <c r="AP316" s="647"/>
      <c r="AQ316" s="648"/>
      <c r="AR316" s="8"/>
      <c r="AS316" s="8"/>
      <c r="AT316" s="8"/>
      <c r="AU316" s="8"/>
      <c r="AV316" s="8"/>
      <c r="AW316" s="8"/>
      <c r="AX316" s="8"/>
      <c r="AY316" s="8"/>
      <c r="AZ316" s="8"/>
      <c r="BA316" s="8"/>
      <c r="BB316" s="8"/>
      <c r="BC316" s="8"/>
      <c r="BD316" s="8"/>
      <c r="BE316" s="8"/>
      <c r="BF316" s="8"/>
      <c r="BG316" s="8"/>
      <c r="BH316" s="8"/>
      <c r="BI316" s="8"/>
      <c r="BJ316" s="8"/>
      <c r="BK316" s="8"/>
      <c r="BL316" s="8"/>
    </row>
    <row r="317" spans="2:67" s="9" customFormat="1" ht="9.9" customHeight="1">
      <c r="B317" s="8"/>
      <c r="C317" s="8"/>
      <c r="D317" s="545"/>
      <c r="E317" s="545"/>
      <c r="F317" s="545"/>
      <c r="G317" s="545"/>
      <c r="H317" s="545"/>
      <c r="I317" s="545"/>
      <c r="J317" s="545"/>
      <c r="K317" s="545"/>
      <c r="L317" s="545"/>
      <c r="M317" s="545"/>
      <c r="N317" s="545"/>
      <c r="O317" s="545"/>
      <c r="P317" s="545"/>
      <c r="Q317" s="545"/>
      <c r="R317" s="545"/>
      <c r="S317" s="545"/>
      <c r="T317" s="545"/>
      <c r="U317" s="545"/>
      <c r="V317" s="545"/>
      <c r="W317" s="545"/>
      <c r="X317" s="646"/>
      <c r="Y317" s="647"/>
      <c r="Z317" s="647"/>
      <c r="AA317" s="647"/>
      <c r="AB317" s="647"/>
      <c r="AC317" s="647"/>
      <c r="AD317" s="647"/>
      <c r="AE317" s="647"/>
      <c r="AF317" s="647"/>
      <c r="AG317" s="647"/>
      <c r="AH317" s="647"/>
      <c r="AI317" s="647"/>
      <c r="AJ317" s="647"/>
      <c r="AK317" s="647"/>
      <c r="AL317" s="647"/>
      <c r="AM317" s="647"/>
      <c r="AN317" s="647"/>
      <c r="AO317" s="647"/>
      <c r="AP317" s="647"/>
      <c r="AQ317" s="648"/>
      <c r="AR317" s="8"/>
      <c r="AS317" s="8"/>
      <c r="AT317" s="8"/>
      <c r="AU317" s="8"/>
      <c r="AV317" s="8"/>
      <c r="AW317" s="8"/>
      <c r="AX317" s="8"/>
      <c r="AY317" s="8"/>
      <c r="AZ317" s="8"/>
      <c r="BA317" s="8"/>
      <c r="BB317" s="8"/>
      <c r="BC317" s="8"/>
      <c r="BD317" s="8"/>
      <c r="BE317" s="8"/>
      <c r="BF317" s="8"/>
      <c r="BG317" s="8"/>
      <c r="BH317" s="8"/>
      <c r="BI317" s="8"/>
      <c r="BJ317" s="8"/>
      <c r="BK317" s="8"/>
      <c r="BL317" s="8"/>
    </row>
    <row r="318" spans="2:67" s="9" customFormat="1" ht="9.9" customHeight="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row>
    <row r="319" spans="2:67" s="9" customFormat="1" ht="9.9" customHeight="1">
      <c r="B319" s="8"/>
      <c r="C319" s="8"/>
      <c r="D319" s="8"/>
      <c r="E319" s="41" t="s">
        <v>69</v>
      </c>
      <c r="F319" s="8"/>
      <c r="G319" s="8"/>
      <c r="H319" s="40"/>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row>
    <row r="320" spans="2:67" s="9" customFormat="1" ht="9.9" customHeight="1">
      <c r="B320" s="8"/>
      <c r="C320" s="8"/>
      <c r="D320" s="8"/>
      <c r="E320" s="8"/>
      <c r="F320" s="36" t="s">
        <v>70</v>
      </c>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row>
    <row r="321" spans="1:110" s="9" customFormat="1" ht="9.9" customHeight="1">
      <c r="B321" s="8"/>
      <c r="C321" s="8"/>
      <c r="D321" s="8"/>
      <c r="E321" s="8"/>
      <c r="F321" s="8"/>
      <c r="G321" s="8"/>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row>
    <row r="322" spans="1:110" s="9" customFormat="1" ht="9.9" customHeight="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row>
    <row r="323" spans="1:110" s="9" customFormat="1" ht="9.9" customHeight="1">
      <c r="B323" s="8"/>
      <c r="C323" s="8"/>
      <c r="D323" s="8"/>
      <c r="E323" s="611" t="s">
        <v>10</v>
      </c>
      <c r="F323" s="522"/>
      <c r="G323" s="522"/>
      <c r="H323" s="522"/>
      <c r="I323" s="522"/>
      <c r="J323" s="522"/>
      <c r="K323" s="522"/>
      <c r="L323" s="591"/>
      <c r="M323" s="42"/>
      <c r="N323" s="649" t="s">
        <v>1019</v>
      </c>
      <c r="O323" s="649"/>
      <c r="P323" s="649"/>
      <c r="Q323" s="649"/>
      <c r="R323" s="649"/>
      <c r="S323" s="649"/>
      <c r="T323" s="649"/>
      <c r="U323" s="649"/>
      <c r="V323" s="649"/>
      <c r="W323" s="649"/>
      <c r="X323" s="649"/>
      <c r="Y323" s="649"/>
      <c r="Z323" s="649"/>
      <c r="AA323" s="649"/>
      <c r="AB323" s="649"/>
      <c r="AC323" s="649"/>
      <c r="AD323" s="649"/>
      <c r="AE323" s="649"/>
      <c r="AF323" s="649"/>
      <c r="AG323" s="649"/>
      <c r="AH323" s="649"/>
      <c r="AI323" s="649"/>
      <c r="AJ323" s="649"/>
      <c r="AK323" s="649"/>
      <c r="AL323" s="649"/>
      <c r="AM323" s="649"/>
      <c r="AN323" s="649"/>
      <c r="AO323" s="649"/>
      <c r="AP323" s="649"/>
      <c r="AQ323" s="649"/>
      <c r="AR323" s="649"/>
      <c r="AS323" s="649"/>
      <c r="AT323" s="649"/>
      <c r="AU323" s="649"/>
      <c r="AV323" s="649"/>
      <c r="AW323" s="650"/>
      <c r="AX323" s="8"/>
      <c r="AY323" s="8"/>
      <c r="AZ323" s="8"/>
      <c r="BA323" s="8"/>
      <c r="BB323" s="8"/>
      <c r="BC323" s="8"/>
      <c r="BD323" s="8"/>
      <c r="BE323" s="8"/>
      <c r="BF323" s="8"/>
      <c r="BG323" s="8"/>
      <c r="BH323" s="8"/>
      <c r="BI323" s="8"/>
      <c r="BJ323" s="8"/>
      <c r="BK323" s="8"/>
      <c r="BL323" s="8"/>
      <c r="BM323" s="8"/>
      <c r="BN323" s="8"/>
      <c r="BO323" s="8"/>
    </row>
    <row r="324" spans="1:110" s="9" customFormat="1" ht="9.9" customHeight="1">
      <c r="B324" s="8"/>
      <c r="C324" s="8"/>
      <c r="D324" s="8"/>
      <c r="E324" s="563"/>
      <c r="F324" s="523"/>
      <c r="G324" s="523"/>
      <c r="H324" s="523"/>
      <c r="I324" s="523"/>
      <c r="J324" s="523"/>
      <c r="K324" s="523"/>
      <c r="L324" s="541"/>
      <c r="M324" s="43"/>
      <c r="N324" s="651"/>
      <c r="O324" s="651"/>
      <c r="P324" s="651"/>
      <c r="Q324" s="651"/>
      <c r="R324" s="651"/>
      <c r="S324" s="651"/>
      <c r="T324" s="651"/>
      <c r="U324" s="651"/>
      <c r="V324" s="651"/>
      <c r="W324" s="651"/>
      <c r="X324" s="651"/>
      <c r="Y324" s="651"/>
      <c r="Z324" s="651"/>
      <c r="AA324" s="651"/>
      <c r="AB324" s="651"/>
      <c r="AC324" s="651"/>
      <c r="AD324" s="651"/>
      <c r="AE324" s="651"/>
      <c r="AF324" s="651"/>
      <c r="AG324" s="651"/>
      <c r="AH324" s="651"/>
      <c r="AI324" s="651"/>
      <c r="AJ324" s="651"/>
      <c r="AK324" s="651"/>
      <c r="AL324" s="651"/>
      <c r="AM324" s="651"/>
      <c r="AN324" s="651"/>
      <c r="AO324" s="651"/>
      <c r="AP324" s="651"/>
      <c r="AQ324" s="651"/>
      <c r="AR324" s="651"/>
      <c r="AS324" s="651"/>
      <c r="AT324" s="651"/>
      <c r="AU324" s="651"/>
      <c r="AV324" s="651"/>
      <c r="AW324" s="652"/>
      <c r="AX324" s="8"/>
      <c r="AY324" s="8"/>
      <c r="AZ324" s="8"/>
      <c r="BA324" s="8"/>
      <c r="BB324" s="8"/>
      <c r="BC324" s="8"/>
      <c r="BD324" s="8"/>
      <c r="BE324" s="8"/>
      <c r="BF324" s="8"/>
      <c r="BG324" s="8"/>
      <c r="BH324" s="8"/>
      <c r="BI324" s="8"/>
      <c r="BJ324" s="8"/>
      <c r="BK324" s="8"/>
      <c r="BL324" s="8"/>
      <c r="BM324" s="8"/>
    </row>
    <row r="325" spans="1:110" s="9" customFormat="1" ht="9.9" customHeight="1">
      <c r="B325" s="8"/>
      <c r="C325" s="8"/>
      <c r="D325" s="8"/>
      <c r="E325" s="612" t="s">
        <v>11</v>
      </c>
      <c r="F325" s="613"/>
      <c r="G325" s="613"/>
      <c r="H325" s="613"/>
      <c r="I325" s="613"/>
      <c r="J325" s="613"/>
      <c r="K325" s="613"/>
      <c r="L325" s="614"/>
      <c r="M325" s="43"/>
      <c r="N325" s="651"/>
      <c r="O325" s="651"/>
      <c r="P325" s="651"/>
      <c r="Q325" s="651"/>
      <c r="R325" s="651"/>
      <c r="S325" s="651"/>
      <c r="T325" s="651"/>
      <c r="U325" s="651"/>
      <c r="V325" s="651"/>
      <c r="W325" s="651"/>
      <c r="X325" s="651"/>
      <c r="Y325" s="651"/>
      <c r="Z325" s="651"/>
      <c r="AA325" s="651"/>
      <c r="AB325" s="651"/>
      <c r="AC325" s="651"/>
      <c r="AD325" s="651"/>
      <c r="AE325" s="651"/>
      <c r="AF325" s="651"/>
      <c r="AG325" s="651"/>
      <c r="AH325" s="651"/>
      <c r="AI325" s="651"/>
      <c r="AJ325" s="651"/>
      <c r="AK325" s="651"/>
      <c r="AL325" s="651"/>
      <c r="AM325" s="651"/>
      <c r="AN325" s="651"/>
      <c r="AO325" s="651"/>
      <c r="AP325" s="651"/>
      <c r="AQ325" s="651"/>
      <c r="AR325" s="651"/>
      <c r="AS325" s="651"/>
      <c r="AT325" s="651"/>
      <c r="AU325" s="651"/>
      <c r="AV325" s="651"/>
      <c r="AW325" s="652"/>
      <c r="AX325" s="8"/>
      <c r="AY325" s="8"/>
      <c r="AZ325" s="8"/>
      <c r="BA325" s="8"/>
      <c r="BB325" s="8"/>
      <c r="BC325" s="8"/>
      <c r="BD325" s="8"/>
      <c r="BE325" s="8"/>
      <c r="BF325" s="8"/>
      <c r="BG325" s="8"/>
      <c r="BH325" s="8"/>
      <c r="BI325" s="8"/>
      <c r="BJ325" s="8"/>
      <c r="BK325" s="8"/>
      <c r="BL325" s="8"/>
      <c r="BM325" s="8"/>
    </row>
    <row r="326" spans="1:110" s="9" customFormat="1" ht="9.9" customHeight="1">
      <c r="B326" s="8"/>
      <c r="C326" s="8"/>
      <c r="D326" s="8"/>
      <c r="E326" s="615"/>
      <c r="F326" s="616"/>
      <c r="G326" s="616"/>
      <c r="H326" s="616"/>
      <c r="I326" s="616"/>
      <c r="J326" s="616"/>
      <c r="K326" s="616"/>
      <c r="L326" s="617"/>
      <c r="M326" s="44"/>
      <c r="N326" s="653"/>
      <c r="O326" s="653"/>
      <c r="P326" s="653"/>
      <c r="Q326" s="653"/>
      <c r="R326" s="653"/>
      <c r="S326" s="653"/>
      <c r="T326" s="653"/>
      <c r="U326" s="653"/>
      <c r="V326" s="653"/>
      <c r="W326" s="653"/>
      <c r="X326" s="653"/>
      <c r="Y326" s="653"/>
      <c r="Z326" s="653"/>
      <c r="AA326" s="653"/>
      <c r="AB326" s="653"/>
      <c r="AC326" s="653"/>
      <c r="AD326" s="653"/>
      <c r="AE326" s="653"/>
      <c r="AF326" s="653"/>
      <c r="AG326" s="653"/>
      <c r="AH326" s="653"/>
      <c r="AI326" s="653"/>
      <c r="AJ326" s="653"/>
      <c r="AK326" s="653"/>
      <c r="AL326" s="653"/>
      <c r="AM326" s="653"/>
      <c r="AN326" s="653"/>
      <c r="AO326" s="653"/>
      <c r="AP326" s="653"/>
      <c r="AQ326" s="653"/>
      <c r="AR326" s="653"/>
      <c r="AS326" s="653"/>
      <c r="AT326" s="653"/>
      <c r="AU326" s="653"/>
      <c r="AV326" s="653"/>
      <c r="AW326" s="654"/>
      <c r="AX326" s="8"/>
      <c r="AY326" s="8"/>
      <c r="AZ326" s="8"/>
      <c r="BA326" s="8"/>
      <c r="BB326" s="8"/>
      <c r="BC326" s="8"/>
      <c r="BD326" s="8"/>
      <c r="BE326" s="8"/>
      <c r="BF326" s="8"/>
      <c r="BG326" s="8"/>
      <c r="BH326" s="8"/>
      <c r="BI326" s="8"/>
      <c r="BJ326" s="8"/>
      <c r="BK326" s="8"/>
      <c r="BL326" s="8"/>
      <c r="BM326" s="8"/>
    </row>
    <row r="327" spans="1:110" s="9" customFormat="1" ht="9.9" customHeight="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1:110" s="9" customFormat="1" ht="9.9" customHeight="1">
      <c r="B328" s="8"/>
      <c r="C328" s="8"/>
      <c r="D328" s="8"/>
      <c r="E328" s="27" t="s">
        <v>51</v>
      </c>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1:110" s="9" customFormat="1" ht="9.9" customHeight="1">
      <c r="B329" s="8"/>
      <c r="C329" s="8"/>
      <c r="D329" s="8"/>
      <c r="E329" s="27"/>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1:110" s="9" customFormat="1" ht="9.9" customHeight="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row>
    <row r="331" spans="1:110" ht="9.9" customHeight="1">
      <c r="A331" s="1"/>
      <c r="B331" s="1"/>
      <c r="C331" s="1"/>
      <c r="D331" s="1"/>
      <c r="E331" s="1"/>
      <c r="F331" s="1"/>
      <c r="G331" s="5"/>
      <c r="H331" s="5"/>
      <c r="I331" s="5"/>
      <c r="J331" s="5"/>
      <c r="K331" s="5"/>
      <c r="L331" s="5"/>
      <c r="M331" s="5"/>
      <c r="N331" s="5"/>
      <c r="O331" s="5"/>
      <c r="P331" s="5"/>
      <c r="Q331" s="5"/>
      <c r="R331" s="1"/>
      <c r="S331" s="1"/>
      <c r="T331" s="1"/>
      <c r="U331" s="1"/>
      <c r="V331" s="1"/>
      <c r="X331" s="1"/>
      <c r="Y331" s="1"/>
      <c r="Z331" s="1"/>
      <c r="AA331" s="1"/>
      <c r="AB331" s="1"/>
      <c r="AC331" s="1"/>
      <c r="AD331" s="1"/>
      <c r="AE331" s="1"/>
      <c r="AF331" s="1"/>
      <c r="AH331" s="1"/>
      <c r="AI331" s="1"/>
      <c r="AJ331" s="1"/>
      <c r="AK331" s="1"/>
      <c r="AL331" s="1"/>
      <c r="AM331" s="1"/>
      <c r="AN331" s="1"/>
      <c r="AO331" s="1"/>
      <c r="AP331" s="1"/>
      <c r="AR331" s="1"/>
      <c r="AS331" s="5"/>
      <c r="AT331" s="5"/>
      <c r="AU331" s="5"/>
      <c r="AV331" s="5"/>
      <c r="AW331" s="5"/>
      <c r="AX331" s="5"/>
      <c r="AY331" s="5"/>
      <c r="AZ331" s="5"/>
      <c r="BA331" s="5"/>
      <c r="BB331" s="5"/>
      <c r="BC331" s="5"/>
      <c r="BD331" s="5"/>
      <c r="BE331" s="5"/>
      <c r="BF331" s="5"/>
      <c r="BG331" s="5"/>
      <c r="BH331" s="5"/>
      <c r="BI331" s="5"/>
      <c r="BJ331" s="5"/>
      <c r="BM331"/>
    </row>
    <row r="332" spans="1:110" ht="9.9" customHeight="1">
      <c r="A332" s="1"/>
      <c r="B332" s="1"/>
      <c r="C332" s="1"/>
      <c r="D332" s="1"/>
      <c r="E332" s="1"/>
      <c r="F332" s="1"/>
      <c r="G332" s="5"/>
      <c r="H332" s="5"/>
      <c r="I332" s="5"/>
      <c r="J332" s="5"/>
      <c r="K332" s="5"/>
      <c r="L332" s="5"/>
      <c r="M332" s="5"/>
      <c r="N332" s="5"/>
      <c r="O332" s="5"/>
      <c r="P332" s="5"/>
      <c r="Q332" s="5"/>
      <c r="R332" s="1"/>
      <c r="S332" s="1"/>
      <c r="T332" s="1"/>
      <c r="U332" s="1"/>
      <c r="V332" s="1"/>
      <c r="X332" s="1"/>
      <c r="Y332" s="1"/>
      <c r="Z332" s="1"/>
      <c r="AA332" s="1"/>
      <c r="AB332" s="1"/>
      <c r="AC332" s="1"/>
      <c r="AD332" s="1"/>
      <c r="AE332" s="1"/>
      <c r="AF332" s="1"/>
      <c r="AH332" s="1"/>
      <c r="AI332" s="1"/>
      <c r="AJ332" s="1"/>
      <c r="AK332" s="1"/>
      <c r="AL332" s="1"/>
      <c r="AM332" s="1"/>
      <c r="AN332" s="1"/>
      <c r="AO332" s="1"/>
      <c r="AP332" s="1"/>
      <c r="AR332" s="1"/>
      <c r="AS332" s="5"/>
      <c r="AT332" s="5"/>
      <c r="AU332" s="5"/>
      <c r="AV332" s="5"/>
      <c r="AW332" s="5"/>
      <c r="AX332" s="5"/>
      <c r="AY332" s="5"/>
      <c r="AZ332" s="5"/>
      <c r="BA332" s="5"/>
      <c r="BB332" s="5"/>
      <c r="BC332" s="5"/>
      <c r="BD332" s="5"/>
      <c r="BE332" s="5"/>
      <c r="BF332" s="5"/>
      <c r="BG332" s="5"/>
      <c r="BH332" s="5"/>
      <c r="BI332" s="5"/>
      <c r="BJ332" s="5"/>
      <c r="BM332"/>
    </row>
    <row r="333" spans="1:110" ht="9.9" customHeight="1">
      <c r="A333" s="1"/>
      <c r="B333" s="1"/>
      <c r="C333" s="1"/>
      <c r="D333" s="1"/>
      <c r="E333" s="1"/>
      <c r="F333" s="1"/>
      <c r="G333" s="5"/>
      <c r="H333" s="5"/>
      <c r="I333" s="5"/>
      <c r="J333" s="5"/>
      <c r="K333" s="5"/>
      <c r="L333" s="5"/>
      <c r="M333" s="5"/>
      <c r="N333" s="5"/>
      <c r="O333" s="5"/>
      <c r="P333" s="5"/>
      <c r="Q333" s="5"/>
      <c r="R333" s="1"/>
      <c r="S333" s="1"/>
      <c r="T333" s="1"/>
      <c r="U333" s="1"/>
      <c r="V333" s="1"/>
      <c r="X333" s="1"/>
      <c r="Y333" s="1"/>
      <c r="Z333" s="1"/>
      <c r="AA333" s="1"/>
      <c r="AB333" s="1"/>
      <c r="AC333" s="1"/>
      <c r="AD333" s="1"/>
      <c r="AE333" s="1"/>
      <c r="AF333" s="1"/>
      <c r="AH333" s="1"/>
      <c r="AI333" s="1"/>
      <c r="AJ333" s="1"/>
      <c r="AK333" s="1"/>
      <c r="AL333" s="1"/>
      <c r="AM333" s="1"/>
      <c r="AN333" s="1"/>
      <c r="AO333" s="1"/>
      <c r="AP333" s="1"/>
      <c r="AR333" s="1"/>
      <c r="AS333" s="5"/>
      <c r="AT333" s="5"/>
      <c r="AU333" s="5"/>
      <c r="AV333" s="5"/>
      <c r="AW333" s="5"/>
      <c r="AX333" s="5"/>
      <c r="AY333" s="5"/>
      <c r="AZ333" s="5"/>
      <c r="BA333" s="5"/>
      <c r="BB333" s="5"/>
      <c r="BC333" s="5"/>
      <c r="BD333" s="5"/>
      <c r="BE333" s="5"/>
      <c r="BF333" s="5"/>
      <c r="BG333" s="5"/>
      <c r="BH333" s="5"/>
      <c r="BI333" s="5"/>
      <c r="BJ333" s="5"/>
      <c r="BM333"/>
    </row>
    <row r="334" spans="1:110" ht="9.9" customHeight="1">
      <c r="A334" s="1"/>
      <c r="B334" s="1"/>
      <c r="C334" s="1"/>
      <c r="D334" s="1"/>
      <c r="E334" s="1"/>
      <c r="F334" s="1"/>
      <c r="G334" s="5"/>
      <c r="H334" s="5"/>
      <c r="I334" s="5"/>
      <c r="J334" s="5"/>
      <c r="K334" s="5"/>
      <c r="L334" s="5"/>
      <c r="M334" s="5"/>
      <c r="N334" s="5"/>
      <c r="O334" s="5"/>
      <c r="P334" s="5"/>
      <c r="Q334" s="5"/>
      <c r="R334" s="1"/>
      <c r="S334" s="1"/>
      <c r="T334" s="1"/>
      <c r="U334" s="1"/>
      <c r="V334" s="1"/>
      <c r="X334" s="1"/>
      <c r="Y334" s="1"/>
      <c r="Z334" s="1"/>
      <c r="AA334" s="1"/>
      <c r="AB334" s="1"/>
      <c r="AC334" s="1"/>
      <c r="AD334" s="1"/>
      <c r="AE334" s="1"/>
      <c r="AF334" s="1"/>
      <c r="AH334" s="1"/>
      <c r="AI334" s="1"/>
      <c r="AJ334" s="1"/>
      <c r="AK334" s="1"/>
      <c r="AL334" s="1"/>
      <c r="AM334" s="1"/>
      <c r="AN334" s="1"/>
      <c r="AO334" s="1"/>
      <c r="AP334" s="1"/>
      <c r="AR334" s="1"/>
      <c r="AS334" s="5"/>
      <c r="AT334" s="5"/>
      <c r="AU334" s="5"/>
      <c r="AV334" s="5"/>
      <c r="AW334" s="5"/>
      <c r="AX334" s="5"/>
      <c r="AY334" s="5"/>
      <c r="AZ334" s="5"/>
      <c r="BA334" s="5"/>
      <c r="BB334" s="5"/>
      <c r="BC334" s="5"/>
      <c r="BD334" s="5"/>
      <c r="BE334" s="5"/>
      <c r="BF334" s="5"/>
      <c r="BG334" s="5"/>
      <c r="BH334" s="5"/>
      <c r="BI334" s="5"/>
      <c r="BJ334" s="5"/>
      <c r="BM334"/>
    </row>
    <row r="335" spans="1:110" ht="9.9" customHeight="1">
      <c r="A335" s="1"/>
      <c r="B335" s="1"/>
      <c r="C335" s="1"/>
      <c r="D335" s="1"/>
      <c r="E335" s="1"/>
      <c r="F335" s="1"/>
      <c r="G335" s="5"/>
      <c r="H335" s="5"/>
      <c r="I335" s="5"/>
      <c r="J335" s="5"/>
      <c r="K335" s="5"/>
      <c r="L335" s="5"/>
      <c r="M335" s="5"/>
      <c r="N335" s="5"/>
      <c r="O335" s="5"/>
      <c r="P335" s="5"/>
      <c r="Q335" s="5"/>
      <c r="R335" s="1"/>
      <c r="S335" s="1"/>
      <c r="T335" s="1"/>
      <c r="U335" s="1"/>
      <c r="V335" s="1"/>
      <c r="X335" s="1"/>
      <c r="Y335" s="1"/>
      <c r="Z335" s="1"/>
      <c r="AA335" s="1"/>
      <c r="AB335" s="1"/>
      <c r="AC335" s="1"/>
      <c r="AD335" s="1"/>
      <c r="AE335" s="1"/>
      <c r="AF335" s="1"/>
      <c r="AH335" s="1"/>
      <c r="AI335" s="1"/>
      <c r="AJ335" s="1"/>
      <c r="AK335" s="1"/>
      <c r="AL335" s="1"/>
      <c r="AM335" s="1"/>
      <c r="AN335" s="1"/>
      <c r="AO335" s="1"/>
      <c r="AP335" s="1"/>
      <c r="AR335" s="1"/>
      <c r="AS335" s="5"/>
      <c r="AT335" s="5"/>
      <c r="AU335" s="5"/>
      <c r="AV335" s="5"/>
      <c r="AW335" s="5"/>
      <c r="AX335" s="5"/>
      <c r="AY335" s="5"/>
      <c r="AZ335" s="5"/>
      <c r="BA335" s="5"/>
      <c r="BB335" s="5"/>
      <c r="BC335" s="5"/>
      <c r="BD335" s="5"/>
      <c r="BE335" s="5"/>
      <c r="BF335" s="5"/>
      <c r="BG335" s="5"/>
      <c r="BH335" s="5"/>
      <c r="BI335" s="5"/>
      <c r="BJ335" s="5"/>
      <c r="BM335"/>
    </row>
    <row r="336" spans="1:110" ht="9.9" customHeight="1">
      <c r="A336" s="121"/>
      <c r="B336" s="121"/>
      <c r="C336" s="121"/>
      <c r="D336" s="121"/>
      <c r="E336" s="121"/>
      <c r="F336" s="121"/>
      <c r="G336" s="182"/>
      <c r="H336" s="182"/>
      <c r="I336" s="182"/>
      <c r="J336" s="182"/>
      <c r="K336" s="182"/>
      <c r="L336" s="182"/>
      <c r="M336" s="182"/>
      <c r="N336" s="182"/>
      <c r="O336" s="45"/>
      <c r="P336" s="757" t="s">
        <v>1056</v>
      </c>
      <c r="Q336" s="757"/>
      <c r="R336" s="757"/>
      <c r="S336" s="757"/>
      <c r="T336" s="757"/>
      <c r="U336" s="757"/>
      <c r="V336" s="757"/>
      <c r="W336" s="757"/>
      <c r="X336" s="757"/>
      <c r="Y336" s="757"/>
      <c r="Z336" s="757"/>
      <c r="AA336" s="757"/>
      <c r="AB336" s="757"/>
      <c r="AC336" s="757"/>
      <c r="AD336" s="757"/>
      <c r="AE336" s="757"/>
      <c r="AF336" s="757"/>
      <c r="AG336" s="757"/>
      <c r="AH336" s="757"/>
      <c r="AI336" s="757"/>
      <c r="AJ336" s="757"/>
      <c r="AK336" s="757"/>
      <c r="AL336" s="757"/>
      <c r="AM336" s="757"/>
      <c r="AN336" s="757"/>
      <c r="AO336" s="757"/>
      <c r="AP336" s="757"/>
      <c r="AQ336" s="757"/>
      <c r="AR336" s="757"/>
      <c r="AS336" s="757"/>
      <c r="AT336" s="757"/>
      <c r="AU336" s="757"/>
      <c r="AV336" s="757"/>
      <c r="AW336" s="757"/>
      <c r="AX336" s="757"/>
      <c r="AY336" s="757"/>
      <c r="AZ336" s="183"/>
      <c r="BA336" s="183"/>
      <c r="BB336" s="163"/>
      <c r="BC336" s="163"/>
      <c r="BD336" s="163"/>
      <c r="BE336" s="163"/>
      <c r="BF336" s="163"/>
      <c r="BG336" s="163"/>
      <c r="BH336" s="163"/>
      <c r="BI336" s="163"/>
      <c r="BJ336" s="163"/>
      <c r="BK336" s="163"/>
      <c r="BL336" s="163"/>
      <c r="BM336" s="163"/>
      <c r="BN336" s="163"/>
      <c r="BO336" s="163"/>
      <c r="BP336" s="163"/>
      <c r="BQ336" s="163"/>
      <c r="BR336" s="163"/>
      <c r="BS336" s="163"/>
      <c r="BT336" s="163"/>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row>
    <row r="337" spans="1:110" ht="9.9" customHeight="1">
      <c r="A337" s="121"/>
      <c r="B337" s="121"/>
      <c r="C337" s="121"/>
      <c r="D337" s="121"/>
      <c r="E337" s="121"/>
      <c r="F337" s="121"/>
      <c r="G337" s="182"/>
      <c r="H337" s="182"/>
      <c r="I337" s="182"/>
      <c r="J337" s="182"/>
      <c r="K337" s="182"/>
      <c r="L337" s="182"/>
      <c r="M337" s="45"/>
      <c r="N337" s="45"/>
      <c r="O337" s="45"/>
      <c r="P337" s="757"/>
      <c r="Q337" s="757"/>
      <c r="R337" s="757"/>
      <c r="S337" s="757"/>
      <c r="T337" s="757"/>
      <c r="U337" s="757"/>
      <c r="V337" s="757"/>
      <c r="W337" s="757"/>
      <c r="X337" s="757"/>
      <c r="Y337" s="757"/>
      <c r="Z337" s="757"/>
      <c r="AA337" s="757"/>
      <c r="AB337" s="757"/>
      <c r="AC337" s="757"/>
      <c r="AD337" s="757"/>
      <c r="AE337" s="757"/>
      <c r="AF337" s="757"/>
      <c r="AG337" s="757"/>
      <c r="AH337" s="757"/>
      <c r="AI337" s="757"/>
      <c r="AJ337" s="757"/>
      <c r="AK337" s="757"/>
      <c r="AL337" s="757"/>
      <c r="AM337" s="757"/>
      <c r="AN337" s="757"/>
      <c r="AO337" s="757"/>
      <c r="AP337" s="757"/>
      <c r="AQ337" s="757"/>
      <c r="AR337" s="757"/>
      <c r="AS337" s="757"/>
      <c r="AT337" s="757"/>
      <c r="AU337" s="757"/>
      <c r="AV337" s="757"/>
      <c r="AW337" s="757"/>
      <c r="AX337" s="757"/>
      <c r="AY337" s="757"/>
      <c r="AZ337" s="183"/>
      <c r="BA337" s="183"/>
      <c r="BB337" s="183"/>
      <c r="BC337" s="183"/>
      <c r="BD337" s="183"/>
      <c r="BE337" s="183"/>
      <c r="BF337" s="183"/>
      <c r="BG337" s="183"/>
      <c r="BH337" s="183"/>
      <c r="BI337" s="183"/>
      <c r="BJ337" s="183"/>
      <c r="BK337" s="183"/>
      <c r="BL337" s="183"/>
      <c r="BM337" s="183"/>
      <c r="BN337" s="183"/>
      <c r="BO337" s="183"/>
      <c r="BP337" s="183"/>
      <c r="BQ337" s="183"/>
      <c r="BR337" s="183"/>
      <c r="BS337" s="183"/>
      <c r="BT337" s="183"/>
      <c r="BU337" s="183"/>
      <c r="BV337" s="183"/>
      <c r="BW337" s="183"/>
      <c r="BX337" s="183"/>
      <c r="BY337" s="183"/>
      <c r="BZ337" s="183"/>
      <c r="CA337" s="183"/>
      <c r="CB337" s="183"/>
      <c r="CC337" s="183"/>
      <c r="CD337" s="183"/>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row>
    <row r="338" spans="1:110" ht="9.9" customHeight="1">
      <c r="A338" s="121"/>
      <c r="B338" s="121"/>
      <c r="C338" s="121"/>
      <c r="D338" s="121"/>
      <c r="E338" s="121"/>
      <c r="F338" s="121"/>
      <c r="G338" s="121"/>
      <c r="H338" s="121"/>
      <c r="I338" s="121"/>
      <c r="J338" s="121"/>
      <c r="K338" s="121"/>
      <c r="L338" s="121"/>
      <c r="M338" s="45"/>
      <c r="N338" s="45"/>
      <c r="O338" s="45"/>
      <c r="P338" s="757"/>
      <c r="Q338" s="757"/>
      <c r="R338" s="757"/>
      <c r="S338" s="757"/>
      <c r="T338" s="757"/>
      <c r="U338" s="757"/>
      <c r="V338" s="757"/>
      <c r="W338" s="757"/>
      <c r="X338" s="757"/>
      <c r="Y338" s="757"/>
      <c r="Z338" s="757"/>
      <c r="AA338" s="757"/>
      <c r="AB338" s="757"/>
      <c r="AC338" s="757"/>
      <c r="AD338" s="757"/>
      <c r="AE338" s="757"/>
      <c r="AF338" s="757"/>
      <c r="AG338" s="757"/>
      <c r="AH338" s="757"/>
      <c r="AI338" s="757"/>
      <c r="AJ338" s="757"/>
      <c r="AK338" s="757"/>
      <c r="AL338" s="757"/>
      <c r="AM338" s="757"/>
      <c r="AN338" s="757"/>
      <c r="AO338" s="757"/>
      <c r="AP338" s="757"/>
      <c r="AQ338" s="757"/>
      <c r="AR338" s="757"/>
      <c r="AS338" s="757"/>
      <c r="AT338" s="757"/>
      <c r="AU338" s="757"/>
      <c r="AV338" s="757"/>
      <c r="AW338" s="757"/>
      <c r="AX338" s="757"/>
      <c r="AY338" s="757"/>
      <c r="AZ338" s="183"/>
      <c r="BA338" s="183"/>
      <c r="BB338" s="183"/>
      <c r="BC338" s="183"/>
      <c r="BD338" s="183"/>
      <c r="BE338" s="183"/>
      <c r="BF338" s="183"/>
      <c r="BG338" s="183"/>
      <c r="BH338" s="183"/>
      <c r="BI338" s="183"/>
      <c r="BJ338" s="183"/>
      <c r="BK338" s="183"/>
      <c r="BL338" s="183"/>
      <c r="BM338" s="183"/>
      <c r="BN338" s="183"/>
      <c r="BO338" s="183"/>
      <c r="BP338" s="183"/>
      <c r="BQ338" s="183"/>
      <c r="BR338" s="183"/>
      <c r="BS338" s="183"/>
      <c r="BT338" s="183"/>
      <c r="BU338" s="183"/>
      <c r="BV338" s="183"/>
      <c r="BW338" s="183"/>
      <c r="BX338" s="183"/>
      <c r="BY338" s="183"/>
      <c r="BZ338" s="183"/>
      <c r="CA338" s="183"/>
      <c r="CB338" s="183"/>
      <c r="CC338" s="183"/>
      <c r="CD338" s="183"/>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row>
    <row r="339" spans="1:110" ht="9.9" customHeight="1">
      <c r="A339" s="121"/>
      <c r="B339" s="121" t="s">
        <v>1055</v>
      </c>
      <c r="C339" s="184"/>
      <c r="D339" s="184"/>
      <c r="E339" s="184"/>
      <c r="F339" s="184"/>
      <c r="G339" s="184"/>
      <c r="H339" s="184"/>
      <c r="I339" s="184"/>
      <c r="J339" s="184"/>
      <c r="K339" s="184"/>
      <c r="L339" s="121"/>
      <c r="M339" s="45"/>
      <c r="N339" s="45"/>
      <c r="O339" s="45"/>
      <c r="P339" s="757"/>
      <c r="Q339" s="757"/>
      <c r="R339" s="757"/>
      <c r="S339" s="757"/>
      <c r="T339" s="757"/>
      <c r="U339" s="757"/>
      <c r="V339" s="757"/>
      <c r="W339" s="757"/>
      <c r="X339" s="757"/>
      <c r="Y339" s="757"/>
      <c r="Z339" s="757"/>
      <c r="AA339" s="757"/>
      <c r="AB339" s="757"/>
      <c r="AC339" s="757"/>
      <c r="AD339" s="757"/>
      <c r="AE339" s="757"/>
      <c r="AF339" s="757"/>
      <c r="AG339" s="757"/>
      <c r="AH339" s="757"/>
      <c r="AI339" s="757"/>
      <c r="AJ339" s="757"/>
      <c r="AK339" s="757"/>
      <c r="AL339" s="757"/>
      <c r="AM339" s="757"/>
      <c r="AN339" s="757"/>
      <c r="AO339" s="757"/>
      <c r="AP339" s="757"/>
      <c r="AQ339" s="757"/>
      <c r="AR339" s="757"/>
      <c r="AS339" s="757"/>
      <c r="AT339" s="757"/>
      <c r="AU339" s="757"/>
      <c r="AV339" s="757"/>
      <c r="AW339" s="757"/>
      <c r="AX339" s="757"/>
      <c r="AY339" s="757"/>
      <c r="AZ339" s="183"/>
      <c r="BA339" s="183"/>
      <c r="BB339" s="183"/>
      <c r="BC339" s="183"/>
      <c r="BD339" s="183"/>
      <c r="BE339" s="183"/>
      <c r="BF339" s="183"/>
      <c r="BG339" s="183"/>
      <c r="BH339" s="183"/>
      <c r="BI339" s="183"/>
      <c r="BJ339" s="183"/>
      <c r="BK339" s="183"/>
      <c r="BL339" s="183"/>
      <c r="BM339" s="183"/>
      <c r="BN339" s="183"/>
      <c r="BO339" s="183"/>
      <c r="BP339" s="183"/>
      <c r="BQ339" s="183"/>
      <c r="BR339" s="183"/>
      <c r="BS339" s="183"/>
      <c r="BT339" s="183"/>
      <c r="BU339" s="183"/>
      <c r="BV339" s="183"/>
      <c r="BW339" s="183"/>
      <c r="BX339" s="183"/>
      <c r="BY339" s="183"/>
      <c r="BZ339" s="183"/>
      <c r="CA339" s="183"/>
      <c r="CB339" s="183"/>
      <c r="CC339" s="183"/>
      <c r="CD339" s="183"/>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row>
    <row r="340" spans="1:110" ht="9.9" customHeight="1">
      <c r="A340" s="121"/>
      <c r="B340" s="121"/>
      <c r="C340" s="184"/>
      <c r="D340" s="184"/>
      <c r="E340" s="184"/>
      <c r="F340" s="184"/>
      <c r="G340" s="184"/>
      <c r="H340" s="184"/>
      <c r="I340" s="184"/>
      <c r="J340" s="184"/>
      <c r="K340" s="184"/>
      <c r="L340" s="121"/>
      <c r="M340" s="45"/>
      <c r="N340" s="45"/>
      <c r="O340" s="45"/>
      <c r="P340" s="757"/>
      <c r="Q340" s="757"/>
      <c r="R340" s="757"/>
      <c r="S340" s="757"/>
      <c r="T340" s="757"/>
      <c r="U340" s="757"/>
      <c r="V340" s="757"/>
      <c r="W340" s="757"/>
      <c r="X340" s="757"/>
      <c r="Y340" s="757"/>
      <c r="Z340" s="757"/>
      <c r="AA340" s="757"/>
      <c r="AB340" s="757"/>
      <c r="AC340" s="757"/>
      <c r="AD340" s="757"/>
      <c r="AE340" s="757"/>
      <c r="AF340" s="757"/>
      <c r="AG340" s="757"/>
      <c r="AH340" s="757"/>
      <c r="AI340" s="757"/>
      <c r="AJ340" s="757"/>
      <c r="AK340" s="757"/>
      <c r="AL340" s="757"/>
      <c r="AM340" s="757"/>
      <c r="AN340" s="757"/>
      <c r="AO340" s="757"/>
      <c r="AP340" s="757"/>
      <c r="AQ340" s="757"/>
      <c r="AR340" s="757"/>
      <c r="AS340" s="757"/>
      <c r="AT340" s="757"/>
      <c r="AU340" s="757"/>
      <c r="AV340" s="757"/>
      <c r="AW340" s="757"/>
      <c r="AX340" s="757"/>
      <c r="AY340" s="757"/>
      <c r="AZ340" s="183"/>
      <c r="BA340" s="183"/>
      <c r="BB340" s="183"/>
      <c r="BC340" s="183"/>
      <c r="BD340" s="183"/>
      <c r="BE340" s="183"/>
      <c r="BF340" s="183"/>
      <c r="BG340" s="183"/>
      <c r="BH340" s="183"/>
      <c r="BI340" s="183"/>
      <c r="BJ340" s="183"/>
      <c r="BK340" s="183"/>
      <c r="BL340" s="183"/>
      <c r="BM340" s="183"/>
      <c r="BN340" s="183"/>
      <c r="BO340" s="183"/>
      <c r="BP340" s="183"/>
      <c r="BQ340" s="183"/>
      <c r="BR340" s="183"/>
      <c r="BS340" s="183"/>
      <c r="BT340" s="183"/>
      <c r="BU340" s="183"/>
      <c r="BV340" s="183"/>
      <c r="BW340" s="183"/>
      <c r="BX340" s="183"/>
      <c r="BY340" s="183"/>
      <c r="BZ340" s="183"/>
      <c r="CA340" s="183"/>
      <c r="CB340" s="183"/>
      <c r="CC340" s="183"/>
      <c r="CD340" s="183"/>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row>
    <row r="341" spans="1:110" ht="9.9" customHeight="1">
      <c r="A341" s="121"/>
      <c r="B341" s="121"/>
      <c r="C341" s="182"/>
      <c r="D341" s="182"/>
      <c r="E341" s="182"/>
      <c r="F341" s="182"/>
      <c r="G341" s="182"/>
      <c r="H341" s="182"/>
      <c r="I341" s="182"/>
      <c r="J341" s="121"/>
      <c r="K341" s="121"/>
      <c r="L341" s="121"/>
      <c r="M341" s="121"/>
      <c r="N341" s="121"/>
      <c r="O341" s="121"/>
      <c r="P341" s="121"/>
      <c r="Q341" s="121"/>
      <c r="R341" s="121"/>
      <c r="S341" s="121"/>
      <c r="T341" s="121"/>
      <c r="U341" s="121"/>
      <c r="V341" s="121"/>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row>
    <row r="342" spans="1:110" ht="9.9" customHeight="1">
      <c r="A342" s="121"/>
      <c r="B342" s="121"/>
      <c r="C342" s="182"/>
      <c r="D342" s="182"/>
      <c r="E342" s="182"/>
      <c r="F342" s="182"/>
      <c r="G342" s="182"/>
      <c r="H342" s="182"/>
      <c r="I342" s="182"/>
      <c r="J342" s="121"/>
      <c r="K342" s="121"/>
      <c r="L342" s="121"/>
      <c r="M342" s="121"/>
      <c r="N342" s="121"/>
      <c r="O342" s="121"/>
      <c r="P342" s="121"/>
      <c r="Q342" s="121"/>
      <c r="R342" s="121"/>
      <c r="S342" s="121"/>
      <c r="T342" s="121"/>
      <c r="U342" s="121"/>
      <c r="V342" s="121"/>
      <c r="W342" s="183"/>
      <c r="X342" s="183"/>
      <c r="Y342" s="183"/>
      <c r="Z342" s="183"/>
      <c r="AA342" s="183"/>
      <c r="AB342" s="183"/>
      <c r="AC342" s="183"/>
      <c r="AD342" s="183"/>
      <c r="AE342" s="183"/>
      <c r="AF342" s="183"/>
      <c r="AG342" s="183"/>
      <c r="AH342" s="183"/>
      <c r="AI342" s="183"/>
      <c r="AJ342" s="183"/>
      <c r="AK342" s="183"/>
      <c r="AL342" s="183"/>
      <c r="AM342" s="183"/>
      <c r="AN342" s="183"/>
      <c r="AO342" s="183"/>
      <c r="AP342" s="183"/>
      <c r="AQ342" s="183"/>
      <c r="AR342" s="183"/>
      <c r="AS342" s="183"/>
      <c r="AT342" s="183"/>
      <c r="AU342" s="183"/>
      <c r="AV342" s="183"/>
      <c r="AW342" s="183"/>
      <c r="AX342" s="183"/>
      <c r="AY342" s="183"/>
      <c r="AZ342" s="183"/>
      <c r="BA342" s="183"/>
      <c r="BB342" s="183"/>
      <c r="BC342" s="183"/>
      <c r="BD342" s="183"/>
      <c r="BE342" s="183"/>
      <c r="BF342" s="183"/>
      <c r="BG342" s="183"/>
      <c r="BH342" s="183"/>
      <c r="BI342" s="183"/>
      <c r="BJ342" s="183"/>
      <c r="BK342" s="183"/>
      <c r="BL342" s="183"/>
      <c r="BM342" s="183"/>
      <c r="BN342" s="183"/>
      <c r="BO342" s="183"/>
      <c r="BP342" s="183"/>
      <c r="BQ342" s="183"/>
      <c r="BR342" s="183"/>
      <c r="BS342" s="183"/>
      <c r="BT342" s="183"/>
      <c r="BU342" s="183"/>
      <c r="BV342" s="183"/>
      <c r="BW342" s="183"/>
      <c r="BX342" s="183"/>
      <c r="BY342" s="183"/>
      <c r="BZ342" s="183"/>
      <c r="CA342" s="183"/>
      <c r="CB342" s="183"/>
      <c r="CC342" s="183"/>
      <c r="CD342" s="183"/>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row>
    <row r="343" spans="1:110" ht="9.9" customHeight="1">
      <c r="A343" s="1"/>
      <c r="B343" s="1"/>
      <c r="C343" s="5"/>
      <c r="D343" s="5"/>
      <c r="E343" s="5"/>
      <c r="F343" s="5"/>
      <c r="G343" s="5"/>
      <c r="H343" s="5"/>
      <c r="I343" s="5"/>
      <c r="J343" s="1"/>
      <c r="K343" s="1"/>
      <c r="L343" s="1"/>
      <c r="N343" s="1"/>
      <c r="O343" s="1"/>
      <c r="P343" s="1"/>
      <c r="Q343" s="1"/>
      <c r="R343" s="1"/>
      <c r="S343" s="1"/>
      <c r="T343" s="1"/>
      <c r="U343" s="1"/>
      <c r="V343" s="1"/>
      <c r="X343" s="1"/>
      <c r="Y343" s="1"/>
      <c r="Z343" s="1"/>
      <c r="AA343" s="1"/>
      <c r="AB343" s="1"/>
      <c r="AC343" s="1"/>
      <c r="AD343" s="1"/>
      <c r="AE343" s="1"/>
      <c r="AF343" s="1"/>
      <c r="AH343" s="1"/>
      <c r="AI343" s="1"/>
      <c r="AJ343" s="1"/>
      <c r="AK343" s="1"/>
      <c r="AL343" s="1"/>
      <c r="AM343" s="1"/>
      <c r="AN343" s="1"/>
      <c r="AO343" s="1"/>
      <c r="AP343" s="1"/>
      <c r="AR343" s="1"/>
      <c r="AS343" s="1"/>
      <c r="AT343" s="1"/>
      <c r="AU343" s="1"/>
      <c r="AV343" s="1"/>
      <c r="AW343" s="1"/>
      <c r="AX343" s="1"/>
      <c r="AY343" s="1"/>
      <c r="AZ343" s="1"/>
      <c r="BB343" s="1"/>
      <c r="BC343" s="1"/>
      <c r="BD343" s="1"/>
      <c r="BE343" s="1"/>
      <c r="BF343" s="1"/>
      <c r="BG343" s="1"/>
      <c r="BH343" s="1"/>
      <c r="BI343" s="1"/>
      <c r="BJ343" s="1"/>
      <c r="BM343"/>
    </row>
    <row r="344" spans="1:110" ht="9.9" customHeight="1">
      <c r="A344" s="1"/>
      <c r="B344" s="1"/>
      <c r="C344" s="5"/>
      <c r="D344" s="5"/>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c r="AM344" s="164"/>
      <c r="AN344" s="164"/>
      <c r="AO344" s="164"/>
      <c r="AP344" s="164"/>
      <c r="AQ344" s="164"/>
      <c r="AR344" s="164"/>
      <c r="AS344" s="164"/>
      <c r="AT344" s="164"/>
      <c r="AU344" s="164"/>
      <c r="AV344" s="164"/>
      <c r="AW344" s="164"/>
      <c r="AX344" s="164"/>
      <c r="AY344" s="164"/>
      <c r="AZ344" s="164"/>
      <c r="BA344" s="164"/>
      <c r="BB344" s="164"/>
      <c r="BC344" s="164"/>
      <c r="BD344" s="164"/>
      <c r="BE344" s="164"/>
      <c r="BF344" s="164"/>
      <c r="BG344" s="164"/>
      <c r="BH344" s="1"/>
      <c r="BI344" s="1"/>
      <c r="BJ344" s="1"/>
      <c r="BM344"/>
    </row>
    <row r="345" spans="1:110" ht="9.9" customHeight="1">
      <c r="A345" s="1"/>
      <c r="B345" s="1"/>
      <c r="C345" s="5"/>
      <c r="D345" s="5"/>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c r="AV345" s="164"/>
      <c r="AW345" s="164"/>
      <c r="AX345" s="164"/>
      <c r="AY345" s="164"/>
      <c r="AZ345" s="164"/>
      <c r="BA345" s="164"/>
      <c r="BB345" s="164"/>
      <c r="BC345" s="164"/>
      <c r="BD345" s="164"/>
      <c r="BE345" s="164"/>
      <c r="BF345" s="164"/>
      <c r="BG345" s="164"/>
      <c r="BH345" s="1"/>
      <c r="BI345" s="1"/>
      <c r="BJ345" s="1"/>
      <c r="BM345"/>
    </row>
    <row r="346" spans="1:110" ht="9.9" customHeight="1">
      <c r="A346" s="1"/>
      <c r="B346" s="1"/>
      <c r="C346" s="5"/>
      <c r="D346" s="5"/>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c r="AN346" s="164"/>
      <c r="AO346" s="164"/>
      <c r="AP346" s="164"/>
      <c r="AQ346" s="164"/>
      <c r="AR346" s="164"/>
      <c r="AS346" s="164"/>
      <c r="AT346" s="164"/>
      <c r="AU346" s="164"/>
      <c r="AV346" s="164"/>
      <c r="AW346" s="164"/>
      <c r="AX346" s="164"/>
      <c r="AY346" s="164"/>
      <c r="AZ346" s="164"/>
      <c r="BA346" s="164"/>
      <c r="BB346" s="164"/>
      <c r="BC346" s="164"/>
      <c r="BD346" s="164"/>
      <c r="BE346" s="164"/>
      <c r="BF346" s="164"/>
      <c r="BG346" s="164"/>
      <c r="BH346" s="1"/>
      <c r="BI346" s="1"/>
      <c r="BJ346" s="1"/>
      <c r="BM346"/>
    </row>
    <row r="347" spans="1:110" ht="9.9" customHeight="1">
      <c r="A347" s="1"/>
      <c r="B347" s="1"/>
      <c r="C347" s="5"/>
      <c r="D347" s="5"/>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c r="AN347" s="164"/>
      <c r="AO347" s="164"/>
      <c r="AP347" s="164"/>
      <c r="AQ347" s="164"/>
      <c r="AR347" s="164"/>
      <c r="AS347" s="164"/>
      <c r="AT347" s="164"/>
      <c r="AU347" s="164"/>
      <c r="AV347" s="164"/>
      <c r="AW347" s="164"/>
      <c r="AX347" s="164"/>
      <c r="AY347" s="164"/>
      <c r="AZ347" s="164"/>
      <c r="BA347" s="164"/>
      <c r="BB347" s="164"/>
      <c r="BC347" s="164"/>
      <c r="BD347" s="164"/>
      <c r="BE347" s="164"/>
      <c r="BF347" s="164"/>
      <c r="BG347" s="164"/>
      <c r="BH347" s="1"/>
      <c r="BI347" s="1"/>
      <c r="BJ347" s="1"/>
      <c r="BM347"/>
    </row>
    <row r="348" spans="1:110" ht="9.9" customHeight="1">
      <c r="A348" s="1"/>
      <c r="B348" s="1"/>
      <c r="C348" s="5"/>
      <c r="D348" s="5"/>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4"/>
      <c r="AY348" s="164"/>
      <c r="AZ348" s="164"/>
      <c r="BA348" s="164"/>
      <c r="BB348" s="164"/>
      <c r="BC348" s="164"/>
      <c r="BD348" s="164"/>
      <c r="BE348" s="164"/>
      <c r="BF348" s="164"/>
      <c r="BG348" s="164"/>
      <c r="BH348" s="1"/>
      <c r="BI348" s="1"/>
      <c r="BJ348" s="1"/>
      <c r="BM348"/>
    </row>
    <row r="349" spans="1:110" ht="9.9" customHeight="1">
      <c r="A349" s="1"/>
      <c r="B349" s="1"/>
      <c r="C349" s="5"/>
      <c r="D349" s="5"/>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c r="AN349" s="164"/>
      <c r="AO349" s="164"/>
      <c r="AP349" s="164"/>
      <c r="AQ349" s="164"/>
      <c r="AR349" s="164"/>
      <c r="AS349" s="164"/>
      <c r="AT349" s="164"/>
      <c r="AU349" s="164"/>
      <c r="AV349" s="164"/>
      <c r="AW349" s="164"/>
      <c r="AX349" s="164"/>
      <c r="AY349" s="164"/>
      <c r="AZ349" s="164"/>
      <c r="BA349" s="164"/>
      <c r="BB349" s="164"/>
      <c r="BC349" s="164"/>
      <c r="BD349" s="164"/>
      <c r="BE349" s="164"/>
      <c r="BF349" s="164"/>
      <c r="BG349" s="164"/>
      <c r="BH349" s="1"/>
      <c r="BI349" s="1"/>
      <c r="BJ349" s="1"/>
      <c r="BM349"/>
    </row>
    <row r="350" spans="1:110" ht="9.9" customHeight="1">
      <c r="A350" s="1"/>
      <c r="B350" s="1"/>
      <c r="C350" s="5"/>
      <c r="D350" s="5"/>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4"/>
      <c r="AY350" s="164"/>
      <c r="AZ350" s="164"/>
      <c r="BA350" s="164"/>
      <c r="BB350" s="164"/>
      <c r="BC350" s="164"/>
      <c r="BD350" s="164"/>
      <c r="BE350" s="164"/>
      <c r="BF350" s="164"/>
      <c r="BG350" s="164"/>
      <c r="BH350" s="1"/>
      <c r="BI350" s="1"/>
      <c r="BJ350" s="1"/>
      <c r="BM350"/>
    </row>
    <row r="351" spans="1:110" ht="9.9" customHeight="1">
      <c r="A351" s="1"/>
      <c r="B351" s="1"/>
      <c r="C351" s="5"/>
      <c r="D351" s="5"/>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c r="AM351" s="164"/>
      <c r="AN351" s="164"/>
      <c r="AO351" s="164"/>
      <c r="AP351" s="164"/>
      <c r="AQ351" s="164"/>
      <c r="AR351" s="164"/>
      <c r="AS351" s="164"/>
      <c r="AT351" s="164"/>
      <c r="AU351" s="164"/>
      <c r="AV351" s="164"/>
      <c r="AW351" s="164"/>
      <c r="AX351" s="164"/>
      <c r="AY351" s="164"/>
      <c r="AZ351" s="164"/>
      <c r="BA351" s="164"/>
      <c r="BB351" s="164"/>
      <c r="BC351" s="164"/>
      <c r="BD351" s="164"/>
      <c r="BE351" s="164"/>
      <c r="BF351" s="164"/>
      <c r="BG351" s="164"/>
      <c r="BH351" s="1"/>
      <c r="BI351" s="1"/>
      <c r="BJ351" s="1"/>
      <c r="BM351"/>
    </row>
    <row r="352" spans="1:110" ht="9.9" customHeight="1">
      <c r="A352" s="1"/>
      <c r="B352" s="1"/>
      <c r="C352" s="5"/>
      <c r="D352" s="5"/>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c r="AM352" s="164"/>
      <c r="AN352" s="164"/>
      <c r="AO352" s="164"/>
      <c r="AP352" s="164"/>
      <c r="AQ352" s="164"/>
      <c r="AR352" s="164"/>
      <c r="AS352" s="164"/>
      <c r="AT352" s="164"/>
      <c r="AU352" s="164"/>
      <c r="AV352" s="164"/>
      <c r="AW352" s="164"/>
      <c r="AX352" s="164"/>
      <c r="AY352" s="164"/>
      <c r="AZ352" s="164"/>
      <c r="BA352" s="164"/>
      <c r="BB352" s="164"/>
      <c r="BC352" s="164"/>
      <c r="BD352" s="164"/>
      <c r="BE352" s="164"/>
      <c r="BF352" s="164"/>
      <c r="BG352" s="164"/>
      <c r="BH352" s="1"/>
      <c r="BI352" s="1"/>
      <c r="BJ352" s="1"/>
      <c r="BM352"/>
    </row>
    <row r="353" spans="1:98" ht="20.25" customHeight="1">
      <c r="A353" s="1"/>
      <c r="B353" s="1"/>
      <c r="C353" s="5"/>
      <c r="D353" s="5"/>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c r="AR353" s="164"/>
      <c r="AS353" s="164"/>
      <c r="AT353" s="164"/>
      <c r="AU353" s="164"/>
      <c r="AV353" s="164"/>
      <c r="AW353" s="164"/>
      <c r="AX353" s="164"/>
      <c r="AY353" s="164"/>
      <c r="AZ353" s="164"/>
      <c r="BA353" s="164"/>
      <c r="BB353" s="164"/>
      <c r="BC353" s="164"/>
      <c r="BD353" s="164"/>
      <c r="BE353" s="164"/>
      <c r="BF353" s="164"/>
      <c r="BG353" s="164"/>
      <c r="BH353" s="1"/>
      <c r="BI353" s="1"/>
      <c r="BJ353" s="1"/>
      <c r="BM353"/>
    </row>
    <row r="354" spans="1:98" ht="6.75" customHeight="1">
      <c r="A354" s="8"/>
      <c r="B354" s="8"/>
      <c r="C354" s="165"/>
      <c r="D354" s="165"/>
      <c r="E354" s="165"/>
      <c r="F354" s="165"/>
      <c r="G354" s="165"/>
      <c r="H354" s="169"/>
      <c r="I354" s="169"/>
      <c r="J354" s="762" t="s">
        <v>1172</v>
      </c>
      <c r="K354" s="762"/>
      <c r="L354" s="762"/>
      <c r="M354" s="762"/>
      <c r="N354" s="762"/>
      <c r="O354" s="762"/>
      <c r="P354" s="762"/>
      <c r="Q354" s="762"/>
      <c r="R354" s="762"/>
      <c r="S354" s="762"/>
      <c r="T354" s="762"/>
      <c r="U354" s="762"/>
      <c r="V354" s="762"/>
      <c r="W354" s="762"/>
      <c r="X354" s="762"/>
      <c r="Y354" s="762"/>
      <c r="Z354" s="762"/>
      <c r="AA354" s="762"/>
      <c r="AB354" s="762"/>
      <c r="AC354" s="762"/>
      <c r="AD354" s="762"/>
      <c r="AE354" s="762"/>
      <c r="AF354" s="762"/>
      <c r="AG354" s="762"/>
      <c r="AH354" s="762"/>
      <c r="AI354" s="762"/>
      <c r="AJ354" s="762"/>
      <c r="AK354" s="762"/>
      <c r="AL354" s="762"/>
      <c r="AM354" s="762"/>
      <c r="AN354" s="762"/>
      <c r="AO354" s="762"/>
      <c r="AP354" s="762"/>
      <c r="AQ354" s="762"/>
      <c r="AR354" s="762"/>
      <c r="AS354" s="762"/>
      <c r="AT354" s="762"/>
      <c r="AU354" s="762"/>
      <c r="AV354" s="762"/>
      <c r="AW354" s="762"/>
      <c r="AX354" s="762"/>
      <c r="AY354" s="762"/>
      <c r="AZ354" s="762"/>
      <c r="BA354" s="762"/>
      <c r="BB354" s="762"/>
      <c r="BC354" s="762"/>
      <c r="BD354" s="762"/>
      <c r="BE354" s="762"/>
      <c r="BF354" s="762"/>
      <c r="BG354" s="762"/>
      <c r="BH354" s="762"/>
      <c r="BI354" s="762"/>
      <c r="BJ354" s="762"/>
      <c r="BK354" s="171"/>
      <c r="BL354" s="171"/>
      <c r="BM354" s="171"/>
      <c r="BN354" s="171"/>
      <c r="BO354" s="171"/>
      <c r="BP354" s="171"/>
      <c r="BQ354" s="171"/>
      <c r="BR354" s="171"/>
      <c r="BS354" s="171"/>
      <c r="BT354" s="171"/>
      <c r="BU354" s="171"/>
      <c r="BV354" s="171"/>
      <c r="BW354" s="171"/>
      <c r="BX354" s="171"/>
      <c r="BY354" s="171"/>
      <c r="BZ354" s="171"/>
      <c r="CA354" s="171"/>
      <c r="CB354" s="171"/>
      <c r="CC354" s="171"/>
      <c r="CD354" s="171"/>
      <c r="CE354" s="171"/>
      <c r="CF354" s="171"/>
      <c r="CG354" s="171"/>
      <c r="CH354" s="171"/>
      <c r="CI354" s="171"/>
      <c r="CJ354" s="171"/>
      <c r="CK354" s="171"/>
      <c r="CL354" s="171"/>
      <c r="CM354" s="171"/>
      <c r="CN354" s="171"/>
      <c r="CO354" s="171"/>
      <c r="CP354" s="171"/>
      <c r="CQ354" s="171"/>
      <c r="CR354" s="171"/>
      <c r="CS354" s="171"/>
      <c r="CT354" s="171"/>
    </row>
    <row r="355" spans="1:98" ht="6.75" customHeight="1">
      <c r="A355" s="8"/>
      <c r="B355" s="8"/>
      <c r="C355" s="170"/>
      <c r="D355" s="170"/>
      <c r="E355" s="161"/>
      <c r="F355" s="161"/>
      <c r="G355" s="170"/>
      <c r="I355" s="171"/>
      <c r="J355" s="762"/>
      <c r="K355" s="762"/>
      <c r="L355" s="762"/>
      <c r="M355" s="762"/>
      <c r="N355" s="762"/>
      <c r="O355" s="762"/>
      <c r="P355" s="762"/>
      <c r="Q355" s="762"/>
      <c r="R355" s="762"/>
      <c r="S355" s="762"/>
      <c r="T355" s="762"/>
      <c r="U355" s="762"/>
      <c r="V355" s="762"/>
      <c r="W355" s="762"/>
      <c r="X355" s="762"/>
      <c r="Y355" s="762"/>
      <c r="Z355" s="762"/>
      <c r="AA355" s="762"/>
      <c r="AB355" s="762"/>
      <c r="AC355" s="762"/>
      <c r="AD355" s="762"/>
      <c r="AE355" s="762"/>
      <c r="AF355" s="762"/>
      <c r="AG355" s="762"/>
      <c r="AH355" s="762"/>
      <c r="AI355" s="762"/>
      <c r="AJ355" s="762"/>
      <c r="AK355" s="762"/>
      <c r="AL355" s="762"/>
      <c r="AM355" s="762"/>
      <c r="AN355" s="762"/>
      <c r="AO355" s="762"/>
      <c r="AP355" s="762"/>
      <c r="AQ355" s="762"/>
      <c r="AR355" s="762"/>
      <c r="AS355" s="762"/>
      <c r="AT355" s="762"/>
      <c r="AU355" s="762"/>
      <c r="AV355" s="762"/>
      <c r="AW355" s="762"/>
      <c r="AX355" s="762"/>
      <c r="AY355" s="762"/>
      <c r="AZ355" s="762"/>
      <c r="BA355" s="762"/>
      <c r="BB355" s="762"/>
      <c r="BC355" s="762"/>
      <c r="BD355" s="762"/>
      <c r="BE355" s="762"/>
      <c r="BF355" s="762"/>
      <c r="BG355" s="762"/>
      <c r="BH355" s="762"/>
      <c r="BI355" s="762"/>
      <c r="BJ355" s="762"/>
      <c r="BK355" s="171"/>
      <c r="BL355" s="171"/>
      <c r="BM355" s="171"/>
      <c r="BN355" s="171"/>
      <c r="BO355" s="171"/>
      <c r="BP355" s="171"/>
      <c r="BQ355" s="171"/>
      <c r="BR355" s="171"/>
      <c r="BS355" s="171"/>
      <c r="BT355" s="171"/>
      <c r="BU355" s="171"/>
      <c r="BV355" s="171"/>
      <c r="BW355" s="171"/>
      <c r="BX355" s="171"/>
      <c r="BY355" s="171"/>
      <c r="BZ355" s="171"/>
      <c r="CA355" s="171"/>
      <c r="CB355" s="171"/>
      <c r="CC355" s="171"/>
      <c r="CD355" s="171"/>
      <c r="CE355" s="171"/>
      <c r="CF355" s="171"/>
      <c r="CG355" s="171"/>
      <c r="CH355" s="171"/>
      <c r="CI355" s="171"/>
      <c r="CJ355" s="171"/>
      <c r="CK355" s="171"/>
      <c r="CL355" s="171"/>
      <c r="CM355" s="171"/>
      <c r="CN355" s="171"/>
      <c r="CO355" s="171"/>
      <c r="CP355" s="171"/>
      <c r="CQ355" s="171"/>
      <c r="CR355" s="171"/>
      <c r="CS355" s="171"/>
      <c r="CT355" s="171"/>
    </row>
    <row r="356" spans="1:98" ht="6.75" customHeight="1">
      <c r="A356" s="8"/>
      <c r="B356" s="8"/>
      <c r="C356" s="170"/>
      <c r="D356" s="170"/>
      <c r="E356" s="161"/>
      <c r="F356" s="161"/>
      <c r="G356" s="170"/>
      <c r="H356" s="171"/>
      <c r="I356" s="171"/>
      <c r="J356" s="762"/>
      <c r="K356" s="762"/>
      <c r="L356" s="762"/>
      <c r="M356" s="762"/>
      <c r="N356" s="762"/>
      <c r="O356" s="762"/>
      <c r="P356" s="762"/>
      <c r="Q356" s="762"/>
      <c r="R356" s="762"/>
      <c r="S356" s="762"/>
      <c r="T356" s="762"/>
      <c r="U356" s="762"/>
      <c r="V356" s="762"/>
      <c r="W356" s="762"/>
      <c r="X356" s="762"/>
      <c r="Y356" s="762"/>
      <c r="Z356" s="762"/>
      <c r="AA356" s="762"/>
      <c r="AB356" s="762"/>
      <c r="AC356" s="762"/>
      <c r="AD356" s="762"/>
      <c r="AE356" s="762"/>
      <c r="AF356" s="762"/>
      <c r="AG356" s="762"/>
      <c r="AH356" s="762"/>
      <c r="AI356" s="762"/>
      <c r="AJ356" s="762"/>
      <c r="AK356" s="762"/>
      <c r="AL356" s="762"/>
      <c r="AM356" s="762"/>
      <c r="AN356" s="762"/>
      <c r="AO356" s="762"/>
      <c r="AP356" s="762"/>
      <c r="AQ356" s="762"/>
      <c r="AR356" s="762"/>
      <c r="AS356" s="762"/>
      <c r="AT356" s="762"/>
      <c r="AU356" s="762"/>
      <c r="AV356" s="762"/>
      <c r="AW356" s="762"/>
      <c r="AX356" s="762"/>
      <c r="AY356" s="762"/>
      <c r="AZ356" s="762"/>
      <c r="BA356" s="762"/>
      <c r="BB356" s="762"/>
      <c r="BC356" s="762"/>
      <c r="BD356" s="762"/>
      <c r="BE356" s="762"/>
      <c r="BF356" s="762"/>
      <c r="BG356" s="762"/>
      <c r="BH356" s="762"/>
      <c r="BI356" s="762"/>
      <c r="BJ356" s="762"/>
      <c r="BK356" s="171"/>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c r="CG356" s="171"/>
      <c r="CH356" s="171"/>
      <c r="CI356" s="171"/>
      <c r="CJ356" s="171"/>
      <c r="CK356" s="171"/>
      <c r="CL356" s="171"/>
      <c r="CM356" s="171"/>
      <c r="CN356" s="171"/>
      <c r="CO356" s="171"/>
      <c r="CP356" s="171"/>
      <c r="CQ356" s="171"/>
      <c r="CR356" s="171"/>
      <c r="CS356" s="171"/>
      <c r="CT356" s="171"/>
    </row>
    <row r="357" spans="1:98" ht="6.75" customHeight="1">
      <c r="A357" s="8"/>
      <c r="B357" s="8"/>
      <c r="C357" s="170"/>
      <c r="D357" s="170"/>
      <c r="E357" s="161"/>
      <c r="F357" s="161"/>
      <c r="G357" s="170"/>
      <c r="H357" s="171"/>
      <c r="I357" s="171"/>
      <c r="J357" s="762"/>
      <c r="K357" s="762"/>
      <c r="L357" s="762"/>
      <c r="M357" s="762"/>
      <c r="N357" s="762"/>
      <c r="O357" s="762"/>
      <c r="P357" s="762"/>
      <c r="Q357" s="762"/>
      <c r="R357" s="762"/>
      <c r="S357" s="762"/>
      <c r="T357" s="762"/>
      <c r="U357" s="762"/>
      <c r="V357" s="762"/>
      <c r="W357" s="762"/>
      <c r="X357" s="762"/>
      <c r="Y357" s="762"/>
      <c r="Z357" s="762"/>
      <c r="AA357" s="762"/>
      <c r="AB357" s="762"/>
      <c r="AC357" s="762"/>
      <c r="AD357" s="762"/>
      <c r="AE357" s="762"/>
      <c r="AF357" s="762"/>
      <c r="AG357" s="762"/>
      <c r="AH357" s="762"/>
      <c r="AI357" s="762"/>
      <c r="AJ357" s="762"/>
      <c r="AK357" s="762"/>
      <c r="AL357" s="762"/>
      <c r="AM357" s="762"/>
      <c r="AN357" s="762"/>
      <c r="AO357" s="762"/>
      <c r="AP357" s="762"/>
      <c r="AQ357" s="762"/>
      <c r="AR357" s="762"/>
      <c r="AS357" s="762"/>
      <c r="AT357" s="762"/>
      <c r="AU357" s="762"/>
      <c r="AV357" s="762"/>
      <c r="AW357" s="762"/>
      <c r="AX357" s="762"/>
      <c r="AY357" s="762"/>
      <c r="AZ357" s="762"/>
      <c r="BA357" s="762"/>
      <c r="BB357" s="762"/>
      <c r="BC357" s="762"/>
      <c r="BD357" s="762"/>
      <c r="BE357" s="762"/>
      <c r="BF357" s="762"/>
      <c r="BG357" s="762"/>
      <c r="BH357" s="762"/>
      <c r="BI357" s="762"/>
      <c r="BJ357" s="762"/>
      <c r="BK357" s="171"/>
      <c r="BL357" s="171"/>
      <c r="BM357" s="171"/>
      <c r="BN357" s="171"/>
      <c r="BO357" s="171"/>
      <c r="BP357" s="171"/>
      <c r="BQ357" s="171"/>
      <c r="BR357" s="171"/>
      <c r="BS357" s="171"/>
      <c r="BT357" s="171"/>
      <c r="BU357" s="171"/>
      <c r="BV357" s="171"/>
      <c r="BW357" s="171"/>
      <c r="BX357" s="171"/>
      <c r="BY357" s="171"/>
      <c r="BZ357" s="171"/>
      <c r="CA357" s="171"/>
      <c r="CB357" s="171"/>
      <c r="CC357" s="171"/>
      <c r="CD357" s="171"/>
      <c r="CE357" s="171"/>
      <c r="CF357" s="171"/>
      <c r="CG357" s="171"/>
      <c r="CH357" s="171"/>
      <c r="CI357" s="171"/>
      <c r="CJ357" s="171"/>
      <c r="CK357" s="171"/>
      <c r="CL357" s="171"/>
      <c r="CM357" s="171"/>
      <c r="CN357" s="171"/>
      <c r="CO357" s="171"/>
      <c r="CP357" s="171"/>
      <c r="CQ357" s="171"/>
      <c r="CR357" s="171"/>
      <c r="CS357" s="171"/>
      <c r="CT357" s="171"/>
    </row>
    <row r="358" spans="1:98" ht="6.75" customHeight="1">
      <c r="A358" s="8"/>
      <c r="B358" s="8"/>
      <c r="C358" s="170"/>
      <c r="D358" s="170"/>
      <c r="E358" s="161"/>
      <c r="F358" s="161"/>
      <c r="G358" s="170"/>
      <c r="H358" s="171"/>
      <c r="I358" s="171"/>
      <c r="J358" s="762"/>
      <c r="K358" s="762"/>
      <c r="L358" s="762"/>
      <c r="M358" s="762"/>
      <c r="N358" s="762"/>
      <c r="O358" s="762"/>
      <c r="P358" s="762"/>
      <c r="Q358" s="762"/>
      <c r="R358" s="762"/>
      <c r="S358" s="762"/>
      <c r="T358" s="762"/>
      <c r="U358" s="762"/>
      <c r="V358" s="762"/>
      <c r="W358" s="762"/>
      <c r="X358" s="762"/>
      <c r="Y358" s="762"/>
      <c r="Z358" s="762"/>
      <c r="AA358" s="762"/>
      <c r="AB358" s="762"/>
      <c r="AC358" s="762"/>
      <c r="AD358" s="762"/>
      <c r="AE358" s="762"/>
      <c r="AF358" s="762"/>
      <c r="AG358" s="762"/>
      <c r="AH358" s="762"/>
      <c r="AI358" s="762"/>
      <c r="AJ358" s="762"/>
      <c r="AK358" s="762"/>
      <c r="AL358" s="762"/>
      <c r="AM358" s="762"/>
      <c r="AN358" s="762"/>
      <c r="AO358" s="762"/>
      <c r="AP358" s="762"/>
      <c r="AQ358" s="762"/>
      <c r="AR358" s="762"/>
      <c r="AS358" s="762"/>
      <c r="AT358" s="762"/>
      <c r="AU358" s="762"/>
      <c r="AV358" s="762"/>
      <c r="AW358" s="762"/>
      <c r="AX358" s="762"/>
      <c r="AY358" s="762"/>
      <c r="AZ358" s="762"/>
      <c r="BA358" s="762"/>
      <c r="BB358" s="762"/>
      <c r="BC358" s="762"/>
      <c r="BD358" s="762"/>
      <c r="BE358" s="762"/>
      <c r="BF358" s="762"/>
      <c r="BG358" s="762"/>
      <c r="BH358" s="762"/>
      <c r="BI358" s="762"/>
      <c r="BJ358" s="762"/>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c r="CG358" s="171"/>
      <c r="CH358" s="171"/>
      <c r="CI358" s="171"/>
      <c r="CJ358" s="171"/>
      <c r="CK358" s="171"/>
      <c r="CL358" s="171"/>
      <c r="CM358" s="171"/>
      <c r="CN358" s="171"/>
      <c r="CO358" s="171"/>
      <c r="CP358" s="171"/>
      <c r="CQ358" s="171"/>
      <c r="CR358" s="171"/>
      <c r="CS358" s="171"/>
      <c r="CT358" s="171"/>
    </row>
    <row r="359" spans="1:98" ht="7.5" customHeight="1">
      <c r="A359" s="8"/>
      <c r="B359" s="8"/>
      <c r="C359" s="170"/>
      <c r="D359" s="170"/>
      <c r="E359" s="161"/>
      <c r="F359" s="161"/>
      <c r="G359" s="170"/>
      <c r="H359" s="171"/>
      <c r="I359" s="171"/>
      <c r="J359" s="762"/>
      <c r="K359" s="762"/>
      <c r="L359" s="762"/>
      <c r="M359" s="762"/>
      <c r="N359" s="762"/>
      <c r="O359" s="762"/>
      <c r="P359" s="762"/>
      <c r="Q359" s="762"/>
      <c r="R359" s="762"/>
      <c r="S359" s="762"/>
      <c r="T359" s="762"/>
      <c r="U359" s="762"/>
      <c r="V359" s="762"/>
      <c r="W359" s="762"/>
      <c r="X359" s="762"/>
      <c r="Y359" s="762"/>
      <c r="Z359" s="762"/>
      <c r="AA359" s="762"/>
      <c r="AB359" s="762"/>
      <c r="AC359" s="762"/>
      <c r="AD359" s="762"/>
      <c r="AE359" s="762"/>
      <c r="AF359" s="762"/>
      <c r="AG359" s="762"/>
      <c r="AH359" s="762"/>
      <c r="AI359" s="762"/>
      <c r="AJ359" s="762"/>
      <c r="AK359" s="762"/>
      <c r="AL359" s="762"/>
      <c r="AM359" s="762"/>
      <c r="AN359" s="762"/>
      <c r="AO359" s="762"/>
      <c r="AP359" s="762"/>
      <c r="AQ359" s="762"/>
      <c r="AR359" s="762"/>
      <c r="AS359" s="762"/>
      <c r="AT359" s="762"/>
      <c r="AU359" s="762"/>
      <c r="AV359" s="762"/>
      <c r="AW359" s="762"/>
      <c r="AX359" s="762"/>
      <c r="AY359" s="762"/>
      <c r="AZ359" s="762"/>
      <c r="BA359" s="762"/>
      <c r="BB359" s="762"/>
      <c r="BC359" s="762"/>
      <c r="BD359" s="762"/>
      <c r="BE359" s="762"/>
      <c r="BF359" s="762"/>
      <c r="BG359" s="762"/>
      <c r="BH359" s="762"/>
      <c r="BI359" s="762"/>
      <c r="BJ359" s="762"/>
      <c r="BK359" s="171"/>
      <c r="BL359" s="171"/>
      <c r="BM359" s="171"/>
      <c r="BN359" s="171"/>
      <c r="BO359" s="171"/>
      <c r="BP359" s="171"/>
      <c r="BQ359" s="171"/>
      <c r="BR359" s="171"/>
      <c r="BS359" s="171"/>
      <c r="BT359" s="171"/>
      <c r="BU359" s="171"/>
      <c r="BV359" s="171"/>
      <c r="BW359" s="171"/>
      <c r="BX359" s="171"/>
      <c r="BY359" s="171"/>
      <c r="BZ359" s="171"/>
      <c r="CA359" s="171"/>
      <c r="CB359" s="171"/>
      <c r="CC359" s="171"/>
      <c r="CD359" s="171"/>
      <c r="CE359" s="171"/>
      <c r="CF359" s="171"/>
      <c r="CG359" s="171"/>
      <c r="CH359" s="171"/>
      <c r="CI359" s="171"/>
      <c r="CJ359" s="171"/>
      <c r="CK359" s="171"/>
      <c r="CL359" s="171"/>
      <c r="CM359" s="171"/>
      <c r="CN359" s="171"/>
      <c r="CO359" s="171"/>
      <c r="CP359" s="171"/>
      <c r="CQ359" s="171"/>
      <c r="CR359" s="171"/>
      <c r="CS359" s="171"/>
      <c r="CT359" s="171"/>
    </row>
    <row r="360" spans="1:98" ht="12" customHeight="1">
      <c r="A360" s="8"/>
      <c r="B360" s="8"/>
      <c r="C360" s="170"/>
      <c r="D360" s="170"/>
      <c r="E360" s="161"/>
      <c r="F360" s="161"/>
      <c r="G360" s="170"/>
      <c r="H360" s="172"/>
      <c r="I360" s="172"/>
      <c r="J360" s="762"/>
      <c r="K360" s="762"/>
      <c r="L360" s="762"/>
      <c r="M360" s="762"/>
      <c r="N360" s="762"/>
      <c r="O360" s="762"/>
      <c r="P360" s="762"/>
      <c r="Q360" s="762"/>
      <c r="R360" s="762"/>
      <c r="S360" s="762"/>
      <c r="T360" s="762"/>
      <c r="U360" s="762"/>
      <c r="V360" s="762"/>
      <c r="W360" s="762"/>
      <c r="X360" s="762"/>
      <c r="Y360" s="762"/>
      <c r="Z360" s="762"/>
      <c r="AA360" s="762"/>
      <c r="AB360" s="762"/>
      <c r="AC360" s="762"/>
      <c r="AD360" s="762"/>
      <c r="AE360" s="762"/>
      <c r="AF360" s="762"/>
      <c r="AG360" s="762"/>
      <c r="AH360" s="762"/>
      <c r="AI360" s="762"/>
      <c r="AJ360" s="762"/>
      <c r="AK360" s="762"/>
      <c r="AL360" s="762"/>
      <c r="AM360" s="762"/>
      <c r="AN360" s="762"/>
      <c r="AO360" s="762"/>
      <c r="AP360" s="762"/>
      <c r="AQ360" s="762"/>
      <c r="AR360" s="762"/>
      <c r="AS360" s="762"/>
      <c r="AT360" s="762"/>
      <c r="AU360" s="762"/>
      <c r="AV360" s="762"/>
      <c r="AW360" s="762"/>
      <c r="AX360" s="762"/>
      <c r="AY360" s="762"/>
      <c r="AZ360" s="762"/>
      <c r="BA360" s="762"/>
      <c r="BB360" s="762"/>
      <c r="BC360" s="762"/>
      <c r="BD360" s="762"/>
      <c r="BE360" s="762"/>
      <c r="BF360" s="762"/>
      <c r="BG360" s="762"/>
      <c r="BH360" s="762"/>
      <c r="BI360" s="762"/>
      <c r="BJ360" s="762"/>
      <c r="BK360" s="171"/>
      <c r="BL360" s="171"/>
      <c r="BM360" s="171"/>
      <c r="BN360" s="171"/>
      <c r="BO360" s="171"/>
      <c r="BP360" s="171"/>
      <c r="BQ360" s="171"/>
      <c r="BR360" s="171"/>
      <c r="BS360" s="171"/>
      <c r="BT360" s="171"/>
      <c r="BU360" s="171"/>
      <c r="BV360" s="171"/>
      <c r="BW360" s="171"/>
      <c r="BX360" s="171"/>
      <c r="BY360" s="171"/>
      <c r="BZ360" s="171"/>
      <c r="CA360" s="171"/>
      <c r="CB360" s="171"/>
      <c r="CC360" s="171"/>
      <c r="CD360" s="171"/>
      <c r="CE360" s="171"/>
      <c r="CF360" s="171"/>
      <c r="CG360" s="171"/>
      <c r="CH360" s="171"/>
      <c r="CI360" s="171"/>
      <c r="CJ360" s="171"/>
      <c r="CK360" s="171"/>
      <c r="CL360" s="171"/>
      <c r="CM360" s="171"/>
      <c r="CN360" s="171"/>
      <c r="CO360" s="171"/>
      <c r="CP360" s="171"/>
      <c r="CQ360" s="171"/>
      <c r="CR360" s="171"/>
      <c r="CS360" s="171"/>
      <c r="CT360" s="171"/>
    </row>
    <row r="361" spans="1:98" ht="9.75" customHeight="1">
      <c r="A361" s="8"/>
      <c r="B361" s="8"/>
      <c r="C361" s="170"/>
      <c r="D361" s="170"/>
      <c r="E361" s="161"/>
      <c r="F361" s="161"/>
      <c r="G361" s="170"/>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72"/>
      <c r="BC361" s="172"/>
      <c r="BD361" s="172"/>
      <c r="BE361" s="172"/>
      <c r="BF361" s="172"/>
      <c r="BG361" s="172"/>
      <c r="BH361" s="172"/>
      <c r="BI361" s="172"/>
      <c r="BJ361" s="172"/>
      <c r="BK361" s="171"/>
      <c r="BL361" s="171"/>
      <c r="BM361" s="171"/>
      <c r="BN361" s="171"/>
      <c r="BO361" s="171"/>
      <c r="BP361" s="171"/>
      <c r="BQ361" s="171"/>
      <c r="BR361" s="171"/>
      <c r="BS361" s="171"/>
      <c r="BT361" s="171"/>
      <c r="BU361" s="171"/>
      <c r="BV361" s="171"/>
      <c r="BW361" s="171"/>
      <c r="BX361" s="171"/>
      <c r="BY361" s="171"/>
      <c r="BZ361" s="171"/>
      <c r="CA361" s="171"/>
      <c r="CB361" s="171"/>
      <c r="CC361" s="171"/>
      <c r="CD361" s="171"/>
      <c r="CE361" s="171"/>
      <c r="CF361" s="171"/>
      <c r="CG361" s="171"/>
      <c r="CH361" s="171"/>
      <c r="CI361" s="171"/>
      <c r="CJ361" s="171"/>
      <c r="CK361" s="171"/>
      <c r="CL361" s="171"/>
      <c r="CM361" s="171"/>
      <c r="CN361" s="171"/>
      <c r="CO361" s="171"/>
      <c r="CP361" s="171"/>
      <c r="CQ361" s="171"/>
      <c r="CR361" s="171"/>
      <c r="CS361" s="171"/>
      <c r="CT361" s="171"/>
    </row>
    <row r="362" spans="1:98" ht="7.5" customHeight="1">
      <c r="A362" s="8"/>
      <c r="B362" s="8"/>
      <c r="C362" s="170"/>
      <c r="D362" s="170"/>
      <c r="E362" s="161"/>
      <c r="F362" s="161"/>
      <c r="G362" s="170"/>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1"/>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c r="CG362" s="171"/>
      <c r="CH362" s="171"/>
      <c r="CI362" s="171"/>
      <c r="CJ362" s="171"/>
      <c r="CK362" s="171"/>
      <c r="CL362" s="171"/>
      <c r="CM362" s="171"/>
      <c r="CN362" s="171"/>
      <c r="CO362" s="171"/>
      <c r="CP362" s="171"/>
      <c r="CQ362" s="171"/>
      <c r="CR362" s="171"/>
      <c r="CS362" s="171"/>
      <c r="CT362" s="171"/>
    </row>
    <row r="363" spans="1:98" ht="9.75" customHeight="1">
      <c r="A363" s="8"/>
      <c r="B363" s="8"/>
      <c r="C363" s="165"/>
      <c r="D363" s="165"/>
      <c r="E363" s="165"/>
      <c r="F363" s="165"/>
      <c r="G363" s="165"/>
      <c r="H363" s="1"/>
      <c r="I363" s="173"/>
      <c r="J363" s="764" t="s">
        <v>1259</v>
      </c>
      <c r="K363" s="764"/>
      <c r="L363" s="764"/>
      <c r="M363" s="764"/>
      <c r="N363" s="764"/>
      <c r="O363" s="764"/>
      <c r="P363" s="764"/>
      <c r="Q363" s="764"/>
      <c r="R363" s="764"/>
      <c r="S363" s="764"/>
      <c r="T363" s="764"/>
      <c r="U363" s="764"/>
      <c r="V363" s="764"/>
      <c r="W363" s="764"/>
      <c r="X363" s="764"/>
      <c r="Y363" s="764"/>
      <c r="Z363" s="764"/>
      <c r="AA363" s="764"/>
      <c r="AB363" s="764"/>
      <c r="AC363" s="764"/>
      <c r="AD363" s="764"/>
      <c r="AE363" s="764"/>
      <c r="AF363" s="764"/>
      <c r="AG363" s="764"/>
      <c r="AH363" s="764"/>
      <c r="AI363" s="764"/>
      <c r="AJ363" s="764"/>
      <c r="AK363" s="764"/>
      <c r="AL363" s="764"/>
      <c r="AM363" s="764"/>
      <c r="AN363" s="764"/>
      <c r="AO363" s="764"/>
      <c r="AP363" s="764"/>
      <c r="AQ363" s="764"/>
      <c r="AR363" s="764"/>
      <c r="AS363" s="764"/>
      <c r="AT363" s="764"/>
      <c r="AU363" s="764"/>
      <c r="AV363" s="764"/>
      <c r="AW363" s="764"/>
      <c r="AX363" s="764"/>
      <c r="AY363" s="764"/>
      <c r="AZ363" s="764"/>
      <c r="BA363" s="764"/>
      <c r="BB363" s="764"/>
      <c r="BC363" s="764"/>
      <c r="BD363" s="764"/>
      <c r="BE363" s="764"/>
      <c r="BF363" s="764"/>
      <c r="BG363" s="764"/>
      <c r="BH363" s="764"/>
      <c r="BI363" s="764"/>
      <c r="BJ363" s="764"/>
      <c r="BK363" s="173"/>
      <c r="BL363" s="173"/>
      <c r="BM363" s="173"/>
      <c r="BN363" s="173"/>
      <c r="BO363" s="173"/>
      <c r="BP363" s="173"/>
      <c r="BQ363" s="173"/>
      <c r="BR363" s="173"/>
      <c r="BS363" s="173"/>
      <c r="BT363" s="173"/>
      <c r="BU363" s="173"/>
      <c r="BV363" s="173"/>
      <c r="BW363" s="173"/>
      <c r="BX363" s="173"/>
      <c r="BY363" s="173"/>
      <c r="BZ363" s="173"/>
      <c r="CA363" s="173"/>
      <c r="CB363" s="173"/>
      <c r="CC363" s="173"/>
      <c r="CD363" s="173"/>
      <c r="CE363" s="173"/>
      <c r="CF363" s="173"/>
      <c r="CG363" s="173"/>
      <c r="CH363" s="173"/>
      <c r="CI363" s="173"/>
      <c r="CJ363" s="173"/>
      <c r="CK363" s="173"/>
      <c r="CL363" s="173"/>
      <c r="CM363" s="173"/>
      <c r="CN363" s="173"/>
      <c r="CO363" s="173"/>
      <c r="CP363" s="173"/>
      <c r="CQ363" s="173"/>
      <c r="CR363" s="173"/>
      <c r="CS363" s="173"/>
      <c r="CT363" s="173"/>
    </row>
    <row r="364" spans="1:98" ht="6.75" customHeight="1">
      <c r="A364" s="8"/>
      <c r="B364" s="8"/>
      <c r="C364" s="165"/>
      <c r="D364" s="166"/>
      <c r="E364" s="166"/>
      <c r="F364" s="166"/>
      <c r="G364" s="165"/>
      <c r="H364" s="173"/>
      <c r="I364" s="173"/>
      <c r="J364" s="764"/>
      <c r="K364" s="764"/>
      <c r="L364" s="764"/>
      <c r="M364" s="764"/>
      <c r="N364" s="764"/>
      <c r="O364" s="764"/>
      <c r="P364" s="764"/>
      <c r="Q364" s="764"/>
      <c r="R364" s="764"/>
      <c r="S364" s="764"/>
      <c r="T364" s="764"/>
      <c r="U364" s="764"/>
      <c r="V364" s="764"/>
      <c r="W364" s="764"/>
      <c r="X364" s="764"/>
      <c r="Y364" s="764"/>
      <c r="Z364" s="764"/>
      <c r="AA364" s="764"/>
      <c r="AB364" s="764"/>
      <c r="AC364" s="764"/>
      <c r="AD364" s="764"/>
      <c r="AE364" s="764"/>
      <c r="AF364" s="764"/>
      <c r="AG364" s="764"/>
      <c r="AH364" s="764"/>
      <c r="AI364" s="764"/>
      <c r="AJ364" s="764"/>
      <c r="AK364" s="764"/>
      <c r="AL364" s="764"/>
      <c r="AM364" s="764"/>
      <c r="AN364" s="764"/>
      <c r="AO364" s="764"/>
      <c r="AP364" s="764"/>
      <c r="AQ364" s="764"/>
      <c r="AR364" s="764"/>
      <c r="AS364" s="764"/>
      <c r="AT364" s="764"/>
      <c r="AU364" s="764"/>
      <c r="AV364" s="764"/>
      <c r="AW364" s="764"/>
      <c r="AX364" s="764"/>
      <c r="AY364" s="764"/>
      <c r="AZ364" s="764"/>
      <c r="BA364" s="764"/>
      <c r="BB364" s="764"/>
      <c r="BC364" s="764"/>
      <c r="BD364" s="764"/>
      <c r="BE364" s="764"/>
      <c r="BF364" s="764"/>
      <c r="BG364" s="764"/>
      <c r="BH364" s="764"/>
      <c r="BI364" s="764"/>
      <c r="BJ364" s="764"/>
      <c r="BK364" s="173"/>
      <c r="BL364" s="173"/>
      <c r="BM364" s="173"/>
      <c r="BN364" s="173"/>
      <c r="BO364" s="173"/>
      <c r="BP364" s="173"/>
      <c r="BQ364" s="173"/>
      <c r="BR364" s="173"/>
      <c r="BS364" s="173"/>
      <c r="BT364" s="173"/>
      <c r="BU364" s="173"/>
      <c r="BV364" s="173"/>
      <c r="BW364" s="173"/>
      <c r="BX364" s="173"/>
      <c r="BY364" s="173"/>
      <c r="BZ364" s="173"/>
      <c r="CA364" s="173"/>
      <c r="CB364" s="173"/>
      <c r="CC364" s="173"/>
      <c r="CD364" s="173"/>
      <c r="CE364" s="173"/>
      <c r="CF364" s="173"/>
      <c r="CG364" s="173"/>
      <c r="CH364" s="173"/>
      <c r="CI364" s="173"/>
      <c r="CJ364" s="173"/>
      <c r="CK364" s="173"/>
      <c r="CL364" s="173"/>
      <c r="CM364" s="173"/>
      <c r="CN364" s="173"/>
      <c r="CO364" s="173"/>
      <c r="CP364" s="173"/>
      <c r="CQ364" s="173"/>
      <c r="CR364" s="173"/>
      <c r="CS364" s="173"/>
      <c r="CT364" s="173"/>
    </row>
    <row r="365" spans="1:98" ht="6.75" customHeight="1">
      <c r="A365" s="8"/>
      <c r="B365" s="8"/>
      <c r="C365" s="166"/>
      <c r="D365" s="168"/>
      <c r="E365" s="168"/>
      <c r="F365" s="168"/>
      <c r="G365" s="166"/>
      <c r="H365" s="173"/>
      <c r="I365" s="173"/>
      <c r="J365" s="764"/>
      <c r="K365" s="764"/>
      <c r="L365" s="764"/>
      <c r="M365" s="764"/>
      <c r="N365" s="764"/>
      <c r="O365" s="764"/>
      <c r="P365" s="764"/>
      <c r="Q365" s="764"/>
      <c r="R365" s="764"/>
      <c r="S365" s="764"/>
      <c r="T365" s="764"/>
      <c r="U365" s="764"/>
      <c r="V365" s="764"/>
      <c r="W365" s="764"/>
      <c r="X365" s="764"/>
      <c r="Y365" s="764"/>
      <c r="Z365" s="764"/>
      <c r="AA365" s="764"/>
      <c r="AB365" s="764"/>
      <c r="AC365" s="764"/>
      <c r="AD365" s="764"/>
      <c r="AE365" s="764"/>
      <c r="AF365" s="764"/>
      <c r="AG365" s="764"/>
      <c r="AH365" s="764"/>
      <c r="AI365" s="764"/>
      <c r="AJ365" s="764"/>
      <c r="AK365" s="764"/>
      <c r="AL365" s="764"/>
      <c r="AM365" s="764"/>
      <c r="AN365" s="764"/>
      <c r="AO365" s="764"/>
      <c r="AP365" s="764"/>
      <c r="AQ365" s="764"/>
      <c r="AR365" s="764"/>
      <c r="AS365" s="764"/>
      <c r="AT365" s="764"/>
      <c r="AU365" s="764"/>
      <c r="AV365" s="764"/>
      <c r="AW365" s="764"/>
      <c r="AX365" s="764"/>
      <c r="AY365" s="764"/>
      <c r="AZ365" s="764"/>
      <c r="BA365" s="764"/>
      <c r="BB365" s="764"/>
      <c r="BC365" s="764"/>
      <c r="BD365" s="764"/>
      <c r="BE365" s="764"/>
      <c r="BF365" s="764"/>
      <c r="BG365" s="764"/>
      <c r="BH365" s="764"/>
      <c r="BI365" s="764"/>
      <c r="BJ365" s="764"/>
      <c r="BK365" s="173"/>
      <c r="BL365" s="173"/>
      <c r="BM365" s="173"/>
      <c r="BN365" s="173"/>
      <c r="BO365" s="173"/>
      <c r="BP365" s="173"/>
      <c r="BQ365" s="173"/>
      <c r="BR365" s="173"/>
      <c r="BS365" s="173"/>
      <c r="BT365" s="173"/>
      <c r="BU365" s="173"/>
      <c r="BV365" s="173"/>
      <c r="BW365" s="173"/>
      <c r="BX365" s="173"/>
      <c r="BY365" s="173"/>
      <c r="BZ365" s="173"/>
      <c r="CA365" s="173"/>
      <c r="CB365" s="173"/>
      <c r="CC365" s="173"/>
      <c r="CD365" s="173"/>
      <c r="CE365" s="173"/>
      <c r="CF365" s="173"/>
      <c r="CG365" s="173"/>
      <c r="CH365" s="173"/>
      <c r="CI365" s="173"/>
      <c r="CJ365" s="173"/>
      <c r="CK365" s="173"/>
      <c r="CL365" s="173"/>
      <c r="CM365" s="173"/>
      <c r="CN365" s="173"/>
      <c r="CO365" s="173"/>
      <c r="CP365" s="173"/>
      <c r="CQ365" s="173"/>
      <c r="CR365" s="173"/>
      <c r="CS365" s="173"/>
      <c r="CT365" s="173"/>
    </row>
    <row r="366" spans="1:98" ht="6.75" customHeight="1">
      <c r="A366" s="8"/>
      <c r="B366" s="8"/>
      <c r="C366" s="168"/>
      <c r="D366" s="168"/>
      <c r="E366" s="168"/>
      <c r="F366" s="168"/>
      <c r="G366" s="168"/>
      <c r="H366" s="173"/>
      <c r="I366" s="173"/>
      <c r="J366" s="764"/>
      <c r="K366" s="764"/>
      <c r="L366" s="764"/>
      <c r="M366" s="764"/>
      <c r="N366" s="764"/>
      <c r="O366" s="764"/>
      <c r="P366" s="764"/>
      <c r="Q366" s="764"/>
      <c r="R366" s="764"/>
      <c r="S366" s="764"/>
      <c r="T366" s="764"/>
      <c r="U366" s="764"/>
      <c r="V366" s="764"/>
      <c r="W366" s="764"/>
      <c r="X366" s="764"/>
      <c r="Y366" s="764"/>
      <c r="Z366" s="764"/>
      <c r="AA366" s="764"/>
      <c r="AB366" s="764"/>
      <c r="AC366" s="764"/>
      <c r="AD366" s="764"/>
      <c r="AE366" s="764"/>
      <c r="AF366" s="764"/>
      <c r="AG366" s="764"/>
      <c r="AH366" s="764"/>
      <c r="AI366" s="764"/>
      <c r="AJ366" s="764"/>
      <c r="AK366" s="764"/>
      <c r="AL366" s="764"/>
      <c r="AM366" s="764"/>
      <c r="AN366" s="764"/>
      <c r="AO366" s="764"/>
      <c r="AP366" s="764"/>
      <c r="AQ366" s="764"/>
      <c r="AR366" s="764"/>
      <c r="AS366" s="764"/>
      <c r="AT366" s="764"/>
      <c r="AU366" s="764"/>
      <c r="AV366" s="764"/>
      <c r="AW366" s="764"/>
      <c r="AX366" s="764"/>
      <c r="AY366" s="764"/>
      <c r="AZ366" s="764"/>
      <c r="BA366" s="764"/>
      <c r="BB366" s="764"/>
      <c r="BC366" s="764"/>
      <c r="BD366" s="764"/>
      <c r="BE366" s="764"/>
      <c r="BF366" s="764"/>
      <c r="BG366" s="764"/>
      <c r="BH366" s="764"/>
      <c r="BI366" s="764"/>
      <c r="BJ366" s="764"/>
      <c r="BK366" s="173"/>
      <c r="BL366" s="173"/>
      <c r="BM366" s="173"/>
      <c r="BN366" s="173"/>
      <c r="BO366" s="173"/>
      <c r="BP366" s="173"/>
      <c r="BQ366" s="173"/>
      <c r="BR366" s="173"/>
      <c r="BS366" s="173"/>
      <c r="BT366" s="173"/>
      <c r="BU366" s="173"/>
      <c r="BV366" s="173"/>
      <c r="BW366" s="173"/>
      <c r="BX366" s="173"/>
      <c r="BY366" s="173"/>
      <c r="BZ366" s="173"/>
      <c r="CA366" s="173"/>
      <c r="CB366" s="173"/>
      <c r="CC366" s="173"/>
      <c r="CD366" s="173"/>
      <c r="CE366" s="173"/>
      <c r="CF366" s="173"/>
      <c r="CG366" s="173"/>
      <c r="CH366" s="173"/>
      <c r="CI366" s="173"/>
      <c r="CJ366" s="173"/>
      <c r="CK366" s="173"/>
      <c r="CL366" s="173"/>
      <c r="CM366" s="173"/>
      <c r="CN366" s="173"/>
      <c r="CO366" s="173"/>
      <c r="CP366" s="173"/>
      <c r="CQ366" s="173"/>
      <c r="CR366" s="173"/>
      <c r="CS366" s="173"/>
      <c r="CT366" s="173"/>
    </row>
    <row r="367" spans="1:98" ht="8.25" customHeight="1">
      <c r="A367" s="8"/>
      <c r="B367" s="8"/>
      <c r="C367" s="167"/>
      <c r="D367" s="167"/>
      <c r="E367" s="167"/>
      <c r="F367" s="167"/>
      <c r="G367" s="167"/>
      <c r="H367" s="173"/>
      <c r="I367" s="173"/>
      <c r="J367" s="764"/>
      <c r="K367" s="764"/>
      <c r="L367" s="764"/>
      <c r="M367" s="764"/>
      <c r="N367" s="764"/>
      <c r="O367" s="764"/>
      <c r="P367" s="764"/>
      <c r="Q367" s="764"/>
      <c r="R367" s="764"/>
      <c r="S367" s="764"/>
      <c r="T367" s="764"/>
      <c r="U367" s="764"/>
      <c r="V367" s="764"/>
      <c r="W367" s="764"/>
      <c r="X367" s="764"/>
      <c r="Y367" s="764"/>
      <c r="Z367" s="764"/>
      <c r="AA367" s="764"/>
      <c r="AB367" s="764"/>
      <c r="AC367" s="764"/>
      <c r="AD367" s="764"/>
      <c r="AE367" s="764"/>
      <c r="AF367" s="764"/>
      <c r="AG367" s="764"/>
      <c r="AH367" s="764"/>
      <c r="AI367" s="764"/>
      <c r="AJ367" s="764"/>
      <c r="AK367" s="764"/>
      <c r="AL367" s="764"/>
      <c r="AM367" s="764"/>
      <c r="AN367" s="764"/>
      <c r="AO367" s="764"/>
      <c r="AP367" s="764"/>
      <c r="AQ367" s="764"/>
      <c r="AR367" s="764"/>
      <c r="AS367" s="764"/>
      <c r="AT367" s="764"/>
      <c r="AU367" s="764"/>
      <c r="AV367" s="764"/>
      <c r="AW367" s="764"/>
      <c r="AX367" s="764"/>
      <c r="AY367" s="764"/>
      <c r="AZ367" s="764"/>
      <c r="BA367" s="764"/>
      <c r="BB367" s="764"/>
      <c r="BC367" s="764"/>
      <c r="BD367" s="764"/>
      <c r="BE367" s="764"/>
      <c r="BF367" s="764"/>
      <c r="BG367" s="764"/>
      <c r="BH367" s="764"/>
      <c r="BI367" s="764"/>
      <c r="BJ367" s="764"/>
      <c r="BK367" s="173"/>
      <c r="BL367" s="173"/>
      <c r="BM367" s="173"/>
      <c r="BN367" s="173"/>
      <c r="BO367" s="173"/>
      <c r="BP367" s="173"/>
      <c r="BQ367" s="173"/>
      <c r="BR367" s="173"/>
      <c r="BS367" s="173"/>
      <c r="BT367" s="173"/>
      <c r="BU367" s="173"/>
      <c r="BV367" s="173"/>
      <c r="BW367" s="173"/>
      <c r="BX367" s="173"/>
      <c r="BY367" s="173"/>
      <c r="BZ367" s="173"/>
      <c r="CA367" s="173"/>
      <c r="CB367" s="173"/>
      <c r="CC367" s="173"/>
      <c r="CD367" s="173"/>
      <c r="CE367" s="173"/>
      <c r="CF367" s="173"/>
      <c r="CG367" s="173"/>
      <c r="CH367" s="173"/>
      <c r="CI367" s="173"/>
      <c r="CJ367" s="173"/>
      <c r="CK367" s="173"/>
      <c r="CL367" s="173"/>
      <c r="CM367" s="173"/>
      <c r="CN367" s="173"/>
      <c r="CO367" s="173"/>
      <c r="CP367" s="173"/>
      <c r="CQ367" s="173"/>
      <c r="CR367" s="173"/>
      <c r="CS367" s="173"/>
      <c r="CT367" s="173"/>
    </row>
    <row r="368" spans="1:98" ht="11.25" customHeight="1">
      <c r="A368" s="8"/>
      <c r="B368" s="8"/>
      <c r="C368" s="167"/>
      <c r="D368" s="167"/>
      <c r="E368" s="167"/>
      <c r="F368" s="167"/>
      <c r="G368" s="167"/>
      <c r="H368" s="174"/>
      <c r="I368" s="174"/>
      <c r="J368" s="764"/>
      <c r="K368" s="764"/>
      <c r="L368" s="764"/>
      <c r="M368" s="764"/>
      <c r="N368" s="764"/>
      <c r="O368" s="764"/>
      <c r="P368" s="764"/>
      <c r="Q368" s="764"/>
      <c r="R368" s="764"/>
      <c r="S368" s="764"/>
      <c r="T368" s="764"/>
      <c r="U368" s="764"/>
      <c r="V368" s="764"/>
      <c r="W368" s="764"/>
      <c r="X368" s="764"/>
      <c r="Y368" s="764"/>
      <c r="Z368" s="764"/>
      <c r="AA368" s="764"/>
      <c r="AB368" s="764"/>
      <c r="AC368" s="764"/>
      <c r="AD368" s="764"/>
      <c r="AE368" s="764"/>
      <c r="AF368" s="764"/>
      <c r="AG368" s="764"/>
      <c r="AH368" s="764"/>
      <c r="AI368" s="764"/>
      <c r="AJ368" s="764"/>
      <c r="AK368" s="764"/>
      <c r="AL368" s="764"/>
      <c r="AM368" s="764"/>
      <c r="AN368" s="764"/>
      <c r="AO368" s="764"/>
      <c r="AP368" s="764"/>
      <c r="AQ368" s="764"/>
      <c r="AR368" s="764"/>
      <c r="AS368" s="764"/>
      <c r="AT368" s="764"/>
      <c r="AU368" s="764"/>
      <c r="AV368" s="764"/>
      <c r="AW368" s="764"/>
      <c r="AX368" s="764"/>
      <c r="AY368" s="764"/>
      <c r="AZ368" s="764"/>
      <c r="BA368" s="764"/>
      <c r="BB368" s="764"/>
      <c r="BC368" s="764"/>
      <c r="BD368" s="764"/>
      <c r="BE368" s="764"/>
      <c r="BF368" s="764"/>
      <c r="BG368" s="764"/>
      <c r="BH368" s="764"/>
      <c r="BI368" s="764"/>
      <c r="BJ368" s="764"/>
      <c r="BK368" s="173"/>
      <c r="BL368" s="173"/>
      <c r="BM368" s="173"/>
      <c r="BN368" s="173"/>
      <c r="BO368" s="173"/>
      <c r="BP368" s="173"/>
      <c r="BQ368" s="173"/>
      <c r="BR368" s="173"/>
      <c r="BS368" s="173"/>
      <c r="BT368" s="173"/>
      <c r="BU368" s="173"/>
      <c r="BV368" s="173"/>
      <c r="BW368" s="173"/>
      <c r="BX368" s="173"/>
      <c r="BY368" s="173"/>
      <c r="BZ368" s="173"/>
      <c r="CA368" s="173"/>
      <c r="CB368" s="173"/>
      <c r="CC368" s="173"/>
      <c r="CD368" s="173"/>
      <c r="CE368" s="173"/>
      <c r="CF368" s="173"/>
      <c r="CG368" s="173"/>
      <c r="CH368" s="173"/>
      <c r="CI368" s="173"/>
      <c r="CJ368" s="173"/>
      <c r="CK368" s="173"/>
      <c r="CL368" s="173"/>
      <c r="CM368" s="173"/>
      <c r="CN368" s="173"/>
      <c r="CO368" s="173"/>
      <c r="CP368" s="173"/>
      <c r="CQ368" s="173"/>
      <c r="CR368" s="173"/>
      <c r="CS368" s="173"/>
      <c r="CT368" s="173"/>
    </row>
    <row r="369" spans="1:98" ht="7.5" customHeight="1">
      <c r="A369" s="8"/>
      <c r="B369" s="8"/>
      <c r="C369" s="167"/>
      <c r="D369" s="167"/>
      <c r="E369" s="167"/>
      <c r="F369" s="167"/>
      <c r="G369" s="167"/>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c r="BF369" s="174"/>
      <c r="BG369" s="174"/>
      <c r="BH369" s="174"/>
      <c r="BI369" s="174"/>
      <c r="BJ369" s="174"/>
      <c r="BK369" s="173"/>
      <c r="BL369" s="173"/>
      <c r="BM369" s="173"/>
      <c r="BN369" s="173"/>
      <c r="BO369" s="173"/>
      <c r="BP369" s="173"/>
      <c r="BQ369" s="173"/>
      <c r="BR369" s="173"/>
      <c r="BS369" s="173"/>
      <c r="BT369" s="173"/>
      <c r="BU369" s="173"/>
      <c r="BV369" s="173"/>
      <c r="BW369" s="173"/>
      <c r="BX369" s="173"/>
      <c r="BY369" s="173"/>
      <c r="BZ369" s="173"/>
      <c r="CA369" s="173"/>
      <c r="CB369" s="173"/>
      <c r="CC369" s="173"/>
      <c r="CD369" s="173"/>
      <c r="CE369" s="173"/>
      <c r="CF369" s="173"/>
      <c r="CG369" s="173"/>
      <c r="CH369" s="173"/>
      <c r="CI369" s="173"/>
      <c r="CJ369" s="173"/>
      <c r="CK369" s="173"/>
      <c r="CL369" s="173"/>
      <c r="CM369" s="173"/>
      <c r="CN369" s="173"/>
      <c r="CO369" s="173"/>
      <c r="CP369" s="173"/>
      <c r="CQ369" s="173"/>
      <c r="CR369" s="173"/>
      <c r="CS369" s="173"/>
      <c r="CT369" s="173"/>
    </row>
    <row r="370" spans="1:98" ht="12" customHeight="1">
      <c r="A370" s="8"/>
      <c r="B370" s="8"/>
      <c r="C370" s="167"/>
      <c r="D370" s="167"/>
      <c r="E370" s="167"/>
      <c r="F370" s="167"/>
      <c r="G370" s="167"/>
      <c r="H370" s="174"/>
      <c r="I370" s="174"/>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3"/>
      <c r="BR370" s="173"/>
      <c r="BS370" s="173"/>
      <c r="BT370" s="173"/>
      <c r="BU370" s="173"/>
      <c r="BV370" s="173"/>
      <c r="BW370" s="173"/>
      <c r="BX370" s="173"/>
      <c r="BY370" s="173"/>
      <c r="BZ370" s="173"/>
      <c r="CA370" s="173"/>
      <c r="CB370" s="173"/>
      <c r="CC370" s="173"/>
      <c r="CD370" s="173"/>
      <c r="CE370" s="173"/>
      <c r="CF370" s="173"/>
      <c r="CG370" s="173"/>
      <c r="CH370" s="173"/>
      <c r="CI370" s="173"/>
      <c r="CJ370" s="173"/>
      <c r="CK370" s="173"/>
      <c r="CL370" s="173"/>
      <c r="CM370" s="173"/>
      <c r="CN370" s="173"/>
      <c r="CO370" s="173"/>
      <c r="CP370" s="173"/>
      <c r="CQ370" s="173"/>
      <c r="CR370" s="173"/>
      <c r="CS370" s="173"/>
      <c r="CT370" s="173"/>
    </row>
    <row r="371" spans="1:98" ht="7.5" customHeight="1">
      <c r="A371" s="8"/>
      <c r="B371" s="8"/>
      <c r="C371" s="175"/>
      <c r="D371" s="175"/>
      <c r="E371" s="175"/>
      <c r="F371" s="175"/>
      <c r="G371" s="175"/>
      <c r="H371" s="176"/>
      <c r="I371" s="176"/>
      <c r="J371" s="763" t="s">
        <v>1260</v>
      </c>
      <c r="K371" s="763"/>
      <c r="L371" s="763"/>
      <c r="M371" s="763"/>
      <c r="N371" s="763"/>
      <c r="O371" s="763"/>
      <c r="P371" s="763"/>
      <c r="Q371" s="763"/>
      <c r="R371" s="763"/>
      <c r="S371" s="763"/>
      <c r="T371" s="763"/>
      <c r="U371" s="763"/>
      <c r="V371" s="763"/>
      <c r="W371" s="763"/>
      <c r="X371" s="763"/>
      <c r="Y371" s="763"/>
      <c r="Z371" s="763"/>
      <c r="AA371" s="763"/>
      <c r="AB371" s="763"/>
      <c r="AC371" s="763"/>
      <c r="AD371" s="763"/>
      <c r="AE371" s="763"/>
      <c r="AF371" s="763"/>
      <c r="AG371" s="763"/>
      <c r="AH371" s="763"/>
      <c r="AI371" s="763"/>
      <c r="AJ371" s="763"/>
      <c r="AK371" s="763"/>
      <c r="AL371" s="763"/>
      <c r="AM371" s="763"/>
      <c r="AN371" s="763"/>
      <c r="AO371" s="763"/>
      <c r="AP371" s="763"/>
      <c r="AQ371" s="763"/>
      <c r="AR371" s="763"/>
      <c r="AS371" s="763"/>
      <c r="AT371" s="763"/>
      <c r="AU371" s="763"/>
      <c r="AV371" s="763"/>
      <c r="AW371" s="763"/>
      <c r="AX371" s="763"/>
      <c r="AY371" s="763"/>
      <c r="AZ371" s="763"/>
      <c r="BA371" s="763"/>
      <c r="BB371" s="763"/>
      <c r="BC371" s="763"/>
      <c r="BD371" s="763"/>
      <c r="BE371" s="763"/>
      <c r="BF371" s="763"/>
      <c r="BG371" s="763"/>
      <c r="BH371" s="763"/>
      <c r="BI371" s="763"/>
      <c r="BJ371" s="763"/>
      <c r="BK371" s="176"/>
      <c r="BL371" s="176"/>
      <c r="BM371" s="176"/>
      <c r="BN371" s="176"/>
      <c r="BO371" s="176"/>
      <c r="BP371" s="176"/>
      <c r="BQ371" s="176"/>
      <c r="BR371" s="176"/>
      <c r="BS371" s="176"/>
      <c r="BT371" s="176"/>
      <c r="BU371" s="176"/>
      <c r="BV371" s="176"/>
      <c r="BW371" s="176"/>
      <c r="BX371" s="176"/>
      <c r="BY371" s="176"/>
      <c r="BZ371" s="176"/>
      <c r="CA371" s="176"/>
      <c r="CB371" s="176"/>
      <c r="CC371" s="176"/>
      <c r="CD371" s="176"/>
      <c r="CE371" s="176"/>
      <c r="CF371" s="176"/>
      <c r="CG371" s="176"/>
      <c r="CH371" s="176"/>
      <c r="CI371" s="176"/>
      <c r="CJ371" s="176"/>
      <c r="CK371" s="176"/>
      <c r="CL371" s="176"/>
      <c r="CM371" s="176"/>
      <c r="CN371" s="176"/>
      <c r="CO371" s="176"/>
      <c r="CP371" s="176"/>
      <c r="CQ371" s="176"/>
      <c r="CR371" s="176"/>
      <c r="CS371" s="176"/>
      <c r="CT371" s="176"/>
    </row>
    <row r="372" spans="1:98" ht="6.75" customHeight="1">
      <c r="A372" s="8"/>
      <c r="B372" s="8"/>
      <c r="C372" s="175"/>
      <c r="D372" s="175"/>
      <c r="E372" s="175"/>
      <c r="F372" s="175"/>
      <c r="G372" s="175"/>
      <c r="H372" s="176"/>
      <c r="I372" s="176"/>
      <c r="J372" s="763"/>
      <c r="K372" s="763"/>
      <c r="L372" s="763"/>
      <c r="M372" s="763"/>
      <c r="N372" s="763"/>
      <c r="O372" s="763"/>
      <c r="P372" s="763"/>
      <c r="Q372" s="763"/>
      <c r="R372" s="763"/>
      <c r="S372" s="763"/>
      <c r="T372" s="763"/>
      <c r="U372" s="763"/>
      <c r="V372" s="763"/>
      <c r="W372" s="763"/>
      <c r="X372" s="763"/>
      <c r="Y372" s="763"/>
      <c r="Z372" s="763"/>
      <c r="AA372" s="763"/>
      <c r="AB372" s="763"/>
      <c r="AC372" s="763"/>
      <c r="AD372" s="763"/>
      <c r="AE372" s="763"/>
      <c r="AF372" s="763"/>
      <c r="AG372" s="763"/>
      <c r="AH372" s="763"/>
      <c r="AI372" s="763"/>
      <c r="AJ372" s="763"/>
      <c r="AK372" s="763"/>
      <c r="AL372" s="763"/>
      <c r="AM372" s="763"/>
      <c r="AN372" s="763"/>
      <c r="AO372" s="763"/>
      <c r="AP372" s="763"/>
      <c r="AQ372" s="763"/>
      <c r="AR372" s="763"/>
      <c r="AS372" s="763"/>
      <c r="AT372" s="763"/>
      <c r="AU372" s="763"/>
      <c r="AV372" s="763"/>
      <c r="AW372" s="763"/>
      <c r="AX372" s="763"/>
      <c r="AY372" s="763"/>
      <c r="AZ372" s="763"/>
      <c r="BA372" s="763"/>
      <c r="BB372" s="763"/>
      <c r="BC372" s="763"/>
      <c r="BD372" s="763"/>
      <c r="BE372" s="763"/>
      <c r="BF372" s="763"/>
      <c r="BG372" s="763"/>
      <c r="BH372" s="763"/>
      <c r="BI372" s="763"/>
      <c r="BJ372" s="763"/>
      <c r="BK372" s="176"/>
      <c r="BL372" s="176"/>
      <c r="BM372" s="176"/>
      <c r="BN372" s="176"/>
      <c r="BO372" s="176"/>
      <c r="BP372" s="176"/>
      <c r="BQ372" s="176"/>
      <c r="BR372" s="176"/>
      <c r="BS372" s="176"/>
      <c r="BT372" s="176"/>
      <c r="BU372" s="176"/>
      <c r="BV372" s="176"/>
      <c r="BW372" s="176"/>
      <c r="BX372" s="176"/>
      <c r="BY372" s="176"/>
      <c r="BZ372" s="176"/>
      <c r="CA372" s="176"/>
      <c r="CB372" s="176"/>
      <c r="CC372" s="176"/>
      <c r="CD372" s="176"/>
      <c r="CE372" s="176"/>
      <c r="CF372" s="176"/>
      <c r="CG372" s="176"/>
      <c r="CH372" s="176"/>
      <c r="CI372" s="176"/>
      <c r="CJ372" s="176"/>
      <c r="CK372" s="176"/>
      <c r="CL372" s="176"/>
      <c r="CM372" s="176"/>
      <c r="CN372" s="176"/>
      <c r="CO372" s="176"/>
      <c r="CP372" s="176"/>
      <c r="CQ372" s="176"/>
      <c r="CR372" s="176"/>
      <c r="CS372" s="176"/>
      <c r="CT372" s="176"/>
    </row>
    <row r="373" spans="1:98" ht="6.75" customHeight="1">
      <c r="A373" s="8"/>
      <c r="B373" s="8"/>
      <c r="C373" s="175"/>
      <c r="D373" s="175"/>
      <c r="E373" s="175"/>
      <c r="F373" s="175"/>
      <c r="G373" s="175"/>
      <c r="H373" s="176"/>
      <c r="I373" s="176"/>
      <c r="J373" s="763"/>
      <c r="K373" s="763"/>
      <c r="L373" s="763"/>
      <c r="M373" s="763"/>
      <c r="N373" s="763"/>
      <c r="O373" s="763"/>
      <c r="P373" s="763"/>
      <c r="Q373" s="763"/>
      <c r="R373" s="763"/>
      <c r="S373" s="763"/>
      <c r="T373" s="763"/>
      <c r="U373" s="763"/>
      <c r="V373" s="763"/>
      <c r="W373" s="763"/>
      <c r="X373" s="763"/>
      <c r="Y373" s="763"/>
      <c r="Z373" s="763"/>
      <c r="AA373" s="763"/>
      <c r="AB373" s="763"/>
      <c r="AC373" s="763"/>
      <c r="AD373" s="763"/>
      <c r="AE373" s="763"/>
      <c r="AF373" s="763"/>
      <c r="AG373" s="763"/>
      <c r="AH373" s="763"/>
      <c r="AI373" s="763"/>
      <c r="AJ373" s="763"/>
      <c r="AK373" s="763"/>
      <c r="AL373" s="763"/>
      <c r="AM373" s="763"/>
      <c r="AN373" s="763"/>
      <c r="AO373" s="763"/>
      <c r="AP373" s="763"/>
      <c r="AQ373" s="763"/>
      <c r="AR373" s="763"/>
      <c r="AS373" s="763"/>
      <c r="AT373" s="763"/>
      <c r="AU373" s="763"/>
      <c r="AV373" s="763"/>
      <c r="AW373" s="763"/>
      <c r="AX373" s="763"/>
      <c r="AY373" s="763"/>
      <c r="AZ373" s="763"/>
      <c r="BA373" s="763"/>
      <c r="BB373" s="763"/>
      <c r="BC373" s="763"/>
      <c r="BD373" s="763"/>
      <c r="BE373" s="763"/>
      <c r="BF373" s="763"/>
      <c r="BG373" s="763"/>
      <c r="BH373" s="763"/>
      <c r="BI373" s="763"/>
      <c r="BJ373" s="763"/>
      <c r="BK373" s="176"/>
      <c r="BL373" s="176"/>
      <c r="BM373" s="176"/>
      <c r="BN373" s="176"/>
      <c r="BO373" s="176"/>
      <c r="BP373" s="176"/>
      <c r="BQ373" s="176"/>
      <c r="BR373" s="176"/>
      <c r="BS373" s="176"/>
      <c r="BT373" s="176"/>
      <c r="BU373" s="176"/>
      <c r="BV373" s="176"/>
      <c r="BW373" s="176"/>
      <c r="BX373" s="176"/>
      <c r="BY373" s="176"/>
      <c r="BZ373" s="176"/>
      <c r="CA373" s="176"/>
      <c r="CB373" s="176"/>
      <c r="CC373" s="176"/>
      <c r="CD373" s="176"/>
      <c r="CE373" s="176"/>
      <c r="CF373" s="176"/>
      <c r="CG373" s="176"/>
      <c r="CH373" s="176"/>
      <c r="CI373" s="176"/>
      <c r="CJ373" s="176"/>
      <c r="CK373" s="176"/>
      <c r="CL373" s="176"/>
      <c r="CM373" s="176"/>
      <c r="CN373" s="176"/>
      <c r="CO373" s="176"/>
      <c r="CP373" s="176"/>
      <c r="CQ373" s="176"/>
      <c r="CR373" s="176"/>
      <c r="CS373" s="176"/>
      <c r="CT373" s="176"/>
    </row>
    <row r="374" spans="1:98" ht="9.9" customHeight="1">
      <c r="A374" s="8"/>
      <c r="B374" s="8"/>
      <c r="C374" s="117"/>
      <c r="D374" s="117"/>
      <c r="E374" s="117"/>
      <c r="F374" s="117"/>
      <c r="G374" s="117"/>
      <c r="H374" s="176"/>
      <c r="I374" s="176"/>
      <c r="J374" s="763"/>
      <c r="K374" s="763"/>
      <c r="L374" s="763"/>
      <c r="M374" s="763"/>
      <c r="N374" s="763"/>
      <c r="O374" s="763"/>
      <c r="P374" s="763"/>
      <c r="Q374" s="763"/>
      <c r="R374" s="763"/>
      <c r="S374" s="763"/>
      <c r="T374" s="763"/>
      <c r="U374" s="763"/>
      <c r="V374" s="763"/>
      <c r="W374" s="763"/>
      <c r="X374" s="763"/>
      <c r="Y374" s="763"/>
      <c r="Z374" s="763"/>
      <c r="AA374" s="763"/>
      <c r="AB374" s="763"/>
      <c r="AC374" s="763"/>
      <c r="AD374" s="763"/>
      <c r="AE374" s="763"/>
      <c r="AF374" s="763"/>
      <c r="AG374" s="763"/>
      <c r="AH374" s="763"/>
      <c r="AI374" s="763"/>
      <c r="AJ374" s="763"/>
      <c r="AK374" s="763"/>
      <c r="AL374" s="763"/>
      <c r="AM374" s="763"/>
      <c r="AN374" s="763"/>
      <c r="AO374" s="763"/>
      <c r="AP374" s="763"/>
      <c r="AQ374" s="763"/>
      <c r="AR374" s="763"/>
      <c r="AS374" s="763"/>
      <c r="AT374" s="763"/>
      <c r="AU374" s="763"/>
      <c r="AV374" s="763"/>
      <c r="AW374" s="763"/>
      <c r="AX374" s="763"/>
      <c r="AY374" s="763"/>
      <c r="AZ374" s="763"/>
      <c r="BA374" s="763"/>
      <c r="BB374" s="763"/>
      <c r="BC374" s="763"/>
      <c r="BD374" s="763"/>
      <c r="BE374" s="763"/>
      <c r="BF374" s="763"/>
      <c r="BG374" s="763"/>
      <c r="BH374" s="763"/>
      <c r="BI374" s="763"/>
      <c r="BJ374" s="763"/>
      <c r="BK374" s="176"/>
      <c r="BL374" s="176"/>
      <c r="BM374" s="176"/>
      <c r="BN374" s="176"/>
      <c r="BO374" s="176"/>
      <c r="BP374" s="176"/>
      <c r="BQ374" s="176"/>
      <c r="BR374" s="176"/>
      <c r="BS374" s="176"/>
      <c r="BT374" s="176"/>
      <c r="BU374" s="176"/>
      <c r="BV374" s="176"/>
      <c r="BW374" s="176"/>
      <c r="BX374" s="176"/>
      <c r="BY374" s="176"/>
      <c r="BZ374" s="176"/>
      <c r="CA374" s="176"/>
      <c r="CB374" s="176"/>
      <c r="CC374" s="176"/>
      <c r="CD374" s="176"/>
      <c r="CE374" s="176"/>
      <c r="CF374" s="176"/>
      <c r="CG374" s="176"/>
      <c r="CH374" s="176"/>
      <c r="CI374" s="176"/>
      <c r="CJ374" s="176"/>
      <c r="CK374" s="176"/>
      <c r="CL374" s="176"/>
      <c r="CM374" s="176"/>
      <c r="CN374" s="176"/>
      <c r="CO374" s="176"/>
      <c r="CP374" s="176"/>
      <c r="CQ374" s="176"/>
      <c r="CR374" s="176"/>
      <c r="CS374" s="176"/>
      <c r="CT374" s="176"/>
    </row>
    <row r="375" spans="1:98" ht="9.9" customHeight="1">
      <c r="A375" s="8"/>
      <c r="B375" s="8"/>
      <c r="C375" s="117"/>
      <c r="D375" s="117"/>
      <c r="E375" s="117"/>
      <c r="F375" s="117"/>
      <c r="G375" s="117"/>
      <c r="H375" s="177"/>
      <c r="I375" s="177"/>
      <c r="J375" s="763"/>
      <c r="K375" s="763"/>
      <c r="L375" s="763"/>
      <c r="M375" s="763"/>
      <c r="N375" s="763"/>
      <c r="O375" s="763"/>
      <c r="P375" s="763"/>
      <c r="Q375" s="763"/>
      <c r="R375" s="763"/>
      <c r="S375" s="763"/>
      <c r="T375" s="763"/>
      <c r="U375" s="763"/>
      <c r="V375" s="763"/>
      <c r="W375" s="763"/>
      <c r="X375" s="763"/>
      <c r="Y375" s="763"/>
      <c r="Z375" s="763"/>
      <c r="AA375" s="763"/>
      <c r="AB375" s="763"/>
      <c r="AC375" s="763"/>
      <c r="AD375" s="763"/>
      <c r="AE375" s="763"/>
      <c r="AF375" s="763"/>
      <c r="AG375" s="763"/>
      <c r="AH375" s="763"/>
      <c r="AI375" s="763"/>
      <c r="AJ375" s="763"/>
      <c r="AK375" s="763"/>
      <c r="AL375" s="763"/>
      <c r="AM375" s="763"/>
      <c r="AN375" s="763"/>
      <c r="AO375" s="763"/>
      <c r="AP375" s="763"/>
      <c r="AQ375" s="763"/>
      <c r="AR375" s="763"/>
      <c r="AS375" s="763"/>
      <c r="AT375" s="763"/>
      <c r="AU375" s="763"/>
      <c r="AV375" s="763"/>
      <c r="AW375" s="763"/>
      <c r="AX375" s="763"/>
      <c r="AY375" s="763"/>
      <c r="AZ375" s="763"/>
      <c r="BA375" s="763"/>
      <c r="BB375" s="763"/>
      <c r="BC375" s="763"/>
      <c r="BD375" s="763"/>
      <c r="BE375" s="763"/>
      <c r="BF375" s="763"/>
      <c r="BG375" s="763"/>
      <c r="BH375" s="763"/>
      <c r="BI375" s="763"/>
      <c r="BJ375" s="763"/>
      <c r="BK375" s="176"/>
      <c r="BL375" s="176"/>
      <c r="BM375" s="176"/>
      <c r="BN375" s="176"/>
      <c r="BO375" s="176"/>
      <c r="BP375" s="176"/>
      <c r="BQ375" s="176"/>
      <c r="BR375" s="176"/>
      <c r="BS375" s="176"/>
      <c r="BT375" s="176"/>
      <c r="BU375" s="176"/>
      <c r="BV375" s="176"/>
      <c r="BW375" s="176"/>
      <c r="BX375" s="176"/>
      <c r="BY375" s="176"/>
      <c r="BZ375" s="176"/>
      <c r="CA375" s="176"/>
      <c r="CB375" s="176"/>
      <c r="CC375" s="176"/>
      <c r="CD375" s="176"/>
      <c r="CE375" s="176"/>
      <c r="CF375" s="176"/>
      <c r="CG375" s="176"/>
      <c r="CH375" s="176"/>
      <c r="CI375" s="176"/>
      <c r="CJ375" s="176"/>
      <c r="CK375" s="176"/>
      <c r="CL375" s="176"/>
      <c r="CM375" s="176"/>
      <c r="CN375" s="176"/>
      <c r="CO375" s="176"/>
      <c r="CP375" s="176"/>
      <c r="CQ375" s="176"/>
      <c r="CR375" s="176"/>
      <c r="CS375" s="176"/>
      <c r="CT375" s="176"/>
    </row>
    <row r="376" spans="1:98" ht="4.5" customHeight="1">
      <c r="A376" s="8"/>
      <c r="B376" s="8"/>
      <c r="C376" s="117"/>
      <c r="D376" s="117"/>
      <c r="E376" s="117"/>
      <c r="F376" s="117"/>
      <c r="G376" s="117"/>
      <c r="H376" s="177"/>
      <c r="I376" s="177"/>
      <c r="J376" s="763"/>
      <c r="K376" s="763"/>
      <c r="L376" s="763"/>
      <c r="M376" s="763"/>
      <c r="N376" s="763"/>
      <c r="O376" s="763"/>
      <c r="P376" s="763"/>
      <c r="Q376" s="763"/>
      <c r="R376" s="763"/>
      <c r="S376" s="763"/>
      <c r="T376" s="763"/>
      <c r="U376" s="763"/>
      <c r="V376" s="763"/>
      <c r="W376" s="763"/>
      <c r="X376" s="763"/>
      <c r="Y376" s="763"/>
      <c r="Z376" s="763"/>
      <c r="AA376" s="763"/>
      <c r="AB376" s="763"/>
      <c r="AC376" s="763"/>
      <c r="AD376" s="763"/>
      <c r="AE376" s="763"/>
      <c r="AF376" s="763"/>
      <c r="AG376" s="763"/>
      <c r="AH376" s="763"/>
      <c r="AI376" s="763"/>
      <c r="AJ376" s="763"/>
      <c r="AK376" s="763"/>
      <c r="AL376" s="763"/>
      <c r="AM376" s="763"/>
      <c r="AN376" s="763"/>
      <c r="AO376" s="763"/>
      <c r="AP376" s="763"/>
      <c r="AQ376" s="763"/>
      <c r="AR376" s="763"/>
      <c r="AS376" s="763"/>
      <c r="AT376" s="763"/>
      <c r="AU376" s="763"/>
      <c r="AV376" s="763"/>
      <c r="AW376" s="763"/>
      <c r="AX376" s="763"/>
      <c r="AY376" s="763"/>
      <c r="AZ376" s="763"/>
      <c r="BA376" s="763"/>
      <c r="BB376" s="763"/>
      <c r="BC376" s="763"/>
      <c r="BD376" s="763"/>
      <c r="BE376" s="763"/>
      <c r="BF376" s="763"/>
      <c r="BG376" s="763"/>
      <c r="BH376" s="763"/>
      <c r="BI376" s="763"/>
      <c r="BJ376" s="763"/>
      <c r="BK376" s="176"/>
      <c r="BL376" s="176"/>
      <c r="BM376" s="176"/>
      <c r="BN376" s="176"/>
      <c r="BO376" s="176"/>
      <c r="BP376" s="176"/>
      <c r="BQ376" s="176"/>
      <c r="BR376" s="176"/>
      <c r="BS376" s="176"/>
      <c r="BT376" s="176"/>
      <c r="BU376" s="176"/>
      <c r="BV376" s="176"/>
      <c r="BW376" s="176"/>
      <c r="BX376" s="176"/>
      <c r="BY376" s="176"/>
      <c r="BZ376" s="176"/>
      <c r="CA376" s="176"/>
      <c r="CB376" s="176"/>
      <c r="CC376" s="176"/>
      <c r="CD376" s="176"/>
      <c r="CE376" s="176"/>
      <c r="CF376" s="176"/>
      <c r="CG376" s="176"/>
      <c r="CH376" s="176"/>
      <c r="CI376" s="176"/>
      <c r="CJ376" s="176"/>
      <c r="CK376" s="176"/>
      <c r="CL376" s="176"/>
      <c r="CM376" s="176"/>
      <c r="CN376" s="176"/>
      <c r="CO376" s="176"/>
      <c r="CP376" s="176"/>
      <c r="CQ376" s="176"/>
      <c r="CR376" s="176"/>
      <c r="CS376" s="176"/>
      <c r="CT376" s="176"/>
    </row>
    <row r="377" spans="1:98" ht="6" customHeight="1">
      <c r="A377" s="8"/>
      <c r="B377" s="8"/>
      <c r="C377" s="117"/>
      <c r="D377" s="117"/>
      <c r="E377" s="117"/>
      <c r="F377" s="117"/>
      <c r="G377" s="117"/>
      <c r="H377" s="177"/>
      <c r="I377" s="177"/>
      <c r="J377" s="763"/>
      <c r="K377" s="763"/>
      <c r="L377" s="763"/>
      <c r="M377" s="763"/>
      <c r="N377" s="763"/>
      <c r="O377" s="763"/>
      <c r="P377" s="763"/>
      <c r="Q377" s="763"/>
      <c r="R377" s="763"/>
      <c r="S377" s="763"/>
      <c r="T377" s="763"/>
      <c r="U377" s="763"/>
      <c r="V377" s="763"/>
      <c r="W377" s="763"/>
      <c r="X377" s="763"/>
      <c r="Y377" s="763"/>
      <c r="Z377" s="763"/>
      <c r="AA377" s="763"/>
      <c r="AB377" s="763"/>
      <c r="AC377" s="763"/>
      <c r="AD377" s="763"/>
      <c r="AE377" s="763"/>
      <c r="AF377" s="763"/>
      <c r="AG377" s="763"/>
      <c r="AH377" s="763"/>
      <c r="AI377" s="763"/>
      <c r="AJ377" s="763"/>
      <c r="AK377" s="763"/>
      <c r="AL377" s="763"/>
      <c r="AM377" s="763"/>
      <c r="AN377" s="763"/>
      <c r="AO377" s="763"/>
      <c r="AP377" s="763"/>
      <c r="AQ377" s="763"/>
      <c r="AR377" s="763"/>
      <c r="AS377" s="763"/>
      <c r="AT377" s="763"/>
      <c r="AU377" s="763"/>
      <c r="AV377" s="763"/>
      <c r="AW377" s="763"/>
      <c r="AX377" s="763"/>
      <c r="AY377" s="763"/>
      <c r="AZ377" s="763"/>
      <c r="BA377" s="763"/>
      <c r="BB377" s="763"/>
      <c r="BC377" s="763"/>
      <c r="BD377" s="763"/>
      <c r="BE377" s="763"/>
      <c r="BF377" s="763"/>
      <c r="BG377" s="763"/>
      <c r="BH377" s="763"/>
      <c r="BI377" s="763"/>
      <c r="BJ377" s="763"/>
      <c r="BK377" s="176"/>
      <c r="BL377" s="176"/>
      <c r="BM377" s="176"/>
      <c r="BN377" s="176"/>
      <c r="BO377" s="176"/>
      <c r="BP377" s="176"/>
      <c r="BQ377" s="176"/>
      <c r="BR377" s="176"/>
      <c r="BS377" s="176"/>
      <c r="BT377" s="176"/>
      <c r="BU377" s="176"/>
      <c r="BV377" s="176"/>
      <c r="BW377" s="176"/>
      <c r="BX377" s="176"/>
      <c r="BY377" s="176"/>
      <c r="BZ377" s="176"/>
      <c r="CA377" s="176"/>
      <c r="CB377" s="176"/>
      <c r="CC377" s="176"/>
      <c r="CD377" s="176"/>
      <c r="CE377" s="176"/>
      <c r="CF377" s="176"/>
      <c r="CG377" s="176"/>
      <c r="CH377" s="176"/>
      <c r="CI377" s="176"/>
      <c r="CJ377" s="176"/>
      <c r="CK377" s="176"/>
      <c r="CL377" s="176"/>
      <c r="CM377" s="176"/>
      <c r="CN377" s="176"/>
      <c r="CO377" s="176"/>
      <c r="CP377" s="176"/>
      <c r="CQ377" s="176"/>
      <c r="CR377" s="176"/>
      <c r="CS377" s="176"/>
      <c r="CT377" s="176"/>
    </row>
    <row r="378" spans="1:98" ht="8.25" customHeight="1">
      <c r="A378" s="8"/>
      <c r="B378" s="8"/>
      <c r="C378" s="117"/>
      <c r="D378" s="117"/>
      <c r="E378" s="117"/>
      <c r="F378" s="117"/>
      <c r="G378" s="11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O378" s="177"/>
      <c r="AP378" s="177"/>
      <c r="AQ378" s="177"/>
      <c r="AR378" s="177"/>
      <c r="AS378" s="177"/>
      <c r="AT378" s="177"/>
      <c r="AU378" s="177"/>
      <c r="AV378" s="177"/>
      <c r="AW378" s="177"/>
      <c r="AX378" s="177"/>
      <c r="AY378" s="177"/>
      <c r="AZ378" s="177"/>
      <c r="BA378" s="177"/>
      <c r="BB378" s="177"/>
      <c r="BC378" s="177"/>
      <c r="BD378" s="177"/>
      <c r="BE378" s="177"/>
      <c r="BF378" s="177"/>
      <c r="BG378" s="177"/>
      <c r="BH378" s="177"/>
      <c r="BI378" s="177"/>
      <c r="BJ378" s="177"/>
      <c r="BK378" s="176"/>
      <c r="BL378" s="176"/>
      <c r="BM378" s="176"/>
      <c r="BN378" s="176"/>
      <c r="BO378" s="176"/>
      <c r="BP378" s="176"/>
      <c r="BQ378" s="176"/>
      <c r="BR378" s="176"/>
      <c r="BS378" s="176"/>
      <c r="BT378" s="176"/>
      <c r="BU378" s="176"/>
      <c r="BV378" s="176"/>
      <c r="BW378" s="176"/>
      <c r="BX378" s="176"/>
      <c r="BY378" s="176"/>
      <c r="BZ378" s="176"/>
      <c r="CA378" s="176"/>
      <c r="CB378" s="176"/>
      <c r="CC378" s="176"/>
      <c r="CD378" s="176"/>
      <c r="CE378" s="176"/>
      <c r="CF378" s="176"/>
      <c r="CG378" s="176"/>
      <c r="CH378" s="176"/>
      <c r="CI378" s="176"/>
      <c r="CJ378" s="176"/>
      <c r="CK378" s="176"/>
      <c r="CL378" s="176"/>
      <c r="CM378" s="176"/>
      <c r="CN378" s="176"/>
      <c r="CO378" s="176"/>
      <c r="CP378" s="176"/>
      <c r="CQ378" s="176"/>
      <c r="CR378" s="176"/>
      <c r="CS378" s="176"/>
      <c r="CT378" s="176"/>
    </row>
    <row r="379" spans="1:98" ht="14.25" customHeight="1">
      <c r="A379" s="8"/>
      <c r="B379" s="8"/>
      <c r="C379" s="178"/>
      <c r="D379" s="178"/>
      <c r="E379" s="178"/>
      <c r="F379" s="178"/>
      <c r="G379" s="107"/>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171"/>
      <c r="AJ379" s="171"/>
      <c r="AK379" s="171"/>
      <c r="AL379" s="171"/>
      <c r="AM379" s="171"/>
      <c r="AN379" s="171"/>
      <c r="AO379" s="171"/>
      <c r="AP379" s="171"/>
      <c r="AQ379" s="171"/>
      <c r="AR379" s="171"/>
      <c r="AS379" s="171"/>
      <c r="AT379" s="171"/>
      <c r="AU379" s="171"/>
      <c r="AV379" s="171"/>
      <c r="AW379" s="171"/>
      <c r="AX379" s="171"/>
      <c r="AY379" s="171"/>
      <c r="AZ379" s="171"/>
      <c r="BA379" s="171"/>
      <c r="BB379" s="171"/>
      <c r="BC379" s="171"/>
      <c r="BD379" s="171"/>
      <c r="BE379" s="171"/>
      <c r="BF379" s="171"/>
      <c r="BG379" s="171"/>
      <c r="BH379" s="171"/>
      <c r="BI379" s="171"/>
      <c r="BJ379" s="8"/>
      <c r="BK379" s="8"/>
      <c r="BM379"/>
    </row>
    <row r="380" spans="1:98" ht="6.75" customHeight="1">
      <c r="A380" s="8"/>
      <c r="B380" s="8"/>
      <c r="C380" s="178"/>
      <c r="D380" s="178"/>
      <c r="E380" s="178"/>
      <c r="F380" s="178"/>
      <c r="G380" s="107"/>
      <c r="H380" s="171"/>
      <c r="I380" s="171"/>
      <c r="J380" s="765" t="s">
        <v>1174</v>
      </c>
      <c r="K380" s="766"/>
      <c r="L380" s="766"/>
      <c r="M380" s="766"/>
      <c r="N380" s="766"/>
      <c r="O380" s="766"/>
      <c r="P380" s="766"/>
      <c r="Q380" s="766"/>
      <c r="R380" s="766"/>
      <c r="S380" s="766"/>
      <c r="T380" s="766"/>
      <c r="U380" s="766"/>
      <c r="V380" s="766"/>
      <c r="W380" s="766"/>
      <c r="X380" s="766"/>
      <c r="Y380" s="766"/>
      <c r="Z380" s="766"/>
      <c r="AA380" s="766"/>
      <c r="AB380" s="766"/>
      <c r="AC380" s="766"/>
      <c r="AD380" s="766"/>
      <c r="AE380" s="766"/>
      <c r="AF380" s="766"/>
      <c r="AG380" s="766"/>
      <c r="AH380" s="766"/>
      <c r="AI380" s="766"/>
      <c r="AJ380" s="766"/>
      <c r="AK380" s="766"/>
      <c r="AL380" s="766"/>
      <c r="AM380" s="766"/>
      <c r="AN380" s="766"/>
      <c r="AO380" s="766"/>
      <c r="AP380" s="766"/>
      <c r="AQ380" s="766"/>
      <c r="AR380" s="766"/>
      <c r="AS380" s="766"/>
      <c r="AT380" s="766"/>
      <c r="AU380" s="766"/>
      <c r="AV380" s="766"/>
      <c r="AW380" s="766"/>
      <c r="AX380" s="766"/>
      <c r="AY380" s="766"/>
      <c r="AZ380" s="766"/>
      <c r="BA380" s="766"/>
      <c r="BB380" s="766"/>
      <c r="BC380" s="766"/>
      <c r="BD380" s="766"/>
      <c r="BE380" s="766"/>
      <c r="BF380" s="766"/>
      <c r="BG380" s="766"/>
      <c r="BH380" s="766"/>
      <c r="BI380" s="766"/>
      <c r="BJ380" s="766"/>
      <c r="BK380" s="171"/>
      <c r="BL380" s="171"/>
      <c r="BM380" s="171"/>
      <c r="BN380" s="171"/>
      <c r="BO380" s="171"/>
      <c r="BP380" s="171"/>
      <c r="BQ380" s="171"/>
      <c r="BR380" s="171"/>
      <c r="BS380" s="171"/>
      <c r="BT380" s="171"/>
      <c r="BU380" s="171"/>
      <c r="BV380" s="171"/>
      <c r="BW380" s="171"/>
      <c r="BX380" s="171"/>
      <c r="BY380" s="171"/>
      <c r="BZ380" s="171"/>
      <c r="CA380" s="171"/>
      <c r="CB380" s="171"/>
      <c r="CC380" s="171"/>
      <c r="CD380" s="171"/>
      <c r="CE380" s="171"/>
      <c r="CF380" s="171"/>
      <c r="CG380" s="171"/>
      <c r="CH380" s="171"/>
      <c r="CI380" s="171"/>
      <c r="CJ380" s="171"/>
      <c r="CK380" s="171"/>
      <c r="CL380" s="171"/>
      <c r="CM380" s="171"/>
      <c r="CN380" s="171"/>
      <c r="CO380" s="171"/>
      <c r="CP380" s="171"/>
      <c r="CQ380" s="171"/>
      <c r="CR380" s="171"/>
      <c r="CS380" s="171"/>
      <c r="CT380" s="171"/>
    </row>
    <row r="381" spans="1:98" ht="6" customHeight="1">
      <c r="A381" s="8"/>
      <c r="B381" s="8"/>
      <c r="C381" s="178"/>
      <c r="D381" s="178"/>
      <c r="E381" s="178"/>
      <c r="F381" s="178"/>
      <c r="G381" s="107"/>
      <c r="H381" s="171"/>
      <c r="I381" s="171"/>
      <c r="J381" s="766"/>
      <c r="K381" s="766"/>
      <c r="L381" s="766"/>
      <c r="M381" s="766"/>
      <c r="N381" s="766"/>
      <c r="O381" s="766"/>
      <c r="P381" s="766"/>
      <c r="Q381" s="766"/>
      <c r="R381" s="766"/>
      <c r="S381" s="766"/>
      <c r="T381" s="766"/>
      <c r="U381" s="766"/>
      <c r="V381" s="766"/>
      <c r="W381" s="766"/>
      <c r="X381" s="766"/>
      <c r="Y381" s="766"/>
      <c r="Z381" s="766"/>
      <c r="AA381" s="766"/>
      <c r="AB381" s="766"/>
      <c r="AC381" s="766"/>
      <c r="AD381" s="766"/>
      <c r="AE381" s="766"/>
      <c r="AF381" s="766"/>
      <c r="AG381" s="766"/>
      <c r="AH381" s="766"/>
      <c r="AI381" s="766"/>
      <c r="AJ381" s="766"/>
      <c r="AK381" s="766"/>
      <c r="AL381" s="766"/>
      <c r="AM381" s="766"/>
      <c r="AN381" s="766"/>
      <c r="AO381" s="766"/>
      <c r="AP381" s="766"/>
      <c r="AQ381" s="766"/>
      <c r="AR381" s="766"/>
      <c r="AS381" s="766"/>
      <c r="AT381" s="766"/>
      <c r="AU381" s="766"/>
      <c r="AV381" s="766"/>
      <c r="AW381" s="766"/>
      <c r="AX381" s="766"/>
      <c r="AY381" s="766"/>
      <c r="AZ381" s="766"/>
      <c r="BA381" s="766"/>
      <c r="BB381" s="766"/>
      <c r="BC381" s="766"/>
      <c r="BD381" s="766"/>
      <c r="BE381" s="766"/>
      <c r="BF381" s="766"/>
      <c r="BG381" s="766"/>
      <c r="BH381" s="766"/>
      <c r="BI381" s="766"/>
      <c r="BJ381" s="766"/>
      <c r="BK381" s="171"/>
      <c r="BL381" s="171"/>
      <c r="BM381" s="171"/>
      <c r="BN381" s="171"/>
      <c r="BO381" s="171"/>
      <c r="BP381" s="171"/>
      <c r="BQ381" s="171"/>
      <c r="BR381" s="171"/>
      <c r="BS381" s="171"/>
      <c r="BT381" s="171"/>
      <c r="BU381" s="171"/>
      <c r="BV381" s="171"/>
      <c r="BW381" s="171"/>
      <c r="BX381" s="171"/>
      <c r="BY381" s="171"/>
      <c r="BZ381" s="171"/>
      <c r="CA381" s="171"/>
      <c r="CB381" s="171"/>
      <c r="CC381" s="171"/>
      <c r="CD381" s="171"/>
      <c r="CE381" s="171"/>
      <c r="CF381" s="171"/>
      <c r="CG381" s="171"/>
      <c r="CH381" s="171"/>
      <c r="CI381" s="171"/>
      <c r="CJ381" s="171"/>
      <c r="CK381" s="171"/>
      <c r="CL381" s="171"/>
      <c r="CM381" s="171"/>
      <c r="CN381" s="171"/>
      <c r="CO381" s="171"/>
      <c r="CP381" s="171"/>
      <c r="CQ381" s="171"/>
      <c r="CR381" s="171"/>
      <c r="CS381" s="171"/>
      <c r="CT381" s="171"/>
    </row>
    <row r="382" spans="1:98" ht="3.75" customHeight="1">
      <c r="A382" s="8"/>
      <c r="B382" s="8"/>
      <c r="C382" s="178"/>
      <c r="D382" s="178"/>
      <c r="E382" s="178"/>
      <c r="F382" s="178"/>
      <c r="G382" s="107"/>
      <c r="H382" s="172"/>
      <c r="I382" s="172"/>
      <c r="J382" s="766"/>
      <c r="K382" s="766"/>
      <c r="L382" s="766"/>
      <c r="M382" s="766"/>
      <c r="N382" s="766"/>
      <c r="O382" s="766"/>
      <c r="P382" s="766"/>
      <c r="Q382" s="766"/>
      <c r="R382" s="766"/>
      <c r="S382" s="766"/>
      <c r="T382" s="766"/>
      <c r="U382" s="766"/>
      <c r="V382" s="766"/>
      <c r="W382" s="766"/>
      <c r="X382" s="766"/>
      <c r="Y382" s="766"/>
      <c r="Z382" s="766"/>
      <c r="AA382" s="766"/>
      <c r="AB382" s="766"/>
      <c r="AC382" s="766"/>
      <c r="AD382" s="766"/>
      <c r="AE382" s="766"/>
      <c r="AF382" s="766"/>
      <c r="AG382" s="766"/>
      <c r="AH382" s="766"/>
      <c r="AI382" s="766"/>
      <c r="AJ382" s="766"/>
      <c r="AK382" s="766"/>
      <c r="AL382" s="766"/>
      <c r="AM382" s="766"/>
      <c r="AN382" s="766"/>
      <c r="AO382" s="766"/>
      <c r="AP382" s="766"/>
      <c r="AQ382" s="766"/>
      <c r="AR382" s="766"/>
      <c r="AS382" s="766"/>
      <c r="AT382" s="766"/>
      <c r="AU382" s="766"/>
      <c r="AV382" s="766"/>
      <c r="AW382" s="766"/>
      <c r="AX382" s="766"/>
      <c r="AY382" s="766"/>
      <c r="AZ382" s="766"/>
      <c r="BA382" s="766"/>
      <c r="BB382" s="766"/>
      <c r="BC382" s="766"/>
      <c r="BD382" s="766"/>
      <c r="BE382" s="766"/>
      <c r="BF382" s="766"/>
      <c r="BG382" s="766"/>
      <c r="BH382" s="766"/>
      <c r="BI382" s="766"/>
      <c r="BJ382" s="766"/>
      <c r="BK382" s="171"/>
      <c r="BL382" s="171"/>
      <c r="BM382" s="171"/>
      <c r="BN382" s="171"/>
      <c r="BO382" s="171"/>
      <c r="BP382" s="171"/>
      <c r="BQ382" s="171"/>
      <c r="BR382" s="171"/>
      <c r="BS382" s="171"/>
      <c r="BT382" s="171"/>
      <c r="BU382" s="171"/>
      <c r="BV382" s="171"/>
      <c r="BW382" s="171"/>
      <c r="BX382" s="171"/>
      <c r="BY382" s="171"/>
      <c r="BZ382" s="171"/>
      <c r="CA382" s="171"/>
      <c r="CB382" s="171"/>
      <c r="CC382" s="171"/>
      <c r="CD382" s="171"/>
      <c r="CE382" s="171"/>
      <c r="CF382" s="171"/>
      <c r="CG382" s="171"/>
      <c r="CH382" s="171"/>
      <c r="CI382" s="171"/>
      <c r="CJ382" s="171"/>
      <c r="CK382" s="171"/>
      <c r="CL382" s="171"/>
      <c r="CM382" s="171"/>
      <c r="CN382" s="171"/>
      <c r="CO382" s="171"/>
      <c r="CP382" s="171"/>
      <c r="CQ382" s="171"/>
      <c r="CR382" s="171"/>
      <c r="CS382" s="171"/>
      <c r="CT382" s="171"/>
    </row>
    <row r="383" spans="1:98" ht="9.9" customHeight="1">
      <c r="A383" s="8"/>
      <c r="B383" s="8"/>
      <c r="C383" s="178"/>
      <c r="D383" s="178"/>
      <c r="E383" s="178"/>
      <c r="F383" s="178"/>
      <c r="G383" s="107"/>
      <c r="H383" s="172"/>
      <c r="I383" s="172"/>
      <c r="J383" s="766"/>
      <c r="K383" s="766"/>
      <c r="L383" s="766"/>
      <c r="M383" s="766"/>
      <c r="N383" s="766"/>
      <c r="O383" s="766"/>
      <c r="P383" s="766"/>
      <c r="Q383" s="766"/>
      <c r="R383" s="766"/>
      <c r="S383" s="766"/>
      <c r="T383" s="766"/>
      <c r="U383" s="766"/>
      <c r="V383" s="766"/>
      <c r="W383" s="766"/>
      <c r="X383" s="766"/>
      <c r="Y383" s="766"/>
      <c r="Z383" s="766"/>
      <c r="AA383" s="766"/>
      <c r="AB383" s="766"/>
      <c r="AC383" s="766"/>
      <c r="AD383" s="766"/>
      <c r="AE383" s="766"/>
      <c r="AF383" s="766"/>
      <c r="AG383" s="766"/>
      <c r="AH383" s="766"/>
      <c r="AI383" s="766"/>
      <c r="AJ383" s="766"/>
      <c r="AK383" s="766"/>
      <c r="AL383" s="766"/>
      <c r="AM383" s="766"/>
      <c r="AN383" s="766"/>
      <c r="AO383" s="766"/>
      <c r="AP383" s="766"/>
      <c r="AQ383" s="766"/>
      <c r="AR383" s="766"/>
      <c r="AS383" s="766"/>
      <c r="AT383" s="766"/>
      <c r="AU383" s="766"/>
      <c r="AV383" s="766"/>
      <c r="AW383" s="766"/>
      <c r="AX383" s="766"/>
      <c r="AY383" s="766"/>
      <c r="AZ383" s="766"/>
      <c r="BA383" s="766"/>
      <c r="BB383" s="766"/>
      <c r="BC383" s="766"/>
      <c r="BD383" s="766"/>
      <c r="BE383" s="766"/>
      <c r="BF383" s="766"/>
      <c r="BG383" s="766"/>
      <c r="BH383" s="766"/>
      <c r="BI383" s="766"/>
      <c r="BJ383" s="766"/>
      <c r="BK383" s="171"/>
      <c r="BL383" s="171"/>
      <c r="BM383" s="171"/>
      <c r="BN383" s="171"/>
      <c r="BO383" s="171"/>
      <c r="BP383" s="171"/>
      <c r="BQ383" s="171"/>
      <c r="BR383" s="171"/>
      <c r="BS383" s="171"/>
      <c r="BT383" s="171"/>
      <c r="BU383" s="171"/>
      <c r="BV383" s="171"/>
      <c r="BW383" s="171"/>
      <c r="BX383" s="171"/>
      <c r="BY383" s="171"/>
      <c r="BZ383" s="171"/>
      <c r="CA383" s="171"/>
      <c r="CB383" s="171"/>
      <c r="CC383" s="171"/>
      <c r="CD383" s="171"/>
      <c r="CE383" s="171"/>
      <c r="CF383" s="171"/>
      <c r="CG383" s="171"/>
      <c r="CH383" s="171"/>
      <c r="CI383" s="171"/>
      <c r="CJ383" s="171"/>
      <c r="CK383" s="171"/>
      <c r="CL383" s="171"/>
      <c r="CM383" s="171"/>
      <c r="CN383" s="171"/>
      <c r="CO383" s="171"/>
      <c r="CP383" s="171"/>
      <c r="CQ383" s="171"/>
      <c r="CR383" s="171"/>
      <c r="CS383" s="171"/>
      <c r="CT383" s="171"/>
    </row>
    <row r="384" spans="1:98" ht="9.9" customHeight="1">
      <c r="A384" s="8"/>
      <c r="B384" s="8"/>
      <c r="C384" s="170"/>
      <c r="D384" s="170"/>
      <c r="E384" s="161"/>
      <c r="F384" s="161"/>
      <c r="G384" s="170"/>
      <c r="H384" s="170"/>
      <c r="I384" s="170"/>
      <c r="J384" s="766"/>
      <c r="K384" s="766"/>
      <c r="L384" s="766"/>
      <c r="M384" s="766"/>
      <c r="N384" s="766"/>
      <c r="O384" s="766"/>
      <c r="P384" s="766"/>
      <c r="Q384" s="766"/>
      <c r="R384" s="766"/>
      <c r="S384" s="766"/>
      <c r="T384" s="766"/>
      <c r="U384" s="766"/>
      <c r="V384" s="766"/>
      <c r="W384" s="766"/>
      <c r="X384" s="766"/>
      <c r="Y384" s="766"/>
      <c r="Z384" s="766"/>
      <c r="AA384" s="766"/>
      <c r="AB384" s="766"/>
      <c r="AC384" s="766"/>
      <c r="AD384" s="766"/>
      <c r="AE384" s="766"/>
      <c r="AF384" s="766"/>
      <c r="AG384" s="766"/>
      <c r="AH384" s="766"/>
      <c r="AI384" s="766"/>
      <c r="AJ384" s="766"/>
      <c r="AK384" s="766"/>
      <c r="AL384" s="766"/>
      <c r="AM384" s="766"/>
      <c r="AN384" s="766"/>
      <c r="AO384" s="766"/>
      <c r="AP384" s="766"/>
      <c r="AQ384" s="766"/>
      <c r="AR384" s="766"/>
      <c r="AS384" s="766"/>
      <c r="AT384" s="766"/>
      <c r="AU384" s="766"/>
      <c r="AV384" s="766"/>
      <c r="AW384" s="766"/>
      <c r="AX384" s="766"/>
      <c r="AY384" s="766"/>
      <c r="AZ384" s="766"/>
      <c r="BA384" s="766"/>
      <c r="BB384" s="766"/>
      <c r="BC384" s="766"/>
      <c r="BD384" s="766"/>
      <c r="BE384" s="766"/>
      <c r="BF384" s="766"/>
      <c r="BG384" s="766"/>
      <c r="BH384" s="766"/>
      <c r="BI384" s="766"/>
      <c r="BJ384" s="766"/>
      <c r="BK384" s="171"/>
      <c r="BL384" s="171"/>
      <c r="BM384" s="171"/>
      <c r="BN384" s="171"/>
      <c r="BO384" s="171"/>
      <c r="BP384" s="171"/>
      <c r="BQ384" s="171"/>
      <c r="BR384" s="171"/>
      <c r="BS384" s="171"/>
      <c r="BT384" s="171"/>
      <c r="BU384" s="171"/>
      <c r="BV384" s="171"/>
      <c r="BW384" s="171"/>
      <c r="BX384" s="171"/>
      <c r="BY384" s="171"/>
      <c r="BZ384" s="171"/>
      <c r="CA384" s="171"/>
      <c r="CB384" s="171"/>
      <c r="CC384" s="171"/>
      <c r="CD384" s="171"/>
      <c r="CE384" s="171"/>
      <c r="CF384" s="171"/>
      <c r="CG384" s="171"/>
      <c r="CH384" s="171"/>
      <c r="CI384" s="171"/>
      <c r="CJ384" s="171"/>
      <c r="CK384" s="171"/>
      <c r="CL384" s="171"/>
      <c r="CM384" s="171"/>
      <c r="CN384" s="171"/>
      <c r="CO384" s="171"/>
      <c r="CP384" s="171"/>
      <c r="CQ384" s="171"/>
      <c r="CR384" s="171"/>
      <c r="CS384" s="171"/>
      <c r="CT384" s="171"/>
    </row>
    <row r="385" spans="1:98" ht="9.9" customHeight="1">
      <c r="A385" s="8"/>
      <c r="B385" s="8"/>
      <c r="C385" s="170"/>
      <c r="D385" s="170"/>
      <c r="E385" s="161"/>
      <c r="F385" s="161"/>
      <c r="G385" s="170"/>
      <c r="H385" s="170"/>
      <c r="I385" s="170"/>
      <c r="J385" s="766"/>
      <c r="K385" s="766"/>
      <c r="L385" s="766"/>
      <c r="M385" s="766"/>
      <c r="N385" s="766"/>
      <c r="O385" s="766"/>
      <c r="P385" s="766"/>
      <c r="Q385" s="766"/>
      <c r="R385" s="766"/>
      <c r="S385" s="766"/>
      <c r="T385" s="766"/>
      <c r="U385" s="766"/>
      <c r="V385" s="766"/>
      <c r="W385" s="766"/>
      <c r="X385" s="766"/>
      <c r="Y385" s="766"/>
      <c r="Z385" s="766"/>
      <c r="AA385" s="766"/>
      <c r="AB385" s="766"/>
      <c r="AC385" s="766"/>
      <c r="AD385" s="766"/>
      <c r="AE385" s="766"/>
      <c r="AF385" s="766"/>
      <c r="AG385" s="766"/>
      <c r="AH385" s="766"/>
      <c r="AI385" s="766"/>
      <c r="AJ385" s="766"/>
      <c r="AK385" s="766"/>
      <c r="AL385" s="766"/>
      <c r="AM385" s="766"/>
      <c r="AN385" s="766"/>
      <c r="AO385" s="766"/>
      <c r="AP385" s="766"/>
      <c r="AQ385" s="766"/>
      <c r="AR385" s="766"/>
      <c r="AS385" s="766"/>
      <c r="AT385" s="766"/>
      <c r="AU385" s="766"/>
      <c r="AV385" s="766"/>
      <c r="AW385" s="766"/>
      <c r="AX385" s="766"/>
      <c r="AY385" s="766"/>
      <c r="AZ385" s="766"/>
      <c r="BA385" s="766"/>
      <c r="BB385" s="766"/>
      <c r="BC385" s="766"/>
      <c r="BD385" s="766"/>
      <c r="BE385" s="766"/>
      <c r="BF385" s="766"/>
      <c r="BG385" s="766"/>
      <c r="BH385" s="766"/>
      <c r="BI385" s="766"/>
      <c r="BJ385" s="766"/>
      <c r="BK385" s="171"/>
      <c r="BL385" s="171"/>
      <c r="BM385" s="171"/>
      <c r="BN385" s="171"/>
      <c r="BO385" s="171"/>
      <c r="BP385" s="171"/>
      <c r="BQ385" s="171"/>
      <c r="BR385" s="171"/>
      <c r="BS385" s="171"/>
      <c r="BT385" s="171"/>
      <c r="BU385" s="171"/>
      <c r="BV385" s="171"/>
      <c r="BW385" s="171"/>
      <c r="BX385" s="171"/>
      <c r="BY385" s="171"/>
      <c r="BZ385" s="171"/>
      <c r="CA385" s="171"/>
      <c r="CB385" s="171"/>
      <c r="CC385" s="171"/>
      <c r="CD385" s="171"/>
      <c r="CE385" s="171"/>
      <c r="CF385" s="171"/>
      <c r="CG385" s="171"/>
      <c r="CH385" s="171"/>
      <c r="CI385" s="171"/>
      <c r="CJ385" s="171"/>
      <c r="CK385" s="171"/>
      <c r="CL385" s="171"/>
      <c r="CM385" s="171"/>
      <c r="CN385" s="171"/>
      <c r="CO385" s="171"/>
      <c r="CP385" s="171"/>
      <c r="CQ385" s="171"/>
      <c r="CR385" s="171"/>
      <c r="CS385" s="171"/>
      <c r="CT385" s="171"/>
    </row>
    <row r="386" spans="1:98" ht="7.5" customHeight="1">
      <c r="A386" s="8"/>
      <c r="B386" s="8"/>
      <c r="C386" s="170"/>
      <c r="D386" s="170"/>
      <c r="E386" s="161"/>
      <c r="F386" s="161"/>
      <c r="G386" s="170"/>
      <c r="H386" s="170"/>
      <c r="I386" s="170"/>
      <c r="J386" s="766"/>
      <c r="K386" s="766"/>
      <c r="L386" s="766"/>
      <c r="M386" s="766"/>
      <c r="N386" s="766"/>
      <c r="O386" s="766"/>
      <c r="P386" s="766"/>
      <c r="Q386" s="766"/>
      <c r="R386" s="766"/>
      <c r="S386" s="766"/>
      <c r="T386" s="766"/>
      <c r="U386" s="766"/>
      <c r="V386" s="766"/>
      <c r="W386" s="766"/>
      <c r="X386" s="766"/>
      <c r="Y386" s="766"/>
      <c r="Z386" s="766"/>
      <c r="AA386" s="766"/>
      <c r="AB386" s="766"/>
      <c r="AC386" s="766"/>
      <c r="AD386" s="766"/>
      <c r="AE386" s="766"/>
      <c r="AF386" s="766"/>
      <c r="AG386" s="766"/>
      <c r="AH386" s="766"/>
      <c r="AI386" s="766"/>
      <c r="AJ386" s="766"/>
      <c r="AK386" s="766"/>
      <c r="AL386" s="766"/>
      <c r="AM386" s="766"/>
      <c r="AN386" s="766"/>
      <c r="AO386" s="766"/>
      <c r="AP386" s="766"/>
      <c r="AQ386" s="766"/>
      <c r="AR386" s="766"/>
      <c r="AS386" s="766"/>
      <c r="AT386" s="766"/>
      <c r="AU386" s="766"/>
      <c r="AV386" s="766"/>
      <c r="AW386" s="766"/>
      <c r="AX386" s="766"/>
      <c r="AY386" s="766"/>
      <c r="AZ386" s="766"/>
      <c r="BA386" s="766"/>
      <c r="BB386" s="766"/>
      <c r="BC386" s="766"/>
      <c r="BD386" s="766"/>
      <c r="BE386" s="766"/>
      <c r="BF386" s="766"/>
      <c r="BG386" s="766"/>
      <c r="BH386" s="766"/>
      <c r="BI386" s="766"/>
      <c r="BJ386" s="766"/>
      <c r="BK386" s="171"/>
      <c r="BL386" s="171"/>
      <c r="BM386" s="171"/>
      <c r="BN386" s="171"/>
      <c r="BO386" s="171"/>
      <c r="BP386" s="171"/>
      <c r="BQ386" s="171"/>
      <c r="BR386" s="171"/>
      <c r="BS386" s="171"/>
      <c r="BT386" s="171"/>
      <c r="BU386" s="171"/>
      <c r="BV386" s="171"/>
      <c r="BW386" s="171"/>
      <c r="BX386" s="171"/>
      <c r="BY386" s="171"/>
      <c r="BZ386" s="171"/>
      <c r="CA386" s="171"/>
      <c r="CB386" s="171"/>
      <c r="CC386" s="171"/>
      <c r="CD386" s="171"/>
      <c r="CE386" s="171"/>
      <c r="CF386" s="171"/>
      <c r="CG386" s="171"/>
      <c r="CH386" s="171"/>
      <c r="CI386" s="171"/>
      <c r="CJ386" s="171"/>
      <c r="CK386" s="171"/>
      <c r="CL386" s="171"/>
      <c r="CM386" s="171"/>
      <c r="CN386" s="171"/>
      <c r="CO386" s="171"/>
      <c r="CP386" s="171"/>
      <c r="CQ386" s="171"/>
      <c r="CR386" s="171"/>
      <c r="CS386" s="171"/>
      <c r="CT386" s="171"/>
    </row>
    <row r="387" spans="1:98" ht="9" customHeight="1">
      <c r="A387" s="8"/>
      <c r="B387" s="8"/>
      <c r="C387" s="170"/>
      <c r="D387" s="170"/>
      <c r="E387" s="161"/>
      <c r="F387" s="161"/>
      <c r="G387" s="170"/>
      <c r="H387" s="170"/>
      <c r="I387" s="170"/>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c r="BE387" s="172"/>
      <c r="BF387" s="172"/>
      <c r="BG387" s="172"/>
      <c r="BH387" s="172"/>
      <c r="BI387" s="172"/>
      <c r="BJ387" s="172"/>
      <c r="BK387" s="171"/>
      <c r="BL387" s="171"/>
      <c r="BM387" s="171"/>
      <c r="BN387" s="171"/>
      <c r="BO387" s="171"/>
      <c r="BP387" s="171"/>
      <c r="BQ387" s="171"/>
      <c r="BR387" s="171"/>
      <c r="BS387" s="171"/>
      <c r="BT387" s="171"/>
      <c r="BU387" s="171"/>
      <c r="BV387" s="171"/>
      <c r="BW387" s="171"/>
      <c r="BX387" s="171"/>
      <c r="BY387" s="171"/>
      <c r="BZ387" s="171"/>
      <c r="CA387" s="171"/>
      <c r="CB387" s="171"/>
      <c r="CC387" s="171"/>
      <c r="CD387" s="171"/>
      <c r="CE387" s="171"/>
      <c r="CF387" s="171"/>
      <c r="CG387" s="171"/>
      <c r="CH387" s="171"/>
      <c r="CI387" s="171"/>
      <c r="CJ387" s="171"/>
      <c r="CK387" s="171"/>
      <c r="CL387" s="171"/>
      <c r="CM387" s="171"/>
      <c r="CN387" s="171"/>
      <c r="CO387" s="171"/>
      <c r="CP387" s="171"/>
      <c r="CQ387" s="171"/>
      <c r="CR387" s="171"/>
      <c r="CS387" s="171"/>
      <c r="CT387" s="171"/>
    </row>
    <row r="388" spans="1:98" ht="10.5" customHeight="1">
      <c r="A388" s="8"/>
      <c r="B388" s="8"/>
      <c r="C388" s="170"/>
      <c r="D388" s="170"/>
      <c r="E388" s="161"/>
      <c r="F388" s="161"/>
      <c r="G388" s="170"/>
      <c r="H388" s="170"/>
      <c r="I388" s="170"/>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c r="BE388" s="172"/>
      <c r="BF388" s="172"/>
      <c r="BG388" s="172"/>
      <c r="BH388" s="172"/>
      <c r="BI388" s="172"/>
      <c r="BJ388" s="172"/>
      <c r="BK388" s="171"/>
      <c r="BL388" s="171"/>
      <c r="BM388" s="171"/>
      <c r="BN388" s="171"/>
      <c r="BO388" s="171"/>
      <c r="BP388" s="171"/>
      <c r="BQ388" s="171"/>
      <c r="BR388" s="171"/>
      <c r="BS388" s="171"/>
      <c r="BT388" s="171"/>
      <c r="BU388" s="171"/>
      <c r="BV388" s="171"/>
      <c r="BW388" s="171"/>
      <c r="BX388" s="171"/>
      <c r="BY388" s="171"/>
      <c r="BZ388" s="171"/>
      <c r="CA388" s="171"/>
      <c r="CB388" s="171"/>
      <c r="CC388" s="171"/>
      <c r="CD388" s="171"/>
      <c r="CE388" s="171"/>
      <c r="CF388" s="171"/>
      <c r="CG388" s="171"/>
      <c r="CH388" s="171"/>
      <c r="CI388" s="171"/>
      <c r="CJ388" s="171"/>
      <c r="CK388" s="171"/>
      <c r="CL388" s="171"/>
      <c r="CM388" s="171"/>
      <c r="CN388" s="171"/>
      <c r="CO388" s="171"/>
      <c r="CP388" s="171"/>
      <c r="CQ388" s="171"/>
      <c r="CR388" s="171"/>
      <c r="CS388" s="171"/>
      <c r="CT388" s="171"/>
    </row>
    <row r="389" spans="1:98" ht="12" customHeight="1">
      <c r="A389" s="8"/>
      <c r="B389" s="8"/>
      <c r="C389" s="178"/>
      <c r="D389" s="178"/>
      <c r="E389" s="178"/>
      <c r="F389" s="178"/>
      <c r="G389" s="107"/>
      <c r="H389" s="171"/>
      <c r="I389" s="171"/>
      <c r="J389" s="760" t="s">
        <v>1173</v>
      </c>
      <c r="K389" s="761"/>
      <c r="L389" s="761"/>
      <c r="M389" s="761"/>
      <c r="N389" s="761"/>
      <c r="O389" s="761"/>
      <c r="P389" s="761"/>
      <c r="Q389" s="761"/>
      <c r="R389" s="761"/>
      <c r="S389" s="761"/>
      <c r="T389" s="761"/>
      <c r="U389" s="761"/>
      <c r="V389" s="761"/>
      <c r="W389" s="761"/>
      <c r="X389" s="761"/>
      <c r="Y389" s="761"/>
      <c r="Z389" s="761"/>
      <c r="AA389" s="761"/>
      <c r="AB389" s="761"/>
      <c r="AC389" s="761"/>
      <c r="AD389" s="761"/>
      <c r="AE389" s="761"/>
      <c r="AF389" s="761"/>
      <c r="AG389" s="761"/>
      <c r="AH389" s="761"/>
      <c r="AI389" s="761"/>
      <c r="AJ389" s="761"/>
      <c r="AK389" s="761"/>
      <c r="AL389" s="761"/>
      <c r="AM389" s="761"/>
      <c r="AN389" s="761"/>
      <c r="AO389" s="761"/>
      <c r="AP389" s="761"/>
      <c r="AQ389" s="761"/>
      <c r="AR389" s="761"/>
      <c r="AS389" s="761"/>
      <c r="AT389" s="761"/>
      <c r="AU389" s="761"/>
      <c r="AV389" s="761"/>
      <c r="AW389" s="761"/>
      <c r="AX389" s="761"/>
      <c r="AY389" s="761"/>
      <c r="AZ389" s="761"/>
      <c r="BA389" s="761"/>
      <c r="BB389" s="761"/>
      <c r="BC389" s="761"/>
      <c r="BD389" s="761"/>
      <c r="BE389" s="761"/>
      <c r="BF389" s="761"/>
      <c r="BG389" s="761"/>
      <c r="BH389" s="761"/>
      <c r="BI389" s="761"/>
      <c r="BJ389" s="761"/>
      <c r="BK389" s="185"/>
      <c r="BL389" s="185"/>
      <c r="BM389" s="185"/>
      <c r="BN389" s="185"/>
      <c r="BO389" s="185"/>
      <c r="BP389" s="185"/>
      <c r="BQ389" s="185"/>
      <c r="BR389" s="185"/>
      <c r="BS389" s="185"/>
      <c r="BT389" s="185"/>
      <c r="BU389" s="185"/>
      <c r="BV389" s="185"/>
      <c r="BW389" s="185"/>
      <c r="BX389" s="185"/>
      <c r="BY389" s="185"/>
      <c r="BZ389" s="185"/>
      <c r="CA389" s="185"/>
      <c r="CB389" s="185"/>
      <c r="CC389" s="185"/>
      <c r="CD389" s="185"/>
      <c r="CE389" s="185"/>
      <c r="CF389" s="185"/>
      <c r="CG389" s="185"/>
      <c r="CH389" s="185"/>
      <c r="CI389" s="185"/>
      <c r="CJ389" s="185"/>
      <c r="CK389" s="185"/>
      <c r="CL389" s="185"/>
      <c r="CM389" s="185"/>
      <c r="CN389" s="185"/>
      <c r="CO389" s="185"/>
      <c r="CP389" s="185"/>
      <c r="CQ389" s="185"/>
      <c r="CR389" s="185"/>
      <c r="CS389" s="185"/>
      <c r="CT389" s="185"/>
    </row>
    <row r="390" spans="1:98" ht="5.25" customHeight="1">
      <c r="A390" s="8"/>
      <c r="B390" s="8"/>
      <c r="C390" s="178"/>
      <c r="D390" s="178"/>
      <c r="E390" s="178"/>
      <c r="F390" s="178"/>
      <c r="G390" s="107"/>
      <c r="H390" s="171"/>
      <c r="I390" s="171"/>
      <c r="J390" s="761"/>
      <c r="K390" s="761"/>
      <c r="L390" s="761"/>
      <c r="M390" s="761"/>
      <c r="N390" s="761"/>
      <c r="O390" s="761"/>
      <c r="P390" s="761"/>
      <c r="Q390" s="761"/>
      <c r="R390" s="761"/>
      <c r="S390" s="761"/>
      <c r="T390" s="761"/>
      <c r="U390" s="761"/>
      <c r="V390" s="761"/>
      <c r="W390" s="761"/>
      <c r="X390" s="761"/>
      <c r="Y390" s="761"/>
      <c r="Z390" s="761"/>
      <c r="AA390" s="761"/>
      <c r="AB390" s="761"/>
      <c r="AC390" s="761"/>
      <c r="AD390" s="761"/>
      <c r="AE390" s="761"/>
      <c r="AF390" s="761"/>
      <c r="AG390" s="761"/>
      <c r="AH390" s="761"/>
      <c r="AI390" s="761"/>
      <c r="AJ390" s="761"/>
      <c r="AK390" s="761"/>
      <c r="AL390" s="761"/>
      <c r="AM390" s="761"/>
      <c r="AN390" s="761"/>
      <c r="AO390" s="761"/>
      <c r="AP390" s="761"/>
      <c r="AQ390" s="761"/>
      <c r="AR390" s="761"/>
      <c r="AS390" s="761"/>
      <c r="AT390" s="761"/>
      <c r="AU390" s="761"/>
      <c r="AV390" s="761"/>
      <c r="AW390" s="761"/>
      <c r="AX390" s="761"/>
      <c r="AY390" s="761"/>
      <c r="AZ390" s="761"/>
      <c r="BA390" s="761"/>
      <c r="BB390" s="761"/>
      <c r="BC390" s="761"/>
      <c r="BD390" s="761"/>
      <c r="BE390" s="761"/>
      <c r="BF390" s="761"/>
      <c r="BG390" s="761"/>
      <c r="BH390" s="761"/>
      <c r="BI390" s="761"/>
      <c r="BJ390" s="761"/>
      <c r="BK390" s="185"/>
      <c r="BL390" s="185"/>
      <c r="BM390" s="185"/>
      <c r="BN390" s="185"/>
      <c r="BO390" s="185"/>
      <c r="BP390" s="185"/>
      <c r="BQ390" s="185"/>
      <c r="BR390" s="185"/>
      <c r="BS390" s="185"/>
      <c r="BT390" s="185"/>
      <c r="BU390" s="185"/>
      <c r="BV390" s="185"/>
      <c r="BW390" s="185"/>
      <c r="BX390" s="185"/>
      <c r="BY390" s="185"/>
      <c r="BZ390" s="185"/>
      <c r="CA390" s="185"/>
      <c r="CB390" s="185"/>
      <c r="CC390" s="185"/>
      <c r="CD390" s="185"/>
      <c r="CE390" s="185"/>
      <c r="CF390" s="185"/>
      <c r="CG390" s="185"/>
      <c r="CH390" s="185"/>
      <c r="CI390" s="185"/>
      <c r="CJ390" s="185"/>
      <c r="CK390" s="185"/>
      <c r="CL390" s="185"/>
      <c r="CM390" s="185"/>
      <c r="CN390" s="185"/>
      <c r="CO390" s="185"/>
      <c r="CP390" s="185"/>
      <c r="CQ390" s="185"/>
      <c r="CR390" s="185"/>
      <c r="CS390" s="185"/>
      <c r="CT390" s="185"/>
    </row>
    <row r="391" spans="1:98" ht="4.5" customHeight="1">
      <c r="A391" s="8"/>
      <c r="B391" s="8"/>
      <c r="C391" s="178"/>
      <c r="D391" s="178"/>
      <c r="E391" s="178"/>
      <c r="F391" s="178"/>
      <c r="G391" s="107"/>
      <c r="H391" s="172"/>
      <c r="I391" s="172"/>
      <c r="J391" s="761"/>
      <c r="K391" s="761"/>
      <c r="L391" s="761"/>
      <c r="M391" s="761"/>
      <c r="N391" s="761"/>
      <c r="O391" s="761"/>
      <c r="P391" s="761"/>
      <c r="Q391" s="761"/>
      <c r="R391" s="761"/>
      <c r="S391" s="761"/>
      <c r="T391" s="761"/>
      <c r="U391" s="761"/>
      <c r="V391" s="761"/>
      <c r="W391" s="761"/>
      <c r="X391" s="761"/>
      <c r="Y391" s="761"/>
      <c r="Z391" s="761"/>
      <c r="AA391" s="761"/>
      <c r="AB391" s="761"/>
      <c r="AC391" s="761"/>
      <c r="AD391" s="761"/>
      <c r="AE391" s="761"/>
      <c r="AF391" s="761"/>
      <c r="AG391" s="761"/>
      <c r="AH391" s="761"/>
      <c r="AI391" s="761"/>
      <c r="AJ391" s="761"/>
      <c r="AK391" s="761"/>
      <c r="AL391" s="761"/>
      <c r="AM391" s="761"/>
      <c r="AN391" s="761"/>
      <c r="AO391" s="761"/>
      <c r="AP391" s="761"/>
      <c r="AQ391" s="761"/>
      <c r="AR391" s="761"/>
      <c r="AS391" s="761"/>
      <c r="AT391" s="761"/>
      <c r="AU391" s="761"/>
      <c r="AV391" s="761"/>
      <c r="AW391" s="761"/>
      <c r="AX391" s="761"/>
      <c r="AY391" s="761"/>
      <c r="AZ391" s="761"/>
      <c r="BA391" s="761"/>
      <c r="BB391" s="761"/>
      <c r="BC391" s="761"/>
      <c r="BD391" s="761"/>
      <c r="BE391" s="761"/>
      <c r="BF391" s="761"/>
      <c r="BG391" s="761"/>
      <c r="BH391" s="761"/>
      <c r="BI391" s="761"/>
      <c r="BJ391" s="761"/>
      <c r="BK391" s="185"/>
      <c r="BL391" s="185"/>
      <c r="BM391" s="185"/>
      <c r="BN391" s="185"/>
      <c r="BO391" s="185"/>
      <c r="BP391" s="185"/>
      <c r="BQ391" s="185"/>
      <c r="BR391" s="185"/>
      <c r="BS391" s="185"/>
      <c r="BT391" s="185"/>
      <c r="BU391" s="185"/>
      <c r="BV391" s="185"/>
      <c r="BW391" s="185"/>
      <c r="BX391" s="185"/>
      <c r="BY391" s="185"/>
      <c r="BZ391" s="185"/>
      <c r="CA391" s="185"/>
      <c r="CB391" s="185"/>
      <c r="CC391" s="185"/>
      <c r="CD391" s="185"/>
      <c r="CE391" s="185"/>
      <c r="CF391" s="185"/>
      <c r="CG391" s="185"/>
      <c r="CH391" s="185"/>
      <c r="CI391" s="185"/>
      <c r="CJ391" s="185"/>
      <c r="CK391" s="185"/>
      <c r="CL391" s="185"/>
      <c r="CM391" s="185"/>
      <c r="CN391" s="185"/>
      <c r="CO391" s="185"/>
      <c r="CP391" s="185"/>
      <c r="CQ391" s="185"/>
      <c r="CR391" s="185"/>
      <c r="CS391" s="185"/>
      <c r="CT391" s="185"/>
    </row>
    <row r="392" spans="1:98" ht="9" customHeight="1">
      <c r="A392" s="8"/>
      <c r="B392" s="8"/>
      <c r="C392" s="178"/>
      <c r="D392" s="178"/>
      <c r="E392" s="178"/>
      <c r="F392" s="178"/>
      <c r="G392" s="107"/>
      <c r="H392" s="172"/>
      <c r="I392" s="172"/>
      <c r="J392" s="761"/>
      <c r="K392" s="761"/>
      <c r="L392" s="761"/>
      <c r="M392" s="761"/>
      <c r="N392" s="761"/>
      <c r="O392" s="761"/>
      <c r="P392" s="761"/>
      <c r="Q392" s="761"/>
      <c r="R392" s="761"/>
      <c r="S392" s="761"/>
      <c r="T392" s="761"/>
      <c r="U392" s="761"/>
      <c r="V392" s="761"/>
      <c r="W392" s="761"/>
      <c r="X392" s="761"/>
      <c r="Y392" s="761"/>
      <c r="Z392" s="761"/>
      <c r="AA392" s="761"/>
      <c r="AB392" s="761"/>
      <c r="AC392" s="761"/>
      <c r="AD392" s="761"/>
      <c r="AE392" s="761"/>
      <c r="AF392" s="761"/>
      <c r="AG392" s="761"/>
      <c r="AH392" s="761"/>
      <c r="AI392" s="761"/>
      <c r="AJ392" s="761"/>
      <c r="AK392" s="761"/>
      <c r="AL392" s="761"/>
      <c r="AM392" s="761"/>
      <c r="AN392" s="761"/>
      <c r="AO392" s="761"/>
      <c r="AP392" s="761"/>
      <c r="AQ392" s="761"/>
      <c r="AR392" s="761"/>
      <c r="AS392" s="761"/>
      <c r="AT392" s="761"/>
      <c r="AU392" s="761"/>
      <c r="AV392" s="761"/>
      <c r="AW392" s="761"/>
      <c r="AX392" s="761"/>
      <c r="AY392" s="761"/>
      <c r="AZ392" s="761"/>
      <c r="BA392" s="761"/>
      <c r="BB392" s="761"/>
      <c r="BC392" s="761"/>
      <c r="BD392" s="761"/>
      <c r="BE392" s="761"/>
      <c r="BF392" s="761"/>
      <c r="BG392" s="761"/>
      <c r="BH392" s="761"/>
      <c r="BI392" s="761"/>
      <c r="BJ392" s="761"/>
      <c r="BK392" s="185"/>
      <c r="BL392" s="185"/>
      <c r="BM392" s="185"/>
      <c r="BN392" s="185"/>
      <c r="BO392" s="185"/>
      <c r="BP392" s="185"/>
      <c r="BQ392" s="185"/>
      <c r="BR392" s="185"/>
      <c r="BS392" s="185"/>
      <c r="BT392" s="185"/>
      <c r="BU392" s="185"/>
      <c r="BV392" s="185"/>
      <c r="BW392" s="185"/>
      <c r="BX392" s="185"/>
      <c r="BY392" s="185"/>
      <c r="BZ392" s="185"/>
      <c r="CA392" s="185"/>
      <c r="CB392" s="185"/>
      <c r="CC392" s="185"/>
      <c r="CD392" s="185"/>
      <c r="CE392" s="185"/>
      <c r="CF392" s="185"/>
      <c r="CG392" s="185"/>
      <c r="CH392" s="185"/>
      <c r="CI392" s="185"/>
      <c r="CJ392" s="185"/>
      <c r="CK392" s="185"/>
      <c r="CL392" s="185"/>
      <c r="CM392" s="185"/>
      <c r="CN392" s="185"/>
      <c r="CO392" s="185"/>
      <c r="CP392" s="185"/>
      <c r="CQ392" s="185"/>
      <c r="CR392" s="185"/>
      <c r="CS392" s="185"/>
      <c r="CT392" s="185"/>
    </row>
    <row r="393" spans="1:98" ht="9" customHeight="1">
      <c r="A393" s="8"/>
      <c r="B393" s="8"/>
      <c r="C393" s="178"/>
      <c r="D393" s="178"/>
      <c r="E393" s="178"/>
      <c r="F393" s="178"/>
      <c r="G393" s="107"/>
      <c r="H393" s="172"/>
      <c r="I393" s="172"/>
      <c r="J393" s="761"/>
      <c r="K393" s="761"/>
      <c r="L393" s="761"/>
      <c r="M393" s="761"/>
      <c r="N393" s="761"/>
      <c r="O393" s="761"/>
      <c r="P393" s="761"/>
      <c r="Q393" s="761"/>
      <c r="R393" s="761"/>
      <c r="S393" s="761"/>
      <c r="T393" s="761"/>
      <c r="U393" s="761"/>
      <c r="V393" s="761"/>
      <c r="W393" s="761"/>
      <c r="X393" s="761"/>
      <c r="Y393" s="761"/>
      <c r="Z393" s="761"/>
      <c r="AA393" s="761"/>
      <c r="AB393" s="761"/>
      <c r="AC393" s="761"/>
      <c r="AD393" s="761"/>
      <c r="AE393" s="761"/>
      <c r="AF393" s="761"/>
      <c r="AG393" s="761"/>
      <c r="AH393" s="761"/>
      <c r="AI393" s="761"/>
      <c r="AJ393" s="761"/>
      <c r="AK393" s="761"/>
      <c r="AL393" s="761"/>
      <c r="AM393" s="761"/>
      <c r="AN393" s="761"/>
      <c r="AO393" s="761"/>
      <c r="AP393" s="761"/>
      <c r="AQ393" s="761"/>
      <c r="AR393" s="761"/>
      <c r="AS393" s="761"/>
      <c r="AT393" s="761"/>
      <c r="AU393" s="761"/>
      <c r="AV393" s="761"/>
      <c r="AW393" s="761"/>
      <c r="AX393" s="761"/>
      <c r="AY393" s="761"/>
      <c r="AZ393" s="761"/>
      <c r="BA393" s="761"/>
      <c r="BB393" s="761"/>
      <c r="BC393" s="761"/>
      <c r="BD393" s="761"/>
      <c r="BE393" s="761"/>
      <c r="BF393" s="761"/>
      <c r="BG393" s="761"/>
      <c r="BH393" s="761"/>
      <c r="BI393" s="761"/>
      <c r="BJ393" s="761"/>
      <c r="BK393" s="185"/>
      <c r="BL393" s="185"/>
      <c r="BM393" s="185"/>
      <c r="BN393" s="185"/>
      <c r="BO393" s="185"/>
      <c r="BP393" s="185"/>
      <c r="BQ393" s="185"/>
      <c r="BR393" s="185"/>
      <c r="BS393" s="185"/>
      <c r="BT393" s="185"/>
      <c r="BU393" s="185"/>
      <c r="BV393" s="185"/>
      <c r="BW393" s="185"/>
      <c r="BX393" s="185"/>
      <c r="BY393" s="185"/>
      <c r="BZ393" s="185"/>
      <c r="CA393" s="185"/>
      <c r="CB393" s="185"/>
      <c r="CC393" s="185"/>
      <c r="CD393" s="185"/>
      <c r="CE393" s="185"/>
      <c r="CF393" s="185"/>
      <c r="CG393" s="185"/>
      <c r="CH393" s="185"/>
      <c r="CI393" s="185"/>
      <c r="CJ393" s="185"/>
      <c r="CK393" s="185"/>
      <c r="CL393" s="185"/>
      <c r="CM393" s="185"/>
      <c r="CN393" s="185"/>
      <c r="CO393" s="185"/>
      <c r="CP393" s="185"/>
      <c r="CQ393" s="185"/>
      <c r="CR393" s="185"/>
      <c r="CS393" s="185"/>
      <c r="CT393" s="185"/>
    </row>
    <row r="394" spans="1:98" ht="9" customHeight="1">
      <c r="A394" s="8"/>
      <c r="B394" s="8"/>
      <c r="C394" s="178"/>
      <c r="D394" s="178"/>
      <c r="E394" s="178"/>
      <c r="F394" s="178"/>
      <c r="G394" s="107"/>
      <c r="H394" s="172"/>
      <c r="I394" s="172"/>
      <c r="J394" s="761"/>
      <c r="K394" s="761"/>
      <c r="L394" s="761"/>
      <c r="M394" s="761"/>
      <c r="N394" s="761"/>
      <c r="O394" s="761"/>
      <c r="P394" s="761"/>
      <c r="Q394" s="761"/>
      <c r="R394" s="761"/>
      <c r="S394" s="761"/>
      <c r="T394" s="761"/>
      <c r="U394" s="761"/>
      <c r="V394" s="761"/>
      <c r="W394" s="761"/>
      <c r="X394" s="761"/>
      <c r="Y394" s="761"/>
      <c r="Z394" s="761"/>
      <c r="AA394" s="761"/>
      <c r="AB394" s="761"/>
      <c r="AC394" s="761"/>
      <c r="AD394" s="761"/>
      <c r="AE394" s="761"/>
      <c r="AF394" s="761"/>
      <c r="AG394" s="761"/>
      <c r="AH394" s="761"/>
      <c r="AI394" s="761"/>
      <c r="AJ394" s="761"/>
      <c r="AK394" s="761"/>
      <c r="AL394" s="761"/>
      <c r="AM394" s="761"/>
      <c r="AN394" s="761"/>
      <c r="AO394" s="761"/>
      <c r="AP394" s="761"/>
      <c r="AQ394" s="761"/>
      <c r="AR394" s="761"/>
      <c r="AS394" s="761"/>
      <c r="AT394" s="761"/>
      <c r="AU394" s="761"/>
      <c r="AV394" s="761"/>
      <c r="AW394" s="761"/>
      <c r="AX394" s="761"/>
      <c r="AY394" s="761"/>
      <c r="AZ394" s="761"/>
      <c r="BA394" s="761"/>
      <c r="BB394" s="761"/>
      <c r="BC394" s="761"/>
      <c r="BD394" s="761"/>
      <c r="BE394" s="761"/>
      <c r="BF394" s="761"/>
      <c r="BG394" s="761"/>
      <c r="BH394" s="761"/>
      <c r="BI394" s="761"/>
      <c r="BJ394" s="761"/>
      <c r="BK394" s="185"/>
      <c r="BL394" s="185"/>
      <c r="BM394" s="185"/>
      <c r="BN394" s="185"/>
      <c r="BO394" s="185"/>
      <c r="BP394" s="185"/>
      <c r="BQ394" s="185"/>
      <c r="BR394" s="185"/>
      <c r="BS394" s="185"/>
      <c r="BT394" s="185"/>
      <c r="BU394" s="185"/>
      <c r="BV394" s="185"/>
      <c r="BW394" s="185"/>
      <c r="BX394" s="185"/>
      <c r="BY394" s="185"/>
      <c r="BZ394" s="185"/>
      <c r="CA394" s="185"/>
      <c r="CB394" s="185"/>
      <c r="CC394" s="185"/>
      <c r="CD394" s="185"/>
      <c r="CE394" s="185"/>
      <c r="CF394" s="185"/>
      <c r="CG394" s="185"/>
      <c r="CH394" s="185"/>
      <c r="CI394" s="185"/>
      <c r="CJ394" s="185"/>
      <c r="CK394" s="185"/>
      <c r="CL394" s="185"/>
      <c r="CM394" s="185"/>
      <c r="CN394" s="185"/>
      <c r="CO394" s="185"/>
      <c r="CP394" s="185"/>
      <c r="CQ394" s="185"/>
      <c r="CR394" s="185"/>
      <c r="CS394" s="185"/>
      <c r="CT394" s="185"/>
    </row>
    <row r="395" spans="1:98" ht="9" customHeight="1">
      <c r="A395" s="8"/>
      <c r="B395" s="8"/>
      <c r="C395" s="170"/>
      <c r="D395" s="170"/>
      <c r="E395" s="161"/>
      <c r="F395" s="161"/>
      <c r="G395" s="170"/>
      <c r="H395" s="170"/>
      <c r="I395" s="170"/>
      <c r="J395" s="761"/>
      <c r="K395" s="761"/>
      <c r="L395" s="761"/>
      <c r="M395" s="761"/>
      <c r="N395" s="761"/>
      <c r="O395" s="761"/>
      <c r="P395" s="761"/>
      <c r="Q395" s="761"/>
      <c r="R395" s="761"/>
      <c r="S395" s="761"/>
      <c r="T395" s="761"/>
      <c r="U395" s="761"/>
      <c r="V395" s="761"/>
      <c r="W395" s="761"/>
      <c r="X395" s="761"/>
      <c r="Y395" s="761"/>
      <c r="Z395" s="761"/>
      <c r="AA395" s="761"/>
      <c r="AB395" s="761"/>
      <c r="AC395" s="761"/>
      <c r="AD395" s="761"/>
      <c r="AE395" s="761"/>
      <c r="AF395" s="761"/>
      <c r="AG395" s="761"/>
      <c r="AH395" s="761"/>
      <c r="AI395" s="761"/>
      <c r="AJ395" s="761"/>
      <c r="AK395" s="761"/>
      <c r="AL395" s="761"/>
      <c r="AM395" s="761"/>
      <c r="AN395" s="761"/>
      <c r="AO395" s="761"/>
      <c r="AP395" s="761"/>
      <c r="AQ395" s="761"/>
      <c r="AR395" s="761"/>
      <c r="AS395" s="761"/>
      <c r="AT395" s="761"/>
      <c r="AU395" s="761"/>
      <c r="AV395" s="761"/>
      <c r="AW395" s="761"/>
      <c r="AX395" s="761"/>
      <c r="AY395" s="761"/>
      <c r="AZ395" s="761"/>
      <c r="BA395" s="761"/>
      <c r="BB395" s="761"/>
      <c r="BC395" s="761"/>
      <c r="BD395" s="761"/>
      <c r="BE395" s="761"/>
      <c r="BF395" s="761"/>
      <c r="BG395" s="761"/>
      <c r="BH395" s="761"/>
      <c r="BI395" s="761"/>
      <c r="BJ395" s="761"/>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row>
    <row r="396" spans="1:98" ht="9" customHeight="1">
      <c r="A396" s="8"/>
      <c r="B396" s="8"/>
      <c r="C396" s="170"/>
      <c r="D396" s="170"/>
      <c r="E396" s="161"/>
      <c r="F396" s="161"/>
      <c r="G396" s="170"/>
      <c r="H396" s="170"/>
      <c r="I396" s="170"/>
      <c r="J396" s="761"/>
      <c r="K396" s="761"/>
      <c r="L396" s="761"/>
      <c r="M396" s="761"/>
      <c r="N396" s="761"/>
      <c r="O396" s="761"/>
      <c r="P396" s="761"/>
      <c r="Q396" s="761"/>
      <c r="R396" s="761"/>
      <c r="S396" s="761"/>
      <c r="T396" s="761"/>
      <c r="U396" s="761"/>
      <c r="V396" s="761"/>
      <c r="W396" s="761"/>
      <c r="X396" s="761"/>
      <c r="Y396" s="761"/>
      <c r="Z396" s="761"/>
      <c r="AA396" s="761"/>
      <c r="AB396" s="761"/>
      <c r="AC396" s="761"/>
      <c r="AD396" s="761"/>
      <c r="AE396" s="761"/>
      <c r="AF396" s="761"/>
      <c r="AG396" s="761"/>
      <c r="AH396" s="761"/>
      <c r="AI396" s="761"/>
      <c r="AJ396" s="761"/>
      <c r="AK396" s="761"/>
      <c r="AL396" s="761"/>
      <c r="AM396" s="761"/>
      <c r="AN396" s="761"/>
      <c r="AO396" s="761"/>
      <c r="AP396" s="761"/>
      <c r="AQ396" s="761"/>
      <c r="AR396" s="761"/>
      <c r="AS396" s="761"/>
      <c r="AT396" s="761"/>
      <c r="AU396" s="761"/>
      <c r="AV396" s="761"/>
      <c r="AW396" s="761"/>
      <c r="AX396" s="761"/>
      <c r="AY396" s="761"/>
      <c r="AZ396" s="761"/>
      <c r="BA396" s="761"/>
      <c r="BB396" s="761"/>
      <c r="BC396" s="761"/>
      <c r="BD396" s="761"/>
      <c r="BE396" s="761"/>
      <c r="BF396" s="761"/>
      <c r="BG396" s="761"/>
      <c r="BH396" s="761"/>
      <c r="BI396" s="761"/>
      <c r="BJ396" s="761"/>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row>
    <row r="397" spans="1:98" ht="6.75" customHeight="1">
      <c r="A397" s="8"/>
      <c r="B397" s="8"/>
      <c r="C397" s="170"/>
      <c r="D397" s="170"/>
      <c r="E397" s="161"/>
      <c r="F397" s="161"/>
      <c r="G397" s="170"/>
      <c r="H397" s="170"/>
      <c r="I397" s="170"/>
      <c r="J397" s="761"/>
      <c r="K397" s="761"/>
      <c r="L397" s="761"/>
      <c r="M397" s="761"/>
      <c r="N397" s="761"/>
      <c r="O397" s="761"/>
      <c r="P397" s="761"/>
      <c r="Q397" s="761"/>
      <c r="R397" s="761"/>
      <c r="S397" s="761"/>
      <c r="T397" s="761"/>
      <c r="U397" s="761"/>
      <c r="V397" s="761"/>
      <c r="W397" s="761"/>
      <c r="X397" s="761"/>
      <c r="Y397" s="761"/>
      <c r="Z397" s="761"/>
      <c r="AA397" s="761"/>
      <c r="AB397" s="761"/>
      <c r="AC397" s="761"/>
      <c r="AD397" s="761"/>
      <c r="AE397" s="761"/>
      <c r="AF397" s="761"/>
      <c r="AG397" s="761"/>
      <c r="AH397" s="761"/>
      <c r="AI397" s="761"/>
      <c r="AJ397" s="761"/>
      <c r="AK397" s="761"/>
      <c r="AL397" s="761"/>
      <c r="AM397" s="761"/>
      <c r="AN397" s="761"/>
      <c r="AO397" s="761"/>
      <c r="AP397" s="761"/>
      <c r="AQ397" s="761"/>
      <c r="AR397" s="761"/>
      <c r="AS397" s="761"/>
      <c r="AT397" s="761"/>
      <c r="AU397" s="761"/>
      <c r="AV397" s="761"/>
      <c r="AW397" s="761"/>
      <c r="AX397" s="761"/>
      <c r="AY397" s="761"/>
      <c r="AZ397" s="761"/>
      <c r="BA397" s="761"/>
      <c r="BB397" s="761"/>
      <c r="BC397" s="761"/>
      <c r="BD397" s="761"/>
      <c r="BE397" s="761"/>
      <c r="BF397" s="761"/>
      <c r="BG397" s="761"/>
      <c r="BH397" s="761"/>
      <c r="BI397" s="761"/>
      <c r="BJ397" s="761"/>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row>
    <row r="398" spans="1:98" ht="4.5" customHeight="1">
      <c r="A398" s="8"/>
      <c r="B398" s="8"/>
      <c r="C398" s="170"/>
      <c r="D398" s="170"/>
      <c r="E398" s="161"/>
      <c r="F398" s="161"/>
      <c r="G398" s="170"/>
      <c r="H398" s="170"/>
      <c r="I398" s="170"/>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5"/>
      <c r="BL398" s="185"/>
      <c r="BM398" s="185"/>
      <c r="BN398" s="185"/>
      <c r="BO398" s="185"/>
      <c r="BP398" s="185"/>
      <c r="BQ398" s="185"/>
      <c r="BR398" s="185"/>
      <c r="BS398" s="185"/>
      <c r="BT398" s="185"/>
      <c r="BU398" s="185"/>
      <c r="BV398" s="185"/>
      <c r="BW398" s="185"/>
      <c r="BX398" s="185"/>
      <c r="BY398" s="185"/>
      <c r="BZ398" s="185"/>
      <c r="CA398" s="185"/>
      <c r="CB398" s="185"/>
      <c r="CC398" s="185"/>
      <c r="CD398" s="185"/>
      <c r="CE398" s="185"/>
      <c r="CF398" s="185"/>
      <c r="CG398" s="185"/>
      <c r="CH398" s="185"/>
      <c r="CI398" s="185"/>
      <c r="CJ398" s="185"/>
      <c r="CK398" s="185"/>
      <c r="CL398" s="185"/>
      <c r="CM398" s="185"/>
      <c r="CN398" s="185"/>
      <c r="CO398" s="185"/>
      <c r="CP398" s="185"/>
      <c r="CQ398" s="185"/>
      <c r="CR398" s="185"/>
      <c r="CS398" s="185"/>
      <c r="CT398" s="185"/>
    </row>
    <row r="399" spans="1:98" ht="5.25" customHeight="1">
      <c r="A399" s="8"/>
      <c r="B399" s="8"/>
      <c r="C399" s="170"/>
      <c r="D399" s="170"/>
      <c r="E399" s="161"/>
      <c r="F399" s="161"/>
      <c r="G399" s="170"/>
      <c r="H399" s="170"/>
      <c r="I399" s="170"/>
      <c r="J399" s="186"/>
      <c r="K399" s="186"/>
      <c r="L399" s="186"/>
      <c r="M399" s="186"/>
      <c r="N399" s="186"/>
      <c r="O399" s="186"/>
      <c r="P399" s="186"/>
      <c r="Q399" s="186"/>
      <c r="R399" s="186"/>
      <c r="S399" s="186"/>
      <c r="T399" s="186"/>
      <c r="U399" s="186"/>
      <c r="V399" s="186"/>
      <c r="W399" s="186"/>
      <c r="X399" s="186"/>
      <c r="Y399" s="186"/>
      <c r="Z399" s="186"/>
      <c r="AA399" s="186"/>
      <c r="AB399" s="186"/>
      <c r="AC399" s="186"/>
      <c r="AD399" s="186"/>
      <c r="AE399" s="186"/>
      <c r="AF399" s="186"/>
      <c r="AG399" s="186"/>
      <c r="AH399" s="186"/>
      <c r="AI399" s="186"/>
      <c r="AJ399" s="186"/>
      <c r="AK399" s="186"/>
      <c r="AL399" s="186"/>
      <c r="AM399" s="186"/>
      <c r="AN399" s="186"/>
      <c r="AO399" s="186"/>
      <c r="AP399" s="186"/>
      <c r="AQ399" s="186"/>
      <c r="AR399" s="186"/>
      <c r="AS399" s="186"/>
      <c r="AT399" s="186"/>
      <c r="AU399" s="186"/>
      <c r="AV399" s="186"/>
      <c r="AW399" s="186"/>
      <c r="AX399" s="186"/>
      <c r="AY399" s="186"/>
      <c r="AZ399" s="186"/>
      <c r="BA399" s="186"/>
      <c r="BB399" s="186"/>
      <c r="BC399" s="186"/>
      <c r="BD399" s="186"/>
      <c r="BE399" s="186"/>
      <c r="BF399" s="186"/>
      <c r="BG399" s="186"/>
      <c r="BH399" s="186"/>
      <c r="BI399" s="186"/>
      <c r="BJ399" s="186"/>
      <c r="BK399" s="185"/>
      <c r="BL399" s="185"/>
      <c r="BM399" s="185"/>
      <c r="BN399" s="185"/>
      <c r="BO399" s="185"/>
      <c r="BP399" s="185"/>
      <c r="BQ399" s="185"/>
      <c r="BR399" s="185"/>
      <c r="BS399" s="185"/>
      <c r="BT399" s="185"/>
      <c r="BU399" s="185"/>
      <c r="BV399" s="185"/>
      <c r="BW399" s="185"/>
      <c r="BX399" s="185"/>
      <c r="BY399" s="185"/>
      <c r="BZ399" s="185"/>
      <c r="CA399" s="185"/>
      <c r="CB399" s="185"/>
      <c r="CC399" s="185"/>
      <c r="CD399" s="185"/>
      <c r="CE399" s="185"/>
      <c r="CF399" s="185"/>
      <c r="CG399" s="185"/>
      <c r="CH399" s="185"/>
      <c r="CI399" s="185"/>
      <c r="CJ399" s="185"/>
      <c r="CK399" s="185"/>
      <c r="CL399" s="185"/>
      <c r="CM399" s="185"/>
      <c r="CN399" s="185"/>
      <c r="CO399" s="185"/>
      <c r="CP399" s="185"/>
      <c r="CQ399" s="185"/>
      <c r="CR399" s="185"/>
      <c r="CS399" s="185"/>
      <c r="CT399" s="185"/>
    </row>
    <row r="400" spans="1:98" ht="9" customHeight="1">
      <c r="A400" s="8"/>
      <c r="B400" s="8"/>
      <c r="C400" s="170"/>
      <c r="D400" s="170"/>
      <c r="E400" s="161"/>
      <c r="F400" s="161"/>
      <c r="G400" s="170"/>
      <c r="H400" s="170"/>
      <c r="I400" s="170"/>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5"/>
      <c r="BL400" s="185"/>
      <c r="BM400" s="185"/>
      <c r="BN400" s="185"/>
      <c r="BO400" s="185"/>
      <c r="BP400" s="185"/>
      <c r="BQ400" s="185"/>
      <c r="BR400" s="185"/>
      <c r="BS400" s="185"/>
      <c r="BT400" s="185"/>
      <c r="BU400" s="185"/>
      <c r="BV400" s="185"/>
      <c r="BW400" s="185"/>
      <c r="BX400" s="185"/>
      <c r="BY400" s="185"/>
      <c r="BZ400" s="185"/>
      <c r="CA400" s="185"/>
      <c r="CB400" s="185"/>
      <c r="CC400" s="185"/>
      <c r="CD400" s="185"/>
      <c r="CE400" s="185"/>
      <c r="CF400" s="185"/>
      <c r="CG400" s="185"/>
      <c r="CH400" s="185"/>
      <c r="CI400" s="185"/>
      <c r="CJ400" s="185"/>
      <c r="CK400" s="185"/>
      <c r="CL400" s="185"/>
      <c r="CM400" s="185"/>
      <c r="CN400" s="185"/>
      <c r="CO400" s="185"/>
      <c r="CP400" s="185"/>
      <c r="CQ400" s="185"/>
      <c r="CR400" s="185"/>
      <c r="CS400" s="185"/>
      <c r="CT400" s="185"/>
    </row>
    <row r="401" spans="1:98" ht="4.5" customHeight="1">
      <c r="A401" s="8"/>
      <c r="B401" s="8"/>
      <c r="C401" s="170"/>
      <c r="D401" s="170"/>
      <c r="E401" s="161"/>
      <c r="F401" s="161"/>
      <c r="G401" s="170"/>
      <c r="H401" s="170"/>
      <c r="I401" s="170"/>
      <c r="J401" s="761" t="s">
        <v>1175</v>
      </c>
      <c r="K401" s="762"/>
      <c r="L401" s="762"/>
      <c r="M401" s="762"/>
      <c r="N401" s="762"/>
      <c r="O401" s="762"/>
      <c r="P401" s="762"/>
      <c r="Q401" s="762"/>
      <c r="R401" s="762"/>
      <c r="S401" s="762"/>
      <c r="T401" s="762"/>
      <c r="U401" s="762"/>
      <c r="V401" s="762"/>
      <c r="W401" s="762"/>
      <c r="X401" s="762"/>
      <c r="Y401" s="762"/>
      <c r="Z401" s="762"/>
      <c r="AA401" s="762"/>
      <c r="AB401" s="762"/>
      <c r="AC401" s="762"/>
      <c r="AD401" s="762"/>
      <c r="AE401" s="762"/>
      <c r="AF401" s="762"/>
      <c r="AG401" s="762"/>
      <c r="AH401" s="762"/>
      <c r="AI401" s="762"/>
      <c r="AJ401" s="762"/>
      <c r="AK401" s="762"/>
      <c r="AL401" s="762"/>
      <c r="AM401" s="762"/>
      <c r="AN401" s="762"/>
      <c r="AO401" s="762"/>
      <c r="AP401" s="762"/>
      <c r="AQ401" s="762"/>
      <c r="AR401" s="762"/>
      <c r="AS401" s="762"/>
      <c r="AT401" s="762"/>
      <c r="AU401" s="762"/>
      <c r="AV401" s="762"/>
      <c r="AW401" s="762"/>
      <c r="AX401" s="762"/>
      <c r="AY401" s="762"/>
      <c r="AZ401" s="762"/>
      <c r="BA401" s="762"/>
      <c r="BB401" s="762"/>
      <c r="BC401" s="762"/>
      <c r="BD401" s="762"/>
      <c r="BE401" s="762"/>
      <c r="BF401" s="762"/>
      <c r="BG401" s="762"/>
      <c r="BH401" s="762"/>
      <c r="BI401" s="762"/>
      <c r="BJ401" s="762"/>
      <c r="BK401" s="171"/>
      <c r="BL401" s="171"/>
      <c r="BM401" s="171"/>
      <c r="BN401" s="171"/>
      <c r="BO401" s="171"/>
      <c r="BP401" s="171"/>
      <c r="BQ401" s="171"/>
      <c r="BR401" s="171"/>
      <c r="BS401" s="171"/>
      <c r="BT401" s="171"/>
      <c r="BU401" s="171"/>
      <c r="BV401" s="171"/>
      <c r="BW401" s="171"/>
      <c r="BX401" s="171"/>
      <c r="BY401" s="171"/>
      <c r="BZ401" s="171"/>
      <c r="CA401" s="171"/>
      <c r="CB401" s="171"/>
      <c r="CC401" s="171"/>
      <c r="CD401" s="171"/>
      <c r="CE401" s="171"/>
      <c r="CF401" s="171"/>
      <c r="CG401" s="171"/>
      <c r="CH401" s="171"/>
      <c r="CI401" s="171"/>
      <c r="CJ401" s="171"/>
      <c r="CK401" s="171"/>
      <c r="CL401" s="171"/>
      <c r="CM401" s="171"/>
      <c r="CN401" s="171"/>
      <c r="CO401" s="171"/>
      <c r="CP401" s="171"/>
      <c r="CQ401" s="171"/>
      <c r="CR401" s="171"/>
      <c r="CS401" s="171"/>
      <c r="CT401" s="171"/>
    </row>
    <row r="402" spans="1:98" ht="7.5" customHeight="1">
      <c r="A402" s="8"/>
      <c r="B402" s="8"/>
      <c r="C402" s="170"/>
      <c r="D402" s="170"/>
      <c r="E402" s="161"/>
      <c r="F402" s="161"/>
      <c r="G402" s="170"/>
      <c r="H402" s="170"/>
      <c r="I402" s="170"/>
      <c r="J402" s="762"/>
      <c r="K402" s="762"/>
      <c r="L402" s="762"/>
      <c r="M402" s="762"/>
      <c r="N402" s="762"/>
      <c r="O402" s="762"/>
      <c r="P402" s="762"/>
      <c r="Q402" s="762"/>
      <c r="R402" s="762"/>
      <c r="S402" s="762"/>
      <c r="T402" s="762"/>
      <c r="U402" s="762"/>
      <c r="V402" s="762"/>
      <c r="W402" s="762"/>
      <c r="X402" s="762"/>
      <c r="Y402" s="762"/>
      <c r="Z402" s="762"/>
      <c r="AA402" s="762"/>
      <c r="AB402" s="762"/>
      <c r="AC402" s="762"/>
      <c r="AD402" s="762"/>
      <c r="AE402" s="762"/>
      <c r="AF402" s="762"/>
      <c r="AG402" s="762"/>
      <c r="AH402" s="762"/>
      <c r="AI402" s="762"/>
      <c r="AJ402" s="762"/>
      <c r="AK402" s="762"/>
      <c r="AL402" s="762"/>
      <c r="AM402" s="762"/>
      <c r="AN402" s="762"/>
      <c r="AO402" s="762"/>
      <c r="AP402" s="762"/>
      <c r="AQ402" s="762"/>
      <c r="AR402" s="762"/>
      <c r="AS402" s="762"/>
      <c r="AT402" s="762"/>
      <c r="AU402" s="762"/>
      <c r="AV402" s="762"/>
      <c r="AW402" s="762"/>
      <c r="AX402" s="762"/>
      <c r="AY402" s="762"/>
      <c r="AZ402" s="762"/>
      <c r="BA402" s="762"/>
      <c r="BB402" s="762"/>
      <c r="BC402" s="762"/>
      <c r="BD402" s="762"/>
      <c r="BE402" s="762"/>
      <c r="BF402" s="762"/>
      <c r="BG402" s="762"/>
      <c r="BH402" s="762"/>
      <c r="BI402" s="762"/>
      <c r="BJ402" s="762"/>
      <c r="BK402" s="171"/>
      <c r="BL402" s="171"/>
      <c r="BM402" s="171"/>
      <c r="BN402" s="171"/>
      <c r="BO402" s="171"/>
      <c r="BP402" s="171"/>
      <c r="BQ402" s="171"/>
      <c r="BR402" s="171"/>
      <c r="BS402" s="171"/>
      <c r="BT402" s="171"/>
      <c r="BU402" s="171"/>
      <c r="BV402" s="171"/>
      <c r="BW402" s="171"/>
      <c r="BX402" s="171"/>
      <c r="BY402" s="171"/>
      <c r="BZ402" s="171"/>
      <c r="CA402" s="171"/>
      <c r="CB402" s="171"/>
      <c r="CC402" s="171"/>
      <c r="CD402" s="171"/>
      <c r="CE402" s="171"/>
      <c r="CF402" s="171"/>
      <c r="CG402" s="171"/>
      <c r="CH402" s="171"/>
      <c r="CI402" s="171"/>
      <c r="CJ402" s="171"/>
      <c r="CK402" s="171"/>
      <c r="CL402" s="171"/>
      <c r="CM402" s="171"/>
      <c r="CN402" s="171"/>
      <c r="CO402" s="171"/>
      <c r="CP402" s="171"/>
      <c r="CQ402" s="171"/>
      <c r="CR402" s="171"/>
      <c r="CS402" s="171"/>
      <c r="CT402" s="171"/>
    </row>
    <row r="403" spans="1:98" ht="6" customHeight="1">
      <c r="A403" s="8"/>
      <c r="B403" s="8"/>
      <c r="C403" s="170"/>
      <c r="D403" s="170"/>
      <c r="E403" s="161"/>
      <c r="F403" s="161"/>
      <c r="G403" s="170"/>
      <c r="H403" s="170"/>
      <c r="I403" s="170"/>
      <c r="J403" s="762"/>
      <c r="K403" s="762"/>
      <c r="L403" s="762"/>
      <c r="M403" s="762"/>
      <c r="N403" s="762"/>
      <c r="O403" s="762"/>
      <c r="P403" s="762"/>
      <c r="Q403" s="762"/>
      <c r="R403" s="762"/>
      <c r="S403" s="762"/>
      <c r="T403" s="762"/>
      <c r="U403" s="762"/>
      <c r="V403" s="762"/>
      <c r="W403" s="762"/>
      <c r="X403" s="762"/>
      <c r="Y403" s="762"/>
      <c r="Z403" s="762"/>
      <c r="AA403" s="762"/>
      <c r="AB403" s="762"/>
      <c r="AC403" s="762"/>
      <c r="AD403" s="762"/>
      <c r="AE403" s="762"/>
      <c r="AF403" s="762"/>
      <c r="AG403" s="762"/>
      <c r="AH403" s="762"/>
      <c r="AI403" s="762"/>
      <c r="AJ403" s="762"/>
      <c r="AK403" s="762"/>
      <c r="AL403" s="762"/>
      <c r="AM403" s="762"/>
      <c r="AN403" s="762"/>
      <c r="AO403" s="762"/>
      <c r="AP403" s="762"/>
      <c r="AQ403" s="762"/>
      <c r="AR403" s="762"/>
      <c r="AS403" s="762"/>
      <c r="AT403" s="762"/>
      <c r="AU403" s="762"/>
      <c r="AV403" s="762"/>
      <c r="AW403" s="762"/>
      <c r="AX403" s="762"/>
      <c r="AY403" s="762"/>
      <c r="AZ403" s="762"/>
      <c r="BA403" s="762"/>
      <c r="BB403" s="762"/>
      <c r="BC403" s="762"/>
      <c r="BD403" s="762"/>
      <c r="BE403" s="762"/>
      <c r="BF403" s="762"/>
      <c r="BG403" s="762"/>
      <c r="BH403" s="762"/>
      <c r="BI403" s="762"/>
      <c r="BJ403" s="762"/>
      <c r="BK403" s="171"/>
      <c r="BL403" s="171"/>
      <c r="BM403" s="171"/>
      <c r="BN403" s="171"/>
      <c r="BO403" s="171"/>
      <c r="BP403" s="171"/>
      <c r="BQ403" s="171"/>
      <c r="BR403" s="171"/>
      <c r="BS403" s="171"/>
      <c r="BT403" s="171"/>
      <c r="BU403" s="171"/>
      <c r="BV403" s="171"/>
      <c r="BW403" s="171"/>
      <c r="BX403" s="171"/>
      <c r="BY403" s="171"/>
      <c r="BZ403" s="171"/>
      <c r="CA403" s="171"/>
      <c r="CB403" s="171"/>
      <c r="CC403" s="171"/>
      <c r="CD403" s="171"/>
      <c r="CE403" s="171"/>
      <c r="CF403" s="171"/>
      <c r="CG403" s="171"/>
      <c r="CH403" s="171"/>
      <c r="CI403" s="171"/>
      <c r="CJ403" s="171"/>
      <c r="CK403" s="171"/>
      <c r="CL403" s="171"/>
      <c r="CM403" s="171"/>
      <c r="CN403" s="171"/>
      <c r="CO403" s="171"/>
      <c r="CP403" s="171"/>
      <c r="CQ403" s="171"/>
      <c r="CR403" s="171"/>
      <c r="CS403" s="171"/>
      <c r="CT403" s="171"/>
    </row>
    <row r="404" spans="1:98" ht="9.9" customHeight="1">
      <c r="A404" s="8"/>
      <c r="B404" s="8"/>
      <c r="C404" s="170"/>
      <c r="D404" s="170"/>
      <c r="E404" s="161"/>
      <c r="F404" s="161"/>
      <c r="G404" s="170"/>
      <c r="H404" s="179"/>
      <c r="I404" s="179"/>
      <c r="J404" s="762"/>
      <c r="K404" s="762"/>
      <c r="L404" s="762"/>
      <c r="M404" s="762"/>
      <c r="N404" s="762"/>
      <c r="O404" s="762"/>
      <c r="P404" s="762"/>
      <c r="Q404" s="762"/>
      <c r="R404" s="762"/>
      <c r="S404" s="762"/>
      <c r="T404" s="762"/>
      <c r="U404" s="762"/>
      <c r="V404" s="762"/>
      <c r="W404" s="762"/>
      <c r="X404" s="762"/>
      <c r="Y404" s="762"/>
      <c r="Z404" s="762"/>
      <c r="AA404" s="762"/>
      <c r="AB404" s="762"/>
      <c r="AC404" s="762"/>
      <c r="AD404" s="762"/>
      <c r="AE404" s="762"/>
      <c r="AF404" s="762"/>
      <c r="AG404" s="762"/>
      <c r="AH404" s="762"/>
      <c r="AI404" s="762"/>
      <c r="AJ404" s="762"/>
      <c r="AK404" s="762"/>
      <c r="AL404" s="762"/>
      <c r="AM404" s="762"/>
      <c r="AN404" s="762"/>
      <c r="AO404" s="762"/>
      <c r="AP404" s="762"/>
      <c r="AQ404" s="762"/>
      <c r="AR404" s="762"/>
      <c r="AS404" s="762"/>
      <c r="AT404" s="762"/>
      <c r="AU404" s="762"/>
      <c r="AV404" s="762"/>
      <c r="AW404" s="762"/>
      <c r="AX404" s="762"/>
      <c r="AY404" s="762"/>
      <c r="AZ404" s="762"/>
      <c r="BA404" s="762"/>
      <c r="BB404" s="762"/>
      <c r="BC404" s="762"/>
      <c r="BD404" s="762"/>
      <c r="BE404" s="762"/>
      <c r="BF404" s="762"/>
      <c r="BG404" s="762"/>
      <c r="BH404" s="762"/>
      <c r="BI404" s="762"/>
      <c r="BJ404" s="762"/>
      <c r="BK404" s="171"/>
      <c r="BL404" s="171"/>
      <c r="BM404" s="171"/>
      <c r="BN404" s="171"/>
      <c r="BO404" s="171"/>
      <c r="BP404" s="171"/>
      <c r="BQ404" s="171"/>
      <c r="BR404" s="171"/>
      <c r="BS404" s="171"/>
      <c r="BT404" s="171"/>
      <c r="BU404" s="171"/>
      <c r="BV404" s="171"/>
      <c r="BW404" s="171"/>
      <c r="BX404" s="171"/>
      <c r="BY404" s="171"/>
      <c r="BZ404" s="171"/>
      <c r="CA404" s="171"/>
      <c r="CB404" s="171"/>
      <c r="CC404" s="171"/>
      <c r="CD404" s="171"/>
      <c r="CE404" s="171"/>
      <c r="CF404" s="171"/>
      <c r="CG404" s="171"/>
      <c r="CH404" s="171"/>
      <c r="CI404" s="171"/>
      <c r="CJ404" s="171"/>
      <c r="CK404" s="171"/>
      <c r="CL404" s="171"/>
      <c r="CM404" s="171"/>
      <c r="CN404" s="171"/>
      <c r="CO404" s="171"/>
      <c r="CP404" s="171"/>
      <c r="CQ404" s="171"/>
      <c r="CR404" s="171"/>
      <c r="CS404" s="171"/>
      <c r="CT404" s="171"/>
    </row>
    <row r="405" spans="1:98" ht="7.5" customHeight="1">
      <c r="A405" s="8"/>
      <c r="B405" s="8"/>
      <c r="C405" s="170"/>
      <c r="D405" s="170"/>
      <c r="E405" s="161"/>
      <c r="F405" s="161"/>
      <c r="G405" s="170"/>
      <c r="H405" s="179"/>
      <c r="I405" s="179"/>
      <c r="J405" s="762"/>
      <c r="K405" s="762"/>
      <c r="L405" s="762"/>
      <c r="M405" s="762"/>
      <c r="N405" s="762"/>
      <c r="O405" s="762"/>
      <c r="P405" s="762"/>
      <c r="Q405" s="762"/>
      <c r="R405" s="762"/>
      <c r="S405" s="762"/>
      <c r="T405" s="762"/>
      <c r="U405" s="762"/>
      <c r="V405" s="762"/>
      <c r="W405" s="762"/>
      <c r="X405" s="762"/>
      <c r="Y405" s="762"/>
      <c r="Z405" s="762"/>
      <c r="AA405" s="762"/>
      <c r="AB405" s="762"/>
      <c r="AC405" s="762"/>
      <c r="AD405" s="762"/>
      <c r="AE405" s="762"/>
      <c r="AF405" s="762"/>
      <c r="AG405" s="762"/>
      <c r="AH405" s="762"/>
      <c r="AI405" s="762"/>
      <c r="AJ405" s="762"/>
      <c r="AK405" s="762"/>
      <c r="AL405" s="762"/>
      <c r="AM405" s="762"/>
      <c r="AN405" s="762"/>
      <c r="AO405" s="762"/>
      <c r="AP405" s="762"/>
      <c r="AQ405" s="762"/>
      <c r="AR405" s="762"/>
      <c r="AS405" s="762"/>
      <c r="AT405" s="762"/>
      <c r="AU405" s="762"/>
      <c r="AV405" s="762"/>
      <c r="AW405" s="762"/>
      <c r="AX405" s="762"/>
      <c r="AY405" s="762"/>
      <c r="AZ405" s="762"/>
      <c r="BA405" s="762"/>
      <c r="BB405" s="762"/>
      <c r="BC405" s="762"/>
      <c r="BD405" s="762"/>
      <c r="BE405" s="762"/>
      <c r="BF405" s="762"/>
      <c r="BG405" s="762"/>
      <c r="BH405" s="762"/>
      <c r="BI405" s="762"/>
      <c r="BJ405" s="762"/>
      <c r="BK405" s="171"/>
      <c r="BL405" s="171"/>
      <c r="BM405" s="171"/>
      <c r="BN405" s="171"/>
      <c r="BO405" s="171"/>
      <c r="BP405" s="171"/>
      <c r="BQ405" s="171"/>
      <c r="BR405" s="171"/>
      <c r="BS405" s="171"/>
      <c r="BT405" s="171"/>
      <c r="BU405" s="171"/>
      <c r="BV405" s="171"/>
      <c r="BW405" s="171"/>
      <c r="BX405" s="171"/>
      <c r="BY405" s="171"/>
      <c r="BZ405" s="171"/>
      <c r="CA405" s="171"/>
      <c r="CB405" s="171"/>
      <c r="CC405" s="171"/>
      <c r="CD405" s="171"/>
      <c r="CE405" s="171"/>
      <c r="CF405" s="171"/>
      <c r="CG405" s="171"/>
      <c r="CH405" s="171"/>
      <c r="CI405" s="171"/>
      <c r="CJ405" s="171"/>
      <c r="CK405" s="171"/>
      <c r="CL405" s="171"/>
      <c r="CM405" s="171"/>
      <c r="CN405" s="171"/>
      <c r="CO405" s="171"/>
      <c r="CP405" s="171"/>
      <c r="CQ405" s="171"/>
      <c r="CR405" s="171"/>
      <c r="CS405" s="171"/>
      <c r="CT405" s="171"/>
    </row>
    <row r="406" spans="1:98" ht="6.75" customHeight="1">
      <c r="A406" s="8"/>
      <c r="B406" s="8"/>
      <c r="C406" s="170"/>
      <c r="D406" s="170"/>
      <c r="E406" s="161"/>
      <c r="F406" s="161"/>
      <c r="G406" s="170"/>
      <c r="H406" s="179"/>
      <c r="I406" s="179"/>
      <c r="J406" s="762"/>
      <c r="K406" s="762"/>
      <c r="L406" s="762"/>
      <c r="M406" s="762"/>
      <c r="N406" s="762"/>
      <c r="O406" s="762"/>
      <c r="P406" s="762"/>
      <c r="Q406" s="762"/>
      <c r="R406" s="762"/>
      <c r="S406" s="762"/>
      <c r="T406" s="762"/>
      <c r="U406" s="762"/>
      <c r="V406" s="762"/>
      <c r="W406" s="762"/>
      <c r="X406" s="762"/>
      <c r="Y406" s="762"/>
      <c r="Z406" s="762"/>
      <c r="AA406" s="762"/>
      <c r="AB406" s="762"/>
      <c r="AC406" s="762"/>
      <c r="AD406" s="762"/>
      <c r="AE406" s="762"/>
      <c r="AF406" s="762"/>
      <c r="AG406" s="762"/>
      <c r="AH406" s="762"/>
      <c r="AI406" s="762"/>
      <c r="AJ406" s="762"/>
      <c r="AK406" s="762"/>
      <c r="AL406" s="762"/>
      <c r="AM406" s="762"/>
      <c r="AN406" s="762"/>
      <c r="AO406" s="762"/>
      <c r="AP406" s="762"/>
      <c r="AQ406" s="762"/>
      <c r="AR406" s="762"/>
      <c r="AS406" s="762"/>
      <c r="AT406" s="762"/>
      <c r="AU406" s="762"/>
      <c r="AV406" s="762"/>
      <c r="AW406" s="762"/>
      <c r="AX406" s="762"/>
      <c r="AY406" s="762"/>
      <c r="AZ406" s="762"/>
      <c r="BA406" s="762"/>
      <c r="BB406" s="762"/>
      <c r="BC406" s="762"/>
      <c r="BD406" s="762"/>
      <c r="BE406" s="762"/>
      <c r="BF406" s="762"/>
      <c r="BG406" s="762"/>
      <c r="BH406" s="762"/>
      <c r="BI406" s="762"/>
      <c r="BJ406" s="762"/>
      <c r="BK406" s="171"/>
      <c r="BL406" s="171"/>
      <c r="BM406" s="171"/>
      <c r="BN406" s="171"/>
      <c r="BO406" s="171"/>
      <c r="BP406" s="171"/>
      <c r="BQ406" s="171"/>
      <c r="BR406" s="171"/>
      <c r="BS406" s="171"/>
      <c r="BT406" s="171"/>
      <c r="BU406" s="171"/>
      <c r="BV406" s="171"/>
      <c r="BW406" s="171"/>
      <c r="BX406" s="171"/>
      <c r="BY406" s="171"/>
      <c r="BZ406" s="171"/>
      <c r="CA406" s="171"/>
      <c r="CB406" s="171"/>
      <c r="CC406" s="171"/>
      <c r="CD406" s="171"/>
      <c r="CE406" s="171"/>
      <c r="CF406" s="171"/>
      <c r="CG406" s="171"/>
      <c r="CH406" s="171"/>
      <c r="CI406" s="171"/>
      <c r="CJ406" s="171"/>
      <c r="CK406" s="171"/>
      <c r="CL406" s="171"/>
      <c r="CM406" s="171"/>
      <c r="CN406" s="171"/>
      <c r="CO406" s="171"/>
      <c r="CP406" s="171"/>
      <c r="CQ406" s="171"/>
      <c r="CR406" s="171"/>
      <c r="CS406" s="171"/>
      <c r="CT406" s="171"/>
    </row>
    <row r="407" spans="1:98" ht="4.5" customHeight="1">
      <c r="A407" s="8"/>
      <c r="B407" s="8"/>
      <c r="C407" s="170"/>
      <c r="D407" s="170"/>
      <c r="E407" s="161"/>
      <c r="F407" s="161"/>
      <c r="G407" s="170"/>
      <c r="H407" s="179"/>
      <c r="I407" s="179"/>
      <c r="J407" s="762"/>
      <c r="K407" s="762"/>
      <c r="L407" s="762"/>
      <c r="M407" s="762"/>
      <c r="N407" s="762"/>
      <c r="O407" s="762"/>
      <c r="P407" s="762"/>
      <c r="Q407" s="762"/>
      <c r="R407" s="762"/>
      <c r="S407" s="762"/>
      <c r="T407" s="762"/>
      <c r="U407" s="762"/>
      <c r="V407" s="762"/>
      <c r="W407" s="762"/>
      <c r="X407" s="762"/>
      <c r="Y407" s="762"/>
      <c r="Z407" s="762"/>
      <c r="AA407" s="762"/>
      <c r="AB407" s="762"/>
      <c r="AC407" s="762"/>
      <c r="AD407" s="762"/>
      <c r="AE407" s="762"/>
      <c r="AF407" s="762"/>
      <c r="AG407" s="762"/>
      <c r="AH407" s="762"/>
      <c r="AI407" s="762"/>
      <c r="AJ407" s="762"/>
      <c r="AK407" s="762"/>
      <c r="AL407" s="762"/>
      <c r="AM407" s="762"/>
      <c r="AN407" s="762"/>
      <c r="AO407" s="762"/>
      <c r="AP407" s="762"/>
      <c r="AQ407" s="762"/>
      <c r="AR407" s="762"/>
      <c r="AS407" s="762"/>
      <c r="AT407" s="762"/>
      <c r="AU407" s="762"/>
      <c r="AV407" s="762"/>
      <c r="AW407" s="762"/>
      <c r="AX407" s="762"/>
      <c r="AY407" s="762"/>
      <c r="AZ407" s="762"/>
      <c r="BA407" s="762"/>
      <c r="BB407" s="762"/>
      <c r="BC407" s="762"/>
      <c r="BD407" s="762"/>
      <c r="BE407" s="762"/>
      <c r="BF407" s="762"/>
      <c r="BG407" s="762"/>
      <c r="BH407" s="762"/>
      <c r="BI407" s="762"/>
      <c r="BJ407" s="762"/>
      <c r="BK407" s="171"/>
      <c r="BL407" s="171"/>
      <c r="BM407" s="171"/>
      <c r="BN407" s="171"/>
      <c r="BO407" s="171"/>
      <c r="BP407" s="171"/>
      <c r="BQ407" s="171"/>
      <c r="BR407" s="171"/>
      <c r="BS407" s="171"/>
      <c r="BT407" s="171"/>
      <c r="BU407" s="171"/>
      <c r="BV407" s="171"/>
      <c r="BW407" s="171"/>
      <c r="BX407" s="171"/>
      <c r="BY407" s="171"/>
      <c r="BZ407" s="171"/>
      <c r="CA407" s="171"/>
      <c r="CB407" s="171"/>
      <c r="CC407" s="171"/>
      <c r="CD407" s="171"/>
      <c r="CE407" s="171"/>
      <c r="CF407" s="171"/>
      <c r="CG407" s="171"/>
      <c r="CH407" s="171"/>
      <c r="CI407" s="171"/>
      <c r="CJ407" s="171"/>
      <c r="CK407" s="171"/>
      <c r="CL407" s="171"/>
      <c r="CM407" s="171"/>
      <c r="CN407" s="171"/>
      <c r="CO407" s="171"/>
      <c r="CP407" s="171"/>
      <c r="CQ407" s="171"/>
      <c r="CR407" s="171"/>
      <c r="CS407" s="171"/>
      <c r="CT407" s="171"/>
    </row>
    <row r="408" spans="1:98" ht="6" customHeight="1">
      <c r="A408" s="8"/>
      <c r="B408" s="8"/>
      <c r="C408" s="170"/>
      <c r="D408" s="170"/>
      <c r="E408" s="161"/>
      <c r="F408" s="161"/>
      <c r="G408" s="170"/>
      <c r="H408" s="179"/>
      <c r="I408" s="179"/>
      <c r="J408" s="762"/>
      <c r="K408" s="762"/>
      <c r="L408" s="762"/>
      <c r="M408" s="762"/>
      <c r="N408" s="762"/>
      <c r="O408" s="762"/>
      <c r="P408" s="762"/>
      <c r="Q408" s="762"/>
      <c r="R408" s="762"/>
      <c r="S408" s="762"/>
      <c r="T408" s="762"/>
      <c r="U408" s="762"/>
      <c r="V408" s="762"/>
      <c r="W408" s="762"/>
      <c r="X408" s="762"/>
      <c r="Y408" s="762"/>
      <c r="Z408" s="762"/>
      <c r="AA408" s="762"/>
      <c r="AB408" s="762"/>
      <c r="AC408" s="762"/>
      <c r="AD408" s="762"/>
      <c r="AE408" s="762"/>
      <c r="AF408" s="762"/>
      <c r="AG408" s="762"/>
      <c r="AH408" s="762"/>
      <c r="AI408" s="762"/>
      <c r="AJ408" s="762"/>
      <c r="AK408" s="762"/>
      <c r="AL408" s="762"/>
      <c r="AM408" s="762"/>
      <c r="AN408" s="762"/>
      <c r="AO408" s="762"/>
      <c r="AP408" s="762"/>
      <c r="AQ408" s="762"/>
      <c r="AR408" s="762"/>
      <c r="AS408" s="762"/>
      <c r="AT408" s="762"/>
      <c r="AU408" s="762"/>
      <c r="AV408" s="762"/>
      <c r="AW408" s="762"/>
      <c r="AX408" s="762"/>
      <c r="AY408" s="762"/>
      <c r="AZ408" s="762"/>
      <c r="BA408" s="762"/>
      <c r="BB408" s="762"/>
      <c r="BC408" s="762"/>
      <c r="BD408" s="762"/>
      <c r="BE408" s="762"/>
      <c r="BF408" s="762"/>
      <c r="BG408" s="762"/>
      <c r="BH408" s="762"/>
      <c r="BI408" s="762"/>
      <c r="BJ408" s="762"/>
      <c r="BK408" s="172"/>
      <c r="BL408" s="172"/>
      <c r="BM408" s="172"/>
      <c r="BN408" s="172"/>
      <c r="BO408" s="172"/>
      <c r="BP408" s="172"/>
      <c r="BQ408" s="172"/>
      <c r="BR408" s="172"/>
      <c r="BS408" s="172"/>
      <c r="BT408" s="172"/>
      <c r="BU408" s="172"/>
      <c r="BV408" s="172"/>
      <c r="BW408" s="172"/>
      <c r="BX408" s="172"/>
      <c r="BY408" s="172"/>
      <c r="BZ408" s="172"/>
      <c r="CA408" s="172"/>
      <c r="CB408" s="172"/>
      <c r="CC408" s="172"/>
      <c r="CD408" s="172"/>
      <c r="CE408" s="172"/>
      <c r="CF408" s="172"/>
      <c r="CG408" s="172"/>
      <c r="CH408" s="172"/>
      <c r="CI408" s="172"/>
      <c r="CJ408" s="172"/>
      <c r="CK408" s="172"/>
      <c r="CL408" s="172"/>
      <c r="CM408" s="172"/>
      <c r="CN408" s="172"/>
      <c r="CO408" s="172"/>
      <c r="CP408" s="172"/>
      <c r="CQ408" s="172"/>
      <c r="CR408" s="172"/>
      <c r="CS408" s="172"/>
      <c r="CT408" s="172"/>
    </row>
    <row r="409" spans="1:98" ht="9.75" customHeight="1">
      <c r="A409" s="8"/>
      <c r="B409" s="8"/>
      <c r="C409" s="170"/>
      <c r="D409" s="170"/>
      <c r="E409" s="161"/>
      <c r="F409" s="161"/>
      <c r="G409" s="170"/>
      <c r="H409" s="179"/>
      <c r="I409" s="179"/>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72"/>
      <c r="BC409" s="172"/>
      <c r="BD409" s="172"/>
      <c r="BE409" s="172"/>
      <c r="BF409" s="172"/>
      <c r="BG409" s="172"/>
      <c r="BH409" s="172"/>
      <c r="BI409" s="172"/>
      <c r="BJ409" s="172"/>
      <c r="BK409" s="172"/>
      <c r="BL409" s="172"/>
      <c r="BM409" s="172"/>
      <c r="BN409" s="172"/>
      <c r="BO409" s="172"/>
      <c r="BP409" s="172"/>
      <c r="BQ409" s="172"/>
      <c r="BR409" s="172"/>
      <c r="BS409" s="172"/>
      <c r="BT409" s="172"/>
      <c r="BU409" s="172"/>
      <c r="BV409" s="172"/>
      <c r="BW409" s="172"/>
      <c r="BX409" s="172"/>
      <c r="BY409" s="172"/>
      <c r="BZ409" s="172"/>
      <c r="CA409" s="172"/>
      <c r="CB409" s="172"/>
      <c r="CC409" s="172"/>
      <c r="CD409" s="172"/>
      <c r="CE409" s="172"/>
      <c r="CF409" s="172"/>
      <c r="CG409" s="172"/>
      <c r="CH409" s="172"/>
      <c r="CI409" s="172"/>
      <c r="CJ409" s="172"/>
      <c r="CK409" s="172"/>
      <c r="CL409" s="172"/>
      <c r="CM409" s="172"/>
      <c r="CN409" s="172"/>
      <c r="CO409" s="172"/>
      <c r="CP409" s="172"/>
      <c r="CQ409" s="172"/>
      <c r="CR409" s="172"/>
      <c r="CS409" s="172"/>
      <c r="CT409" s="172"/>
    </row>
    <row r="410" spans="1:98" ht="13.5" customHeight="1" thickBot="1">
      <c r="A410" s="8"/>
      <c r="B410" s="8"/>
      <c r="C410" s="170"/>
      <c r="D410" s="170"/>
      <c r="E410" s="161"/>
      <c r="F410" s="161"/>
      <c r="G410" s="170"/>
      <c r="H410" s="179"/>
      <c r="I410" s="179"/>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72"/>
      <c r="AY410" s="172"/>
      <c r="AZ410" s="172"/>
      <c r="BA410" s="172"/>
      <c r="BB410" s="172"/>
      <c r="BC410" s="172"/>
      <c r="BD410" s="172"/>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c r="BY410" s="172"/>
      <c r="BZ410" s="172"/>
      <c r="CA410" s="172"/>
      <c r="CB410" s="172"/>
      <c r="CC410" s="172"/>
      <c r="CD410" s="172"/>
      <c r="CE410" s="172"/>
      <c r="CF410" s="172"/>
      <c r="CG410" s="172"/>
      <c r="CH410" s="172"/>
      <c r="CI410" s="172"/>
      <c r="CJ410" s="172"/>
      <c r="CK410" s="172"/>
      <c r="CL410" s="172"/>
      <c r="CM410" s="172"/>
      <c r="CN410" s="172"/>
      <c r="CO410" s="172"/>
      <c r="CP410" s="172"/>
      <c r="CQ410" s="172"/>
      <c r="CR410" s="172"/>
      <c r="CS410" s="172"/>
      <c r="CT410" s="172"/>
    </row>
    <row r="411" spans="1:98" ht="7.5" customHeight="1">
      <c r="A411" s="166"/>
      <c r="B411" s="166"/>
      <c r="C411" s="167"/>
      <c r="D411" s="202"/>
      <c r="E411" s="203"/>
      <c r="F411" s="203"/>
      <c r="G411" s="203"/>
      <c r="H411" s="203"/>
      <c r="I411" s="203"/>
      <c r="J411" s="203"/>
      <c r="K411" s="203"/>
      <c r="L411" s="203"/>
      <c r="M411" s="204"/>
      <c r="N411" s="204"/>
      <c r="O411" s="204"/>
      <c r="P411" s="204"/>
      <c r="Q411" s="204"/>
      <c r="R411" s="204"/>
      <c r="S411" s="204"/>
      <c r="T411" s="204"/>
      <c r="U411" s="204"/>
      <c r="V411" s="204"/>
      <c r="W411" s="204"/>
      <c r="X411" s="204"/>
      <c r="Y411" s="204"/>
      <c r="Z411" s="204"/>
      <c r="AA411" s="204"/>
      <c r="AB411" s="204"/>
      <c r="AC411" s="204"/>
      <c r="AD411" s="204"/>
      <c r="AE411" s="204"/>
      <c r="AF411" s="204"/>
      <c r="AG411" s="204"/>
      <c r="AH411" s="204"/>
      <c r="AI411" s="204"/>
      <c r="AJ411" s="204"/>
      <c r="AK411" s="204"/>
      <c r="AL411" s="204"/>
      <c r="AM411" s="204"/>
      <c r="AN411" s="204"/>
      <c r="AO411" s="204"/>
      <c r="AP411" s="204"/>
      <c r="AQ411" s="204"/>
      <c r="AR411" s="204"/>
      <c r="AS411" s="204"/>
      <c r="AT411" s="204"/>
      <c r="AU411" s="204"/>
      <c r="AV411" s="204"/>
      <c r="AW411" s="204"/>
      <c r="AX411" s="204"/>
      <c r="AY411" s="204"/>
      <c r="AZ411" s="204"/>
      <c r="BA411" s="204"/>
      <c r="BB411" s="204"/>
      <c r="BC411" s="204"/>
      <c r="BD411" s="204"/>
      <c r="BE411" s="204"/>
      <c r="BF411" s="204"/>
      <c r="BG411" s="204"/>
      <c r="BH411" s="204"/>
      <c r="BI411" s="205"/>
      <c r="BJ411" s="209"/>
      <c r="BM411"/>
    </row>
    <row r="412" spans="1:98" ht="24.6">
      <c r="A412" s="166"/>
      <c r="B412" s="166"/>
      <c r="C412" s="209"/>
      <c r="D412" s="481" t="s">
        <v>1190</v>
      </c>
      <c r="E412" s="482"/>
      <c r="F412" s="482"/>
      <c r="G412" s="482"/>
      <c r="H412" s="482"/>
      <c r="I412" s="482"/>
      <c r="J412" s="482"/>
      <c r="K412" s="482"/>
      <c r="L412" s="482"/>
      <c r="M412" s="482" t="s">
        <v>1191</v>
      </c>
      <c r="N412" s="482"/>
      <c r="O412" s="482"/>
      <c r="P412" s="482"/>
      <c r="Q412" s="758" t="s">
        <v>1194</v>
      </c>
      <c r="R412" s="759"/>
      <c r="S412" s="759"/>
      <c r="T412" s="759"/>
      <c r="U412" s="759"/>
      <c r="V412" s="759"/>
      <c r="W412" s="759"/>
      <c r="X412" s="759"/>
      <c r="Y412" s="759"/>
      <c r="Z412" s="759"/>
      <c r="AA412" s="759"/>
      <c r="AB412" s="759"/>
      <c r="AC412" s="759"/>
      <c r="AD412" s="759"/>
      <c r="AE412" s="759"/>
      <c r="AF412" s="759"/>
      <c r="AG412" s="759"/>
      <c r="AH412" s="759"/>
      <c r="AI412" s="759"/>
      <c r="AJ412" s="759"/>
      <c r="AK412" s="759"/>
      <c r="AL412" s="759"/>
      <c r="AM412" s="759"/>
      <c r="AN412" s="759"/>
      <c r="AO412" s="759"/>
      <c r="AP412" s="759"/>
      <c r="AQ412" s="759"/>
      <c r="AR412" s="759"/>
      <c r="AS412" s="759"/>
      <c r="AT412" s="759"/>
      <c r="AU412" s="759"/>
      <c r="AV412" s="759"/>
      <c r="AW412" s="759"/>
      <c r="AX412" s="759"/>
      <c r="AY412" s="759"/>
      <c r="AZ412" s="759"/>
      <c r="BA412" s="759"/>
      <c r="BB412" s="759"/>
      <c r="BC412" s="759"/>
      <c r="BD412" s="759"/>
      <c r="BE412" s="759"/>
      <c r="BF412" s="759"/>
      <c r="BG412" s="759"/>
      <c r="BH412" s="759"/>
      <c r="BI412" s="206"/>
      <c r="BJ412" s="209"/>
      <c r="BM412"/>
    </row>
    <row r="413" spans="1:98" ht="24.6">
      <c r="A413" s="166"/>
      <c r="B413" s="166"/>
      <c r="C413" s="209"/>
      <c r="D413" s="481"/>
      <c r="E413" s="482"/>
      <c r="F413" s="482"/>
      <c r="G413" s="482"/>
      <c r="H413" s="482"/>
      <c r="I413" s="482"/>
      <c r="J413" s="482"/>
      <c r="K413" s="482"/>
      <c r="L413" s="482"/>
      <c r="M413" s="482"/>
      <c r="N413" s="482"/>
      <c r="O413" s="482"/>
      <c r="P413" s="482"/>
      <c r="Q413" s="759"/>
      <c r="R413" s="759"/>
      <c r="S413" s="759"/>
      <c r="T413" s="759"/>
      <c r="U413" s="759"/>
      <c r="V413" s="759"/>
      <c r="W413" s="759"/>
      <c r="X413" s="759"/>
      <c r="Y413" s="759"/>
      <c r="Z413" s="759"/>
      <c r="AA413" s="759"/>
      <c r="AB413" s="759"/>
      <c r="AC413" s="759"/>
      <c r="AD413" s="759"/>
      <c r="AE413" s="759"/>
      <c r="AF413" s="759"/>
      <c r="AG413" s="759"/>
      <c r="AH413" s="759"/>
      <c r="AI413" s="759"/>
      <c r="AJ413" s="759"/>
      <c r="AK413" s="759"/>
      <c r="AL413" s="759"/>
      <c r="AM413" s="759"/>
      <c r="AN413" s="759"/>
      <c r="AO413" s="759"/>
      <c r="AP413" s="759"/>
      <c r="AQ413" s="759"/>
      <c r="AR413" s="759"/>
      <c r="AS413" s="759"/>
      <c r="AT413" s="759"/>
      <c r="AU413" s="759"/>
      <c r="AV413" s="759"/>
      <c r="AW413" s="759"/>
      <c r="AX413" s="759"/>
      <c r="AY413" s="759"/>
      <c r="AZ413" s="759"/>
      <c r="BA413" s="759"/>
      <c r="BB413" s="759"/>
      <c r="BC413" s="759"/>
      <c r="BD413" s="759"/>
      <c r="BE413" s="759"/>
      <c r="BF413" s="759"/>
      <c r="BG413" s="759"/>
      <c r="BH413" s="759"/>
      <c r="BI413" s="206"/>
      <c r="BJ413" s="209"/>
      <c r="BK413"/>
      <c r="BM413"/>
    </row>
    <row r="414" spans="1:98" ht="7.5" customHeight="1">
      <c r="A414" s="166"/>
      <c r="B414" s="166"/>
      <c r="C414" s="209"/>
      <c r="D414" s="207"/>
      <c r="E414" s="208"/>
      <c r="F414" s="208"/>
      <c r="G414" s="208"/>
      <c r="H414" s="208"/>
      <c r="I414" s="208"/>
      <c r="J414" s="208"/>
      <c r="K414" s="208"/>
      <c r="L414" s="208"/>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1"/>
      <c r="AU414" s="1"/>
      <c r="AV414" s="1"/>
      <c r="AW414" s="1"/>
      <c r="AX414" s="1"/>
      <c r="AY414" s="1"/>
      <c r="AZ414" s="209"/>
      <c r="BA414" s="209"/>
      <c r="BB414" s="209"/>
      <c r="BC414" s="209"/>
      <c r="BD414" s="209"/>
      <c r="BE414" s="209"/>
      <c r="BF414" s="209"/>
      <c r="BG414" s="209"/>
      <c r="BH414" s="209"/>
      <c r="BI414" s="210"/>
      <c r="BJ414" s="209"/>
      <c r="BM414"/>
    </row>
    <row r="415" spans="1:98" ht="24" customHeight="1">
      <c r="A415" s="166"/>
      <c r="B415" s="166"/>
      <c r="C415" s="209"/>
      <c r="D415" s="481" t="s">
        <v>1192</v>
      </c>
      <c r="E415" s="482"/>
      <c r="F415" s="482"/>
      <c r="G415" s="482"/>
      <c r="H415" s="482"/>
      <c r="I415" s="482"/>
      <c r="J415" s="482"/>
      <c r="K415" s="482"/>
      <c r="L415" s="482"/>
      <c r="M415" s="482" t="s">
        <v>1191</v>
      </c>
      <c r="N415" s="482"/>
      <c r="O415" s="482"/>
      <c r="P415" s="482"/>
      <c r="Q415" s="483">
        <f ca="1">WORKDAY(DATE(YEAR(TODAY()),5,31),1)</f>
        <v>45810</v>
      </c>
      <c r="R415" s="483"/>
      <c r="S415" s="483"/>
      <c r="T415" s="483"/>
      <c r="U415" s="483"/>
      <c r="V415" s="483"/>
      <c r="W415" s="483"/>
      <c r="X415" s="483"/>
      <c r="Y415" s="483"/>
      <c r="Z415" s="483"/>
      <c r="AA415" s="483"/>
      <c r="AB415" s="483"/>
      <c r="AC415" s="483"/>
      <c r="AD415" s="483"/>
      <c r="AE415" s="483"/>
      <c r="AF415" s="483"/>
      <c r="AG415" s="483"/>
      <c r="AH415" s="483"/>
      <c r="AI415" s="483"/>
      <c r="AJ415" s="483"/>
      <c r="AK415" s="484" t="str">
        <f ca="1">TEXT($Q$415,"(aaa)")</f>
        <v>(月)</v>
      </c>
      <c r="AL415" s="484"/>
      <c r="AM415" s="484"/>
      <c r="AN415" s="484"/>
      <c r="AO415" s="484"/>
      <c r="AP415" s="484"/>
      <c r="AQ415" s="485" t="s">
        <v>1193</v>
      </c>
      <c r="AR415" s="485"/>
      <c r="AS415" s="485"/>
      <c r="AT415" s="485"/>
      <c r="AU415" s="485"/>
      <c r="AV415" s="485"/>
      <c r="AW415" s="211"/>
      <c r="AX415" s="1"/>
      <c r="AY415" s="1"/>
      <c r="AZ415" s="1"/>
      <c r="BB415" s="1"/>
      <c r="BC415" s="1"/>
      <c r="BD415" s="1"/>
      <c r="BE415" s="1"/>
      <c r="BF415" s="1"/>
      <c r="BG415" s="1"/>
      <c r="BH415" s="1"/>
      <c r="BI415" s="212"/>
      <c r="BJ415" s="209"/>
      <c r="BM415"/>
    </row>
    <row r="416" spans="1:98" ht="21.75" customHeight="1">
      <c r="A416" s="166"/>
      <c r="B416" s="166"/>
      <c r="C416" s="209"/>
      <c r="D416" s="481"/>
      <c r="E416" s="482"/>
      <c r="F416" s="482"/>
      <c r="G416" s="482"/>
      <c r="H416" s="482"/>
      <c r="I416" s="482"/>
      <c r="J416" s="482"/>
      <c r="K416" s="482"/>
      <c r="L416" s="482"/>
      <c r="M416" s="482"/>
      <c r="N416" s="482"/>
      <c r="O416" s="482"/>
      <c r="P416" s="482"/>
      <c r="Q416" s="483"/>
      <c r="R416" s="483"/>
      <c r="S416" s="483"/>
      <c r="T416" s="483"/>
      <c r="U416" s="483"/>
      <c r="V416" s="483"/>
      <c r="W416" s="483"/>
      <c r="X416" s="483"/>
      <c r="Y416" s="483"/>
      <c r="Z416" s="483"/>
      <c r="AA416" s="483"/>
      <c r="AB416" s="483"/>
      <c r="AC416" s="483"/>
      <c r="AD416" s="483"/>
      <c r="AE416" s="483"/>
      <c r="AF416" s="483"/>
      <c r="AG416" s="483"/>
      <c r="AH416" s="483"/>
      <c r="AI416" s="483"/>
      <c r="AJ416" s="483"/>
      <c r="AK416" s="484"/>
      <c r="AL416" s="484"/>
      <c r="AM416" s="484"/>
      <c r="AN416" s="484"/>
      <c r="AO416" s="484"/>
      <c r="AP416" s="484"/>
      <c r="AQ416" s="485"/>
      <c r="AR416" s="485"/>
      <c r="AS416" s="485"/>
      <c r="AT416" s="485"/>
      <c r="AU416" s="485"/>
      <c r="AV416" s="485"/>
      <c r="AW416" s="211"/>
      <c r="AX416" s="1"/>
      <c r="AY416" s="1"/>
      <c r="AZ416" s="1"/>
      <c r="BB416" s="1"/>
      <c r="BC416" s="1"/>
      <c r="BD416" s="1"/>
      <c r="BE416" s="1"/>
      <c r="BF416" s="1"/>
      <c r="BG416" s="1"/>
      <c r="BH416" s="1"/>
      <c r="BI416" s="212"/>
      <c r="BJ416" s="209"/>
      <c r="BM416"/>
    </row>
    <row r="417" spans="1:65" ht="7.5" customHeight="1" thickBot="1">
      <c r="A417" s="166"/>
      <c r="B417" s="166"/>
      <c r="C417" s="209"/>
      <c r="D417" s="213"/>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c r="AA417" s="214"/>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215"/>
      <c r="BJ417" s="209"/>
      <c r="BM417"/>
    </row>
    <row r="418" spans="1:65" ht="13.5" customHeight="1">
      <c r="A418" s="166"/>
      <c r="B418" s="216"/>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09"/>
      <c r="BK418"/>
      <c r="BM418"/>
    </row>
    <row r="419" spans="1:65" ht="9.9" customHeight="1">
      <c r="A419" s="8"/>
      <c r="B419" s="181"/>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c r="AU419" s="180"/>
      <c r="AV419" s="180"/>
      <c r="AW419" s="180"/>
      <c r="AX419" s="180"/>
      <c r="AY419" s="180"/>
      <c r="AZ419" s="180"/>
      <c r="BA419" s="180"/>
      <c r="BB419" s="180"/>
      <c r="BC419" s="180"/>
      <c r="BD419" s="180"/>
      <c r="BE419" s="180"/>
      <c r="BF419" s="180"/>
      <c r="BG419" s="180"/>
      <c r="BH419" s="180"/>
      <c r="BI419" s="180"/>
      <c r="BJ419" s="8"/>
      <c r="BK419" s="8"/>
      <c r="BM419"/>
    </row>
  </sheetData>
  <sheetProtection algorithmName="SHA-512" hashValue="7ea0ZYf9y9yKZczzcb21IhHcmcZV42IA5yLI9FtgJ6VluKgWhGHG5icbaNcf9ooA3E9jDnwIvWrTmyJbT2YjKg==" saltValue="hlXo1YWIDb2OPy1E4Qpqsg==" spinCount="100000" sheet="1" selectLockedCells="1" selectUnlockedCells="1"/>
  <mergeCells count="716">
    <mergeCell ref="D412:L413"/>
    <mergeCell ref="M412:P413"/>
    <mergeCell ref="Q412:BH413"/>
    <mergeCell ref="J389:BJ397"/>
    <mergeCell ref="J401:BJ408"/>
    <mergeCell ref="J354:BJ360"/>
    <mergeCell ref="J371:BJ377"/>
    <mergeCell ref="J363:BJ368"/>
    <mergeCell ref="J380:BJ386"/>
    <mergeCell ref="D316:W317"/>
    <mergeCell ref="X316:AQ317"/>
    <mergeCell ref="E323:L324"/>
    <mergeCell ref="E325:L326"/>
    <mergeCell ref="N323:AW326"/>
    <mergeCell ref="P336:AY340"/>
    <mergeCell ref="D304:W305"/>
    <mergeCell ref="X304:AQ311"/>
    <mergeCell ref="D306:W307"/>
    <mergeCell ref="D308:W309"/>
    <mergeCell ref="D310:W311"/>
    <mergeCell ref="D312:W313"/>
    <mergeCell ref="X312:AQ313"/>
    <mergeCell ref="D314:W315"/>
    <mergeCell ref="X314:AQ315"/>
    <mergeCell ref="D300:W301"/>
    <mergeCell ref="X300:AQ301"/>
    <mergeCell ref="D302:W303"/>
    <mergeCell ref="X302:AB302"/>
    <mergeCell ref="AC302:AD302"/>
    <mergeCell ref="AE302:AG302"/>
    <mergeCell ref="AH302:AI302"/>
    <mergeCell ref="AJ302:AK302"/>
    <mergeCell ref="AL302:AM302"/>
    <mergeCell ref="AN302:AO302"/>
    <mergeCell ref="AP302:AQ302"/>
    <mergeCell ref="X303:AQ303"/>
    <mergeCell ref="AK294:AL295"/>
    <mergeCell ref="AM294:AN295"/>
    <mergeCell ref="AO294:AP295"/>
    <mergeCell ref="AQ294:AR295"/>
    <mergeCell ref="AS294:AT295"/>
    <mergeCell ref="AU294:AV295"/>
    <mergeCell ref="AW294:AX295"/>
    <mergeCell ref="AY294:AZ295"/>
    <mergeCell ref="D298:W299"/>
    <mergeCell ref="X298:AQ299"/>
    <mergeCell ref="C294:D295"/>
    <mergeCell ref="E294:F295"/>
    <mergeCell ref="G294:H295"/>
    <mergeCell ref="I294:J295"/>
    <mergeCell ref="K294:L295"/>
    <mergeCell ref="M294:N295"/>
    <mergeCell ref="O294:P295"/>
    <mergeCell ref="Q294:R295"/>
    <mergeCell ref="S294:T295"/>
    <mergeCell ref="U294:V295"/>
    <mergeCell ref="W294:X295"/>
    <mergeCell ref="Y294:Z295"/>
    <mergeCell ref="AA294:AB295"/>
    <mergeCell ref="AC294:AD295"/>
    <mergeCell ref="C291:P292"/>
    <mergeCell ref="Q291:AZ291"/>
    <mergeCell ref="Q292:AB292"/>
    <mergeCell ref="AC292:AN292"/>
    <mergeCell ref="AO292:AZ292"/>
    <mergeCell ref="G293:H293"/>
    <mergeCell ref="K293:L293"/>
    <mergeCell ref="O293:P293"/>
    <mergeCell ref="U293:V293"/>
    <mergeCell ref="AA293:AB293"/>
    <mergeCell ref="AG293:AH293"/>
    <mergeCell ref="AM293:AN293"/>
    <mergeCell ref="AS293:AT293"/>
    <mergeCell ref="AY293:AZ293"/>
    <mergeCell ref="C283:I284"/>
    <mergeCell ref="C285:D287"/>
    <mergeCell ref="E285:F287"/>
    <mergeCell ref="G285:N287"/>
    <mergeCell ref="O285:AN287"/>
    <mergeCell ref="C288:D290"/>
    <mergeCell ref="E288:F290"/>
    <mergeCell ref="G288:H290"/>
    <mergeCell ref="I288:J290"/>
    <mergeCell ref="K288:L290"/>
    <mergeCell ref="M288:N290"/>
    <mergeCell ref="O288:AN290"/>
    <mergeCell ref="C273:P273"/>
    <mergeCell ref="AL273:BG274"/>
    <mergeCell ref="G274:H274"/>
    <mergeCell ref="K274:L274"/>
    <mergeCell ref="O274:P274"/>
    <mergeCell ref="C275:D276"/>
    <mergeCell ref="E275:F276"/>
    <mergeCell ref="G275:H276"/>
    <mergeCell ref="I275:J276"/>
    <mergeCell ref="K275:L276"/>
    <mergeCell ref="M275:N276"/>
    <mergeCell ref="O275:P276"/>
    <mergeCell ref="C270:AW272"/>
    <mergeCell ref="AX270:AX272"/>
    <mergeCell ref="AY270:BA272"/>
    <mergeCell ref="BB270:BB272"/>
    <mergeCell ref="C268:D269"/>
    <mergeCell ref="E268:F269"/>
    <mergeCell ref="G268:H269"/>
    <mergeCell ref="I268:J269"/>
    <mergeCell ref="K268:L269"/>
    <mergeCell ref="M268:N269"/>
    <mergeCell ref="O268:P269"/>
    <mergeCell ref="Q268:R269"/>
    <mergeCell ref="S268:T269"/>
    <mergeCell ref="C267:BB267"/>
    <mergeCell ref="BC267:BI267"/>
    <mergeCell ref="O264:P264"/>
    <mergeCell ref="Q264:S264"/>
    <mergeCell ref="U264:X264"/>
    <mergeCell ref="O265:AV266"/>
    <mergeCell ref="AQ268:AR269"/>
    <mergeCell ref="AS268:AT269"/>
    <mergeCell ref="AU268:AV269"/>
    <mergeCell ref="AW268:AX269"/>
    <mergeCell ref="AY268:AZ269"/>
    <mergeCell ref="BA268:BB269"/>
    <mergeCell ref="Z264:AC264"/>
    <mergeCell ref="AD264:AV264"/>
    <mergeCell ref="C263:N263"/>
    <mergeCell ref="O263:AV263"/>
    <mergeCell ref="AW263:BI263"/>
    <mergeCell ref="C264:D266"/>
    <mergeCell ref="E264:F266"/>
    <mergeCell ref="G264:H266"/>
    <mergeCell ref="I264:J266"/>
    <mergeCell ref="K264:L266"/>
    <mergeCell ref="M264:N266"/>
    <mergeCell ref="AW264:BI266"/>
    <mergeCell ref="W254:AS256"/>
    <mergeCell ref="C255:F258"/>
    <mergeCell ref="G255:J258"/>
    <mergeCell ref="AX257:BI257"/>
    <mergeCell ref="N258:AQ259"/>
    <mergeCell ref="C260:L260"/>
    <mergeCell ref="M260:AV260"/>
    <mergeCell ref="AW260:BI260"/>
    <mergeCell ref="C261:D262"/>
    <mergeCell ref="E261:F262"/>
    <mergeCell ref="G261:H262"/>
    <mergeCell ref="I261:J262"/>
    <mergeCell ref="K261:L262"/>
    <mergeCell ref="M261:AV262"/>
    <mergeCell ref="AW261:BI262"/>
    <mergeCell ref="D226:W227"/>
    <mergeCell ref="X226:AQ227"/>
    <mergeCell ref="E233:L234"/>
    <mergeCell ref="E235:L236"/>
    <mergeCell ref="S244:AS245"/>
    <mergeCell ref="C246:K247"/>
    <mergeCell ref="S246:AS247"/>
    <mergeCell ref="BE246:BI247"/>
    <mergeCell ref="N233:AW236"/>
    <mergeCell ref="D214:W215"/>
    <mergeCell ref="X214:AQ221"/>
    <mergeCell ref="D216:W217"/>
    <mergeCell ref="D218:W219"/>
    <mergeCell ref="D220:W221"/>
    <mergeCell ref="D222:W223"/>
    <mergeCell ref="X222:AQ223"/>
    <mergeCell ref="D224:W225"/>
    <mergeCell ref="X224:AQ225"/>
    <mergeCell ref="O204:P205"/>
    <mergeCell ref="Q204:R205"/>
    <mergeCell ref="S204:T205"/>
    <mergeCell ref="AM204:AN205"/>
    <mergeCell ref="AO204:AP205"/>
    <mergeCell ref="AQ204:AR205"/>
    <mergeCell ref="D210:W211"/>
    <mergeCell ref="X210:AQ211"/>
    <mergeCell ref="D212:W213"/>
    <mergeCell ref="X212:AB212"/>
    <mergeCell ref="AC212:AD212"/>
    <mergeCell ref="AE212:AG212"/>
    <mergeCell ref="AH212:AI212"/>
    <mergeCell ref="AJ212:AK212"/>
    <mergeCell ref="AL212:AM212"/>
    <mergeCell ref="AN212:AO212"/>
    <mergeCell ref="AP212:AQ212"/>
    <mergeCell ref="X213:AQ213"/>
    <mergeCell ref="O203:P203"/>
    <mergeCell ref="U203:V203"/>
    <mergeCell ref="AA203:AB203"/>
    <mergeCell ref="AG203:AH203"/>
    <mergeCell ref="AM203:AN203"/>
    <mergeCell ref="AS203:AT203"/>
    <mergeCell ref="AY203:AZ203"/>
    <mergeCell ref="D208:W209"/>
    <mergeCell ref="X208:AQ209"/>
    <mergeCell ref="U204:V205"/>
    <mergeCell ref="W204:X205"/>
    <mergeCell ref="Y204:Z205"/>
    <mergeCell ref="AA204:AB205"/>
    <mergeCell ref="AC204:AD205"/>
    <mergeCell ref="AE204:AF205"/>
    <mergeCell ref="AG204:AH205"/>
    <mergeCell ref="AI204:AJ205"/>
    <mergeCell ref="AK204:AL205"/>
    <mergeCell ref="C204:D205"/>
    <mergeCell ref="E204:F205"/>
    <mergeCell ref="G204:H205"/>
    <mergeCell ref="I204:J205"/>
    <mergeCell ref="K204:L205"/>
    <mergeCell ref="M204:N205"/>
    <mergeCell ref="AS204:AT205"/>
    <mergeCell ref="AU204:AV205"/>
    <mergeCell ref="AW204:AX205"/>
    <mergeCell ref="AY204:AZ205"/>
    <mergeCell ref="D188:BI192"/>
    <mergeCell ref="C193:I194"/>
    <mergeCell ref="C195:D197"/>
    <mergeCell ref="E195:F197"/>
    <mergeCell ref="G195:N197"/>
    <mergeCell ref="O195:AN197"/>
    <mergeCell ref="C198:D200"/>
    <mergeCell ref="E198:F200"/>
    <mergeCell ref="G198:H200"/>
    <mergeCell ref="I198:J200"/>
    <mergeCell ref="K198:L200"/>
    <mergeCell ref="M198:N200"/>
    <mergeCell ref="O198:AN200"/>
    <mergeCell ref="C201:P202"/>
    <mergeCell ref="Q201:AZ201"/>
    <mergeCell ref="Q202:AB202"/>
    <mergeCell ref="AC202:AN202"/>
    <mergeCell ref="AO202:AZ202"/>
    <mergeCell ref="G203:H203"/>
    <mergeCell ref="K203:L203"/>
    <mergeCell ref="C183:P183"/>
    <mergeCell ref="AL183:BG184"/>
    <mergeCell ref="G184:H184"/>
    <mergeCell ref="K184:L184"/>
    <mergeCell ref="O184:P184"/>
    <mergeCell ref="C185:D186"/>
    <mergeCell ref="E185:F186"/>
    <mergeCell ref="G185:H186"/>
    <mergeCell ref="I185:J186"/>
    <mergeCell ref="K185:L186"/>
    <mergeCell ref="M185:N186"/>
    <mergeCell ref="O185:P186"/>
    <mergeCell ref="AW178:AX179"/>
    <mergeCell ref="AY178:AZ179"/>
    <mergeCell ref="BA178:BB179"/>
    <mergeCell ref="C180:AW182"/>
    <mergeCell ref="AX180:AX182"/>
    <mergeCell ref="AY180:BA182"/>
    <mergeCell ref="BB180:BB182"/>
    <mergeCell ref="U178:V179"/>
    <mergeCell ref="W178:X179"/>
    <mergeCell ref="Y178:Z179"/>
    <mergeCell ref="AA178:AB179"/>
    <mergeCell ref="AC178:AD179"/>
    <mergeCell ref="AE178:AF179"/>
    <mergeCell ref="AG178:AH179"/>
    <mergeCell ref="AI178:AJ179"/>
    <mergeCell ref="AK178:AL179"/>
    <mergeCell ref="C178:D179"/>
    <mergeCell ref="E178:F179"/>
    <mergeCell ref="G178:H179"/>
    <mergeCell ref="I178:J179"/>
    <mergeCell ref="K178:L179"/>
    <mergeCell ref="S178:T179"/>
    <mergeCell ref="E174:F176"/>
    <mergeCell ref="G174:H176"/>
    <mergeCell ref="I174:J176"/>
    <mergeCell ref="K174:L176"/>
    <mergeCell ref="M174:N176"/>
    <mergeCell ref="AM178:AN179"/>
    <mergeCell ref="AO178:AP179"/>
    <mergeCell ref="M178:N179"/>
    <mergeCell ref="O178:P179"/>
    <mergeCell ref="Q178:R179"/>
    <mergeCell ref="Z174:AC174"/>
    <mergeCell ref="AD174:AV174"/>
    <mergeCell ref="AQ178:AR179"/>
    <mergeCell ref="AS178:AT179"/>
    <mergeCell ref="AU178:AV179"/>
    <mergeCell ref="W164:AS166"/>
    <mergeCell ref="AX167:BI167"/>
    <mergeCell ref="N168:AQ169"/>
    <mergeCell ref="C170:L170"/>
    <mergeCell ref="M170:AV170"/>
    <mergeCell ref="AW170:BI170"/>
    <mergeCell ref="AW174:BI176"/>
    <mergeCell ref="C177:BB177"/>
    <mergeCell ref="BC177:BI177"/>
    <mergeCell ref="C171:D172"/>
    <mergeCell ref="E171:F172"/>
    <mergeCell ref="G171:H172"/>
    <mergeCell ref="I171:J172"/>
    <mergeCell ref="K171:L172"/>
    <mergeCell ref="M171:AV172"/>
    <mergeCell ref="AW171:BI172"/>
    <mergeCell ref="C173:N173"/>
    <mergeCell ref="O173:AV173"/>
    <mergeCell ref="AW173:BI173"/>
    <mergeCell ref="O175:AV176"/>
    <mergeCell ref="O174:P174"/>
    <mergeCell ref="Q174:S174"/>
    <mergeCell ref="U174:X174"/>
    <mergeCell ref="C174:D176"/>
    <mergeCell ref="AZ153:BJ154"/>
    <mergeCell ref="S154:AS155"/>
    <mergeCell ref="C156:K157"/>
    <mergeCell ref="S156:AS157"/>
    <mergeCell ref="BE156:BI157"/>
    <mergeCell ref="C159:L161"/>
    <mergeCell ref="M160:N161"/>
    <mergeCell ref="O160:P161"/>
    <mergeCell ref="Q160:R161"/>
    <mergeCell ref="S160:T161"/>
    <mergeCell ref="U160:V161"/>
    <mergeCell ref="W160:X161"/>
    <mergeCell ref="Y160:Z161"/>
    <mergeCell ref="O128:P129"/>
    <mergeCell ref="M128:N129"/>
    <mergeCell ref="C131:BI133"/>
    <mergeCell ref="M110:AY111"/>
    <mergeCell ref="M112:AY113"/>
    <mergeCell ref="O114:AY115"/>
    <mergeCell ref="AU120:AV121"/>
    <mergeCell ref="AW120:AX121"/>
    <mergeCell ref="I119:AX119"/>
    <mergeCell ref="C122:AX124"/>
    <mergeCell ref="C126:D126"/>
    <mergeCell ref="E126:F126"/>
    <mergeCell ref="I126:J126"/>
    <mergeCell ref="M126:N126"/>
    <mergeCell ref="C116:D118"/>
    <mergeCell ref="E116:F118"/>
    <mergeCell ref="G116:H118"/>
    <mergeCell ref="I116:J118"/>
    <mergeCell ref="K116:L118"/>
    <mergeCell ref="M116:N118"/>
    <mergeCell ref="AZ116:BI118"/>
    <mergeCell ref="AS120:AT121"/>
    <mergeCell ref="K120:L121"/>
    <mergeCell ref="M120:N121"/>
    <mergeCell ref="V106:AS107"/>
    <mergeCell ref="AX107:BI108"/>
    <mergeCell ref="C144:P145"/>
    <mergeCell ref="Q144:AZ144"/>
    <mergeCell ref="Q145:AB145"/>
    <mergeCell ref="AC145:AN145"/>
    <mergeCell ref="AO145:AZ145"/>
    <mergeCell ref="C136:I137"/>
    <mergeCell ref="C120:D121"/>
    <mergeCell ref="E120:F121"/>
    <mergeCell ref="G120:H121"/>
    <mergeCell ref="I120:J121"/>
    <mergeCell ref="O120:P121"/>
    <mergeCell ref="Q120:R121"/>
    <mergeCell ref="S120:T121"/>
    <mergeCell ref="U120:V121"/>
    <mergeCell ref="W120:X121"/>
    <mergeCell ref="Y120:Z121"/>
    <mergeCell ref="AA120:AB121"/>
    <mergeCell ref="K128:L129"/>
    <mergeCell ref="I128:J129"/>
    <mergeCell ref="G128:H129"/>
    <mergeCell ref="E128:F129"/>
    <mergeCell ref="C128:D129"/>
    <mergeCell ref="O138:AN140"/>
    <mergeCell ref="C141:D143"/>
    <mergeCell ref="E141:F143"/>
    <mergeCell ref="G141:H143"/>
    <mergeCell ref="I141:J143"/>
    <mergeCell ref="AA148:AB149"/>
    <mergeCell ref="AC148:AD149"/>
    <mergeCell ref="AE148:AF149"/>
    <mergeCell ref="AG148:AH149"/>
    <mergeCell ref="AI148:AJ149"/>
    <mergeCell ref="K141:L143"/>
    <mergeCell ref="M141:N143"/>
    <mergeCell ref="O141:AN143"/>
    <mergeCell ref="AK148:AL149"/>
    <mergeCell ref="I148:J149"/>
    <mergeCell ref="G148:H149"/>
    <mergeCell ref="E148:F149"/>
    <mergeCell ref="O148:P149"/>
    <mergeCell ref="M148:N149"/>
    <mergeCell ref="K148:L149"/>
    <mergeCell ref="Q148:R149"/>
    <mergeCell ref="S148:T149"/>
    <mergeCell ref="AA147:AB147"/>
    <mergeCell ref="AG147:AH147"/>
    <mergeCell ref="C146:D146"/>
    <mergeCell ref="E146:F146"/>
    <mergeCell ref="G146:H146"/>
    <mergeCell ref="I146:J146"/>
    <mergeCell ref="K146:L146"/>
    <mergeCell ref="M146:N146"/>
    <mergeCell ref="U148:V149"/>
    <mergeCell ref="W148:X149"/>
    <mergeCell ref="Y148:Z149"/>
    <mergeCell ref="S146:T146"/>
    <mergeCell ref="G147:H147"/>
    <mergeCell ref="K147:L147"/>
    <mergeCell ref="O147:P147"/>
    <mergeCell ref="U147:V147"/>
    <mergeCell ref="O146:P146"/>
    <mergeCell ref="Q146:R146"/>
    <mergeCell ref="C148:D149"/>
    <mergeCell ref="C138:D139"/>
    <mergeCell ref="E138:F139"/>
    <mergeCell ref="G138:N139"/>
    <mergeCell ref="C140:D140"/>
    <mergeCell ref="E140:F140"/>
    <mergeCell ref="G140:H140"/>
    <mergeCell ref="I140:J140"/>
    <mergeCell ref="K140:L140"/>
    <mergeCell ref="M140:N140"/>
    <mergeCell ref="C111:D111"/>
    <mergeCell ref="E111:F111"/>
    <mergeCell ref="G111:H111"/>
    <mergeCell ref="AO120:AP121"/>
    <mergeCell ref="AQ120:AR121"/>
    <mergeCell ref="O117:AY118"/>
    <mergeCell ref="O116:P116"/>
    <mergeCell ref="Q116:S116"/>
    <mergeCell ref="U116:X116"/>
    <mergeCell ref="C119:D119"/>
    <mergeCell ref="E119:F119"/>
    <mergeCell ref="G119:H119"/>
    <mergeCell ref="AC120:AD121"/>
    <mergeCell ref="AE120:AF121"/>
    <mergeCell ref="AG120:AH121"/>
    <mergeCell ref="AI120:AJ121"/>
    <mergeCell ref="AK120:AL121"/>
    <mergeCell ref="AM120:AN121"/>
    <mergeCell ref="Z116:AC116"/>
    <mergeCell ref="AD116:AY116"/>
    <mergeCell ref="C114:N114"/>
    <mergeCell ref="C115:D115"/>
    <mergeCell ref="E115:F115"/>
    <mergeCell ref="G115:H115"/>
    <mergeCell ref="I115:J115"/>
    <mergeCell ref="K115:L115"/>
    <mergeCell ref="M115:N115"/>
    <mergeCell ref="AZ114:BI115"/>
    <mergeCell ref="C112:D113"/>
    <mergeCell ref="E112:F113"/>
    <mergeCell ref="G112:H113"/>
    <mergeCell ref="I112:J113"/>
    <mergeCell ref="K112:L113"/>
    <mergeCell ref="AZ112:BI113"/>
    <mergeCell ref="D278:BI282"/>
    <mergeCell ref="AZ243:BJ244"/>
    <mergeCell ref="U268:V269"/>
    <mergeCell ref="W268:X269"/>
    <mergeCell ref="Y268:Z269"/>
    <mergeCell ref="AA268:AB269"/>
    <mergeCell ref="AC268:AD269"/>
    <mergeCell ref="AE268:AF269"/>
    <mergeCell ref="AG268:AH269"/>
    <mergeCell ref="AI268:AJ269"/>
    <mergeCell ref="AK268:AL269"/>
    <mergeCell ref="AM268:AN269"/>
    <mergeCell ref="AO268:AP269"/>
    <mergeCell ref="C249:L251"/>
    <mergeCell ref="M250:N251"/>
    <mergeCell ref="O250:P251"/>
    <mergeCell ref="Q250:R251"/>
    <mergeCell ref="S250:T251"/>
    <mergeCell ref="U250:V251"/>
    <mergeCell ref="W250:X251"/>
    <mergeCell ref="Y250:Z251"/>
    <mergeCell ref="C253:J253"/>
    <mergeCell ref="C254:F254"/>
    <mergeCell ref="G254:J254"/>
    <mergeCell ref="S4:AS5"/>
    <mergeCell ref="S6:AS7"/>
    <mergeCell ref="I111:J111"/>
    <mergeCell ref="K111:L111"/>
    <mergeCell ref="N107:O107"/>
    <mergeCell ref="L107:M107"/>
    <mergeCell ref="J107:K107"/>
    <mergeCell ref="H107:I107"/>
    <mergeCell ref="C110:L110"/>
    <mergeCell ref="C9:L11"/>
    <mergeCell ref="C14:F14"/>
    <mergeCell ref="G14:J14"/>
    <mergeCell ref="G15:J18"/>
    <mergeCell ref="U10:V11"/>
    <mergeCell ref="S10:T11"/>
    <mergeCell ref="Q10:R11"/>
    <mergeCell ref="O10:P11"/>
    <mergeCell ref="M10:N11"/>
    <mergeCell ref="C28:D29"/>
    <mergeCell ref="G28:H29"/>
    <mergeCell ref="I28:J29"/>
    <mergeCell ref="K28:L29"/>
    <mergeCell ref="Q101:R102"/>
    <mergeCell ref="S101:T102"/>
    <mergeCell ref="Y10:Z11"/>
    <mergeCell ref="W10:X11"/>
    <mergeCell ref="M48:N50"/>
    <mergeCell ref="D38:BI42"/>
    <mergeCell ref="AE28:AF29"/>
    <mergeCell ref="BA28:BB29"/>
    <mergeCell ref="AX17:BI17"/>
    <mergeCell ref="AW20:BI20"/>
    <mergeCell ref="AW21:BI22"/>
    <mergeCell ref="AW23:BI23"/>
    <mergeCell ref="AW24:BI26"/>
    <mergeCell ref="BC27:BI27"/>
    <mergeCell ref="N18:AQ19"/>
    <mergeCell ref="C27:BB27"/>
    <mergeCell ref="M20:AV20"/>
    <mergeCell ref="M21:AV22"/>
    <mergeCell ref="C13:J13"/>
    <mergeCell ref="C15:F18"/>
    <mergeCell ref="C35:D36"/>
    <mergeCell ref="K35:L36"/>
    <mergeCell ref="I35:J36"/>
    <mergeCell ref="G35:H36"/>
    <mergeCell ref="E35:F36"/>
    <mergeCell ref="M28:N29"/>
    <mergeCell ref="C6:K7"/>
    <mergeCell ref="I24:J26"/>
    <mergeCell ref="G24:H26"/>
    <mergeCell ref="E24:F26"/>
    <mergeCell ref="C24:D26"/>
    <mergeCell ref="O53:P53"/>
    <mergeCell ref="C21:D22"/>
    <mergeCell ref="C23:N23"/>
    <mergeCell ref="K21:L22"/>
    <mergeCell ref="I21:J22"/>
    <mergeCell ref="O34:P34"/>
    <mergeCell ref="O35:P36"/>
    <mergeCell ref="M35:N36"/>
    <mergeCell ref="G53:H53"/>
    <mergeCell ref="K53:L53"/>
    <mergeCell ref="C51:P52"/>
    <mergeCell ref="O45:AN47"/>
    <mergeCell ref="O48:AN50"/>
    <mergeCell ref="I48:J50"/>
    <mergeCell ref="C45:D47"/>
    <mergeCell ref="E45:F47"/>
    <mergeCell ref="C48:D50"/>
    <mergeCell ref="E48:F50"/>
    <mergeCell ref="G45:N47"/>
    <mergeCell ref="BA147:BB149"/>
    <mergeCell ref="AM146:AN146"/>
    <mergeCell ref="AO146:AP146"/>
    <mergeCell ref="AQ146:AR146"/>
    <mergeCell ref="AS146:AT146"/>
    <mergeCell ref="AU146:AV146"/>
    <mergeCell ref="AZ3:BJ4"/>
    <mergeCell ref="AN62:AO62"/>
    <mergeCell ref="AL62:AM62"/>
    <mergeCell ref="AP62:AQ62"/>
    <mergeCell ref="X60:AQ61"/>
    <mergeCell ref="X58:AQ59"/>
    <mergeCell ref="BE6:BI7"/>
    <mergeCell ref="X74:AQ75"/>
    <mergeCell ref="X76:AQ77"/>
    <mergeCell ref="X64:AQ71"/>
    <mergeCell ref="X72:AQ73"/>
    <mergeCell ref="N83:AW86"/>
    <mergeCell ref="AW54:AX55"/>
    <mergeCell ref="AY54:AZ55"/>
    <mergeCell ref="AY53:AZ53"/>
    <mergeCell ref="X63:AQ63"/>
    <mergeCell ref="X62:AB62"/>
    <mergeCell ref="AH62:AI62"/>
    <mergeCell ref="AW148:AX149"/>
    <mergeCell ref="AY148:AZ149"/>
    <mergeCell ref="AM147:AN147"/>
    <mergeCell ref="AS147:AT147"/>
    <mergeCell ref="L108:M109"/>
    <mergeCell ref="J108:K109"/>
    <mergeCell ref="H108:I109"/>
    <mergeCell ref="F108:G109"/>
    <mergeCell ref="C107:E109"/>
    <mergeCell ref="O126:P126"/>
    <mergeCell ref="F107:G107"/>
    <mergeCell ref="AY147:AZ147"/>
    <mergeCell ref="U146:V146"/>
    <mergeCell ref="W146:X146"/>
    <mergeCell ref="Y146:Z146"/>
    <mergeCell ref="AA146:AB146"/>
    <mergeCell ref="AC146:AD146"/>
    <mergeCell ref="AE146:AF146"/>
    <mergeCell ref="AG146:AH146"/>
    <mergeCell ref="AI146:AJ146"/>
    <mergeCell ref="AK146:AL146"/>
    <mergeCell ref="C125:P125"/>
    <mergeCell ref="G126:H126"/>
    <mergeCell ref="K126:L126"/>
    <mergeCell ref="BA146:BB146"/>
    <mergeCell ref="BA144:BB145"/>
    <mergeCell ref="D60:W61"/>
    <mergeCell ref="C43:I44"/>
    <mergeCell ref="D58:W59"/>
    <mergeCell ref="C33:P33"/>
    <mergeCell ref="M24:N26"/>
    <mergeCell ref="K24:L26"/>
    <mergeCell ref="E83:L84"/>
    <mergeCell ref="E85:L86"/>
    <mergeCell ref="D74:W75"/>
    <mergeCell ref="D76:W77"/>
    <mergeCell ref="D64:W65"/>
    <mergeCell ref="D66:W67"/>
    <mergeCell ref="D68:W69"/>
    <mergeCell ref="D70:W71"/>
    <mergeCell ref="S54:T55"/>
    <mergeCell ref="U54:V55"/>
    <mergeCell ref="W54:X55"/>
    <mergeCell ref="Y54:Z55"/>
    <mergeCell ref="AA54:AB55"/>
    <mergeCell ref="AC54:AD55"/>
    <mergeCell ref="AE54:AF55"/>
    <mergeCell ref="AG54:AH55"/>
    <mergeCell ref="AC52:AN52"/>
    <mergeCell ref="G21:H22"/>
    <mergeCell ref="C20:L20"/>
    <mergeCell ref="E21:F22"/>
    <mergeCell ref="Q28:R29"/>
    <mergeCell ref="AG28:AH29"/>
    <mergeCell ref="AY28:AZ29"/>
    <mergeCell ref="AW146:AX146"/>
    <mergeCell ref="AY146:AZ146"/>
    <mergeCell ref="AI54:AJ55"/>
    <mergeCell ref="G48:H50"/>
    <mergeCell ref="K48:L50"/>
    <mergeCell ref="AZ93:BJ94"/>
    <mergeCell ref="Q94:AS95"/>
    <mergeCell ref="Q96:AS97"/>
    <mergeCell ref="C96:K97"/>
    <mergeCell ref="C100:L102"/>
    <mergeCell ref="M101:N102"/>
    <mergeCell ref="O101:P102"/>
    <mergeCell ref="U101:V102"/>
    <mergeCell ref="W101:X102"/>
    <mergeCell ref="Y101:Z102"/>
    <mergeCell ref="N108:O109"/>
    <mergeCell ref="AZ110:BI111"/>
    <mergeCell ref="O54:P55"/>
    <mergeCell ref="AM148:AN149"/>
    <mergeCell ref="AO148:AP149"/>
    <mergeCell ref="AQ148:AR149"/>
    <mergeCell ref="AS148:AT149"/>
    <mergeCell ref="AU148:AV149"/>
    <mergeCell ref="D72:W73"/>
    <mergeCell ref="AJ62:AK62"/>
    <mergeCell ref="D62:W63"/>
    <mergeCell ref="AC62:AD62"/>
    <mergeCell ref="AE62:AG62"/>
    <mergeCell ref="AM54:AN55"/>
    <mergeCell ref="AO54:AP55"/>
    <mergeCell ref="AQ54:AR55"/>
    <mergeCell ref="Q54:R55"/>
    <mergeCell ref="M54:N55"/>
    <mergeCell ref="K54:L55"/>
    <mergeCell ref="I54:J55"/>
    <mergeCell ref="G54:H55"/>
    <mergeCell ref="AK54:AL55"/>
    <mergeCell ref="C54:D55"/>
    <mergeCell ref="E54:F55"/>
    <mergeCell ref="AS54:AT55"/>
    <mergeCell ref="AU54:AV55"/>
    <mergeCell ref="AQ28:AR29"/>
    <mergeCell ref="AS28:AT29"/>
    <mergeCell ref="AK28:AL29"/>
    <mergeCell ref="Z24:AC24"/>
    <mergeCell ref="AD24:AV24"/>
    <mergeCell ref="AE294:AF295"/>
    <mergeCell ref="AG294:AH295"/>
    <mergeCell ref="AI294:AJ295"/>
    <mergeCell ref="W14:AS16"/>
    <mergeCell ref="AO52:AZ52"/>
    <mergeCell ref="AL33:BG34"/>
    <mergeCell ref="BB30:BB32"/>
    <mergeCell ref="AY30:BA32"/>
    <mergeCell ref="AX30:AX32"/>
    <mergeCell ref="C30:AW32"/>
    <mergeCell ref="G34:H34"/>
    <mergeCell ref="K34:L34"/>
    <mergeCell ref="Q51:AZ51"/>
    <mergeCell ref="U53:V53"/>
    <mergeCell ref="AA53:AB53"/>
    <mergeCell ref="AG53:AH53"/>
    <mergeCell ref="AM53:AN53"/>
    <mergeCell ref="AS53:AT53"/>
    <mergeCell ref="Q52:AB52"/>
    <mergeCell ref="D415:L416"/>
    <mergeCell ref="M415:P416"/>
    <mergeCell ref="Q415:AJ416"/>
    <mergeCell ref="AK415:AP416"/>
    <mergeCell ref="AQ415:AV416"/>
    <mergeCell ref="BC28:BI32"/>
    <mergeCell ref="O23:AV23"/>
    <mergeCell ref="AA28:AB29"/>
    <mergeCell ref="AC28:AD29"/>
    <mergeCell ref="E28:F29"/>
    <mergeCell ref="AM28:AN29"/>
    <mergeCell ref="AU28:AV29"/>
    <mergeCell ref="AW28:AX29"/>
    <mergeCell ref="W28:X29"/>
    <mergeCell ref="Y28:Z29"/>
    <mergeCell ref="O25:AV26"/>
    <mergeCell ref="O24:P24"/>
    <mergeCell ref="Q24:S24"/>
    <mergeCell ref="U24:X24"/>
    <mergeCell ref="O28:P29"/>
    <mergeCell ref="S28:T29"/>
    <mergeCell ref="AI28:AJ29"/>
    <mergeCell ref="U28:V29"/>
    <mergeCell ref="AO28:AP29"/>
  </mergeCells>
  <phoneticPr fontId="2"/>
  <conditionalFormatting sqref="C29:AJ29 C28:AK28 AM28:BB29">
    <cfRule type="cellIs" dxfId="16" priority="37" stopIfTrue="1" operator="equal">
      <formula>0</formula>
    </cfRule>
  </conditionalFormatting>
  <conditionalFormatting sqref="C120:AT121">
    <cfRule type="cellIs" dxfId="15" priority="26" stopIfTrue="1" operator="equal">
      <formula>0</formula>
    </cfRule>
  </conditionalFormatting>
  <conditionalFormatting sqref="Q53:T53 AC53:AF53 AO53:AR53">
    <cfRule type="cellIs" dxfId="14" priority="22" stopIfTrue="1" operator="equal">
      <formula>0</formula>
    </cfRule>
  </conditionalFormatting>
  <conditionalFormatting sqref="Q54 AC54 AO54 AS54 AQ54 AG54 AE54 U54 S54">
    <cfRule type="cellIs" dxfId="13" priority="21" stopIfTrue="1" operator="equal">
      <formula>0</formula>
    </cfRule>
  </conditionalFormatting>
  <conditionalFormatting sqref="Q147:T147 AC147:AF147 AO147:AR147">
    <cfRule type="cellIs" dxfId="12" priority="16" stopIfTrue="1" operator="equal">
      <formula>0</formula>
    </cfRule>
  </conditionalFormatting>
  <conditionalFormatting sqref="Q148 AC148 AO148 AS148 AQ148 AG148 AE148 U148 S148">
    <cfRule type="cellIs" dxfId="11" priority="15" stopIfTrue="1" operator="equal">
      <formula>0</formula>
    </cfRule>
  </conditionalFormatting>
  <conditionalFormatting sqref="AU120:AX121">
    <cfRule type="cellIs" dxfId="10" priority="14" stopIfTrue="1" operator="equal">
      <formula>0</formula>
    </cfRule>
  </conditionalFormatting>
  <conditionalFormatting sqref="AY178:BB179">
    <cfRule type="cellIs" dxfId="9" priority="13" stopIfTrue="1" operator="equal">
      <formula>0</formula>
    </cfRule>
  </conditionalFormatting>
  <conditionalFormatting sqref="Q203:T203 AC203:AF203 AO203:AR203">
    <cfRule type="cellIs" dxfId="8" priority="12" stopIfTrue="1" operator="equal">
      <formula>0</formula>
    </cfRule>
  </conditionalFormatting>
  <conditionalFormatting sqref="C178:AT179">
    <cfRule type="cellIs" dxfId="7" priority="10" stopIfTrue="1" operator="equal">
      <formula>0</formula>
    </cfRule>
  </conditionalFormatting>
  <conditionalFormatting sqref="AU178:AX179">
    <cfRule type="cellIs" dxfId="6" priority="9" stopIfTrue="1" operator="equal">
      <formula>0</formula>
    </cfRule>
  </conditionalFormatting>
  <conditionalFormatting sqref="Q204 AC204 AO204 AS204 AQ204 AG204 AE204 U204 S204">
    <cfRule type="cellIs" dxfId="5" priority="8" stopIfTrue="1" operator="equal">
      <formula>0</formula>
    </cfRule>
  </conditionalFormatting>
  <conditionalFormatting sqref="AY268:BB269">
    <cfRule type="cellIs" dxfId="4" priority="7" stopIfTrue="1" operator="equal">
      <formula>0</formula>
    </cfRule>
  </conditionalFormatting>
  <conditionalFormatting sqref="Q293:T293 AC293:AF293 AO293:AR293">
    <cfRule type="cellIs" dxfId="3" priority="6" stopIfTrue="1" operator="equal">
      <formula>0</formula>
    </cfRule>
  </conditionalFormatting>
  <conditionalFormatting sqref="C268:AT269">
    <cfRule type="cellIs" dxfId="2" priority="5" stopIfTrue="1" operator="equal">
      <formula>0</formula>
    </cfRule>
  </conditionalFormatting>
  <conditionalFormatting sqref="AU268:AX269">
    <cfRule type="cellIs" dxfId="1" priority="4" stopIfTrue="1" operator="equal">
      <formula>0</formula>
    </cfRule>
  </conditionalFormatting>
  <conditionalFormatting sqref="Q294 AC294 AO294 AS294 AQ294 AG294 AE294 U294 S294">
    <cfRule type="cellIs" dxfId="0" priority="3" stopIfTrue="1" operator="equal">
      <formula>0</formula>
    </cfRule>
  </conditionalFormatting>
  <pageMargins left="0.19685039370078741" right="0.15748031496062992" top="0.15748031496062992" bottom="0.15748031496062992" header="0.15748031496062992" footer="0.15748031496062992"/>
  <pageSetup paperSize="9" scale="97" orientation="portrait" r:id="rId1"/>
  <headerFooter alignWithMargins="0"/>
  <rowBreaks count="4" manualBreakCount="4">
    <brk id="90" max="62" man="1"/>
    <brk id="150" max="62" man="1"/>
    <brk id="240" max="62" man="1"/>
    <brk id="330" max="6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入力画面</vt:lpstr>
      <vt:lpstr>注意事項</vt:lpstr>
      <vt:lpstr>コード検索</vt:lpstr>
      <vt:lpstr>積立開始日</vt:lpstr>
      <vt:lpstr>日付</vt:lpstr>
      <vt:lpstr>印刷用</vt:lpstr>
      <vt:lpstr>H</vt:lpstr>
      <vt:lpstr>印刷用!Print_Area</vt:lpstr>
      <vt:lpstr>注意事項!Print_Area</vt:lpstr>
      <vt:lpstr>入力画面!Print_Area</vt:lpstr>
      <vt:lpstr>S</vt:lpstr>
      <vt:lpstr>日２８</vt:lpstr>
      <vt:lpstr>日２９</vt:lpstr>
      <vt:lpstr>日３０</vt:lpstr>
      <vt:lpstr>日３１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吉野　さくら</cp:lastModifiedBy>
  <cp:lastPrinted>2023-11-08T08:42:58Z</cp:lastPrinted>
  <dcterms:created xsi:type="dcterms:W3CDTF">2010-08-18T04:14:35Z</dcterms:created>
  <dcterms:modified xsi:type="dcterms:W3CDTF">2025-05-01T01:47:00Z</dcterms:modified>
</cp:coreProperties>
</file>